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codeName="EstaPasta_de_trabalho" defaultThemeVersion="124226"/>
  <mc:AlternateContent xmlns:mc="http://schemas.openxmlformats.org/markup-compatibility/2006">
    <mc:Choice Requires="x15">
      <x15ac:absPath xmlns:x15ac="http://schemas.microsoft.com/office/spreadsheetml/2010/11/ac" url="C:\Users\DELL\Desktop\Obra\"/>
    </mc:Choice>
  </mc:AlternateContent>
  <xr:revisionPtr revIDLastSave="0" documentId="13_ncr:1_{2BFC3CE4-ACA0-44EE-9EC0-6A529EC1106F}" xr6:coauthVersionLast="47" xr6:coauthVersionMax="47" xr10:uidLastSave="{00000000-0000-0000-0000-000000000000}"/>
  <bookViews>
    <workbookView xWindow="28680" yWindow="-30" windowWidth="20730" windowHeight="11040" tabRatio="678" xr2:uid="{00000000-000D-0000-FFFF-FFFF00000000}"/>
  </bookViews>
  <sheets>
    <sheet name="Planilha Reforma" sheetId="84" r:id="rId1"/>
    <sheet name="GANT" sheetId="80" state="hidden" r:id="rId2"/>
    <sheet name="LARGURA DE ESCAVAÇÃO" sheetId="47" state="hidden" r:id="rId3"/>
    <sheet name="CONSULTORIA" sheetId="78" state="hidden" r:id="rId4"/>
    <sheet name="REAJUSTE MEMORIAL" sheetId="62" state="hidden" r:id="rId5"/>
  </sheets>
  <externalReferences>
    <externalReference r:id="rId6"/>
    <externalReference r:id="rId7"/>
    <externalReference r:id="rId8"/>
    <externalReference r:id="rId9"/>
    <externalReference r:id="rId10"/>
  </externalReferences>
  <definedNames>
    <definedName name="_Fill" localSheetId="1" hidden="1">#REF!</definedName>
    <definedName name="_Fill" localSheetId="0" hidden="1">#REF!</definedName>
    <definedName name="_Fill" localSheetId="4" hidden="1">#REF!</definedName>
    <definedName name="_Fill" hidden="1">#REF!</definedName>
    <definedName name="_xlnm.Print_Area" localSheetId="0">'Planilha Reforma'!$A$1:$H$114</definedName>
    <definedName name="AREAL" localSheetId="0">#REF!</definedName>
    <definedName name="AREAL">#REF!</definedName>
    <definedName name="BF" localSheetId="0">#REF!</definedName>
    <definedName name="BF">#REF!</definedName>
    <definedName name="BFLEITO" localSheetId="0">#REF!</definedName>
    <definedName name="BFLEITO">#REF!</definedName>
    <definedName name="BFPAV" localSheetId="0">#REF!</definedName>
    <definedName name="BFPAV">#REF!</definedName>
    <definedName name="consultor" localSheetId="1">[1]CONSULTORIA!$A$129:$H$717</definedName>
    <definedName name="consultor">CONSULTORIA!$A$129:$H$717</definedName>
    <definedName name="D">[2]DMT!$F$15</definedName>
    <definedName name="DATA" localSheetId="1">[1]REAJUSTE!$3:$3</definedName>
    <definedName name="DATA" localSheetId="0">#REF!</definedName>
    <definedName name="DATA">#REF!</definedName>
    <definedName name="EMPREST" localSheetId="0">#REF!</definedName>
    <definedName name="EMPREST">#REF!</definedName>
    <definedName name="LISTAREAJ" localSheetId="1">[1]REAJUSTE!$A$4:$A$29</definedName>
    <definedName name="LISTAREAJ" localSheetId="0">#REF!</definedName>
    <definedName name="LISTAREAJ">#REF!</definedName>
    <definedName name="PEDREIRA" localSheetId="0">#REF!</definedName>
    <definedName name="PEDREIRA">#REF!</definedName>
    <definedName name="REAJUSTE" localSheetId="1">[1]REAJUSTE!$1:$1048576</definedName>
    <definedName name="REAJUSTE" localSheetId="0">#REF!</definedName>
    <definedName name="REAJUSTE">#REF!</definedName>
    <definedName name="s">[2]DMT!$G$12</definedName>
    <definedName name="SERVI">[3]Serviços!$A$3:$F$1403</definedName>
    <definedName name="Serviços">[4]Serviços!$A$3:$F$1403</definedName>
    <definedName name="TIPO" localSheetId="1">[1]REAJUSTE!$A:$A</definedName>
    <definedName name="TIPO" localSheetId="0">#REF!</definedName>
    <definedName name="TIPO">#REF!</definedName>
    <definedName name="X">[5]DMT!$F$15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2" i="84" l="1"/>
  <c r="D31" i="84"/>
  <c r="D26" i="84"/>
  <c r="D10" i="84"/>
  <c r="G112" i="84" l="1"/>
  <c r="H113" i="84" s="1"/>
  <c r="H114" i="84" s="1"/>
  <c r="M4" i="78" l="1"/>
  <c r="A15" i="80" l="1"/>
  <c r="A14" i="80"/>
  <c r="A13" i="80"/>
  <c r="A12" i="80"/>
  <c r="A11" i="80"/>
  <c r="A10" i="80"/>
  <c r="A9" i="80"/>
  <c r="A8" i="80"/>
  <c r="A7" i="80"/>
  <c r="B6" i="80"/>
  <c r="A6" i="80"/>
  <c r="B4" i="80"/>
  <c r="A4" i="80"/>
  <c r="B3" i="80"/>
  <c r="A3" i="80"/>
  <c r="G2" i="78" l="1"/>
  <c r="P2" i="78"/>
  <c r="G3" i="78"/>
  <c r="L3" i="78"/>
  <c r="M5" i="78" s="1"/>
  <c r="H55" i="78" s="1"/>
  <c r="P3" i="78"/>
  <c r="G4" i="78"/>
  <c r="L4" i="78"/>
  <c r="P4" i="78"/>
  <c r="G5" i="78"/>
  <c r="P5" i="78"/>
  <c r="G6" i="78"/>
  <c r="P6" i="78"/>
  <c r="G7" i="78"/>
  <c r="P7" i="78"/>
  <c r="G8" i="78"/>
  <c r="P8" i="78"/>
  <c r="G9" i="78"/>
  <c r="P9" i="78"/>
  <c r="G10" i="78"/>
  <c r="P10" i="78"/>
  <c r="G11" i="78"/>
  <c r="P11" i="78"/>
  <c r="G12" i="78"/>
  <c r="P12" i="78"/>
  <c r="G13" i="78"/>
  <c r="P13" i="78"/>
  <c r="G14" i="78"/>
  <c r="P14" i="78"/>
  <c r="G15" i="78"/>
  <c r="P15" i="78"/>
  <c r="G16" i="78"/>
  <c r="P16" i="78"/>
  <c r="G17" i="78"/>
  <c r="P17" i="78"/>
  <c r="G18" i="78"/>
  <c r="P18" i="78"/>
  <c r="G19" i="78"/>
  <c r="P19" i="78"/>
  <c r="G20" i="78"/>
  <c r="P20" i="78"/>
  <c r="G21" i="78"/>
  <c r="P21" i="78"/>
  <c r="G22" i="78"/>
  <c r="P22" i="78"/>
  <c r="G23" i="78"/>
  <c r="P23" i="78"/>
  <c r="G24" i="78"/>
  <c r="P24" i="78"/>
  <c r="G25" i="78"/>
  <c r="P25" i="78"/>
  <c r="G26" i="78"/>
  <c r="P26" i="78"/>
  <c r="G27" i="78"/>
  <c r="P27" i="78"/>
  <c r="G28" i="78"/>
  <c r="P28" i="78"/>
  <c r="G29" i="78"/>
  <c r="P29" i="78"/>
  <c r="G30" i="78"/>
  <c r="P30" i="78"/>
  <c r="G31" i="78"/>
  <c r="P31" i="78"/>
  <c r="G32" i="78"/>
  <c r="P32" i="78"/>
  <c r="G33" i="78"/>
  <c r="P33" i="78"/>
  <c r="G34" i="78"/>
  <c r="P34" i="78"/>
  <c r="G35" i="78"/>
  <c r="P35" i="78"/>
  <c r="G36" i="78"/>
  <c r="P36" i="78"/>
  <c r="G37" i="78"/>
  <c r="P37" i="78"/>
  <c r="G38" i="78"/>
  <c r="P38" i="78"/>
  <c r="G39" i="78"/>
  <c r="P39" i="78"/>
  <c r="G40" i="78"/>
  <c r="P40" i="78"/>
  <c r="G41" i="78"/>
  <c r="P41" i="78"/>
  <c r="G42" i="78"/>
  <c r="P42" i="78"/>
  <c r="G43" i="78"/>
  <c r="P43" i="78"/>
  <c r="G44" i="78"/>
  <c r="P44" i="78"/>
  <c r="G45" i="78"/>
  <c r="P45" i="78"/>
  <c r="G46" i="78"/>
  <c r="P46" i="78"/>
  <c r="G47" i="78"/>
  <c r="P47" i="78"/>
  <c r="G48" i="78"/>
  <c r="P48" i="78"/>
  <c r="G49" i="78"/>
  <c r="P49" i="78"/>
  <c r="G50" i="78"/>
  <c r="P50" i="78"/>
  <c r="G51" i="78"/>
  <c r="P51" i="78"/>
  <c r="G52" i="78"/>
  <c r="P52" i="78"/>
  <c r="G53" i="78"/>
  <c r="P53" i="78"/>
  <c r="G54" i="78"/>
  <c r="P54" i="78"/>
  <c r="G55" i="78"/>
  <c r="P55" i="78"/>
  <c r="G56" i="78"/>
  <c r="P56" i="78"/>
  <c r="G57" i="78"/>
  <c r="P57" i="78"/>
  <c r="G58" i="78"/>
  <c r="P58" i="78"/>
  <c r="G59" i="78"/>
  <c r="P59" i="78"/>
  <c r="G60" i="78"/>
  <c r="P60" i="78"/>
  <c r="G61" i="78"/>
  <c r="P61" i="78"/>
  <c r="G62" i="78"/>
  <c r="P62" i="78"/>
  <c r="G63" i="78"/>
  <c r="P63" i="78"/>
  <c r="G64" i="78"/>
  <c r="P64" i="78"/>
  <c r="G65" i="78"/>
  <c r="P65" i="78"/>
  <c r="G66" i="78"/>
  <c r="P66" i="78"/>
  <c r="G67" i="78"/>
  <c r="P67" i="78"/>
  <c r="G68" i="78"/>
  <c r="P68" i="78"/>
  <c r="G69" i="78"/>
  <c r="P69" i="78"/>
  <c r="G70" i="78"/>
  <c r="P70" i="78"/>
  <c r="G71" i="78"/>
  <c r="P71" i="78"/>
  <c r="G72" i="78"/>
  <c r="P72" i="78"/>
  <c r="G73" i="78"/>
  <c r="P73" i="78"/>
  <c r="G74" i="78"/>
  <c r="P74" i="78"/>
  <c r="G75" i="78"/>
  <c r="P75" i="78"/>
  <c r="G76" i="78"/>
  <c r="P76" i="78"/>
  <c r="G77" i="78"/>
  <c r="P77" i="78"/>
  <c r="G78" i="78"/>
  <c r="P78" i="78"/>
  <c r="G79" i="78"/>
  <c r="P79" i="78"/>
  <c r="G80" i="78"/>
  <c r="P80" i="78"/>
  <c r="F81" i="78"/>
  <c r="G81" i="78"/>
  <c r="P81" i="78"/>
  <c r="F82" i="78"/>
  <c r="G82" i="78"/>
  <c r="P82" i="78"/>
  <c r="F83" i="78"/>
  <c r="G83" i="78"/>
  <c r="P83" i="78"/>
  <c r="F84" i="78"/>
  <c r="G84" i="78"/>
  <c r="P84" i="78"/>
  <c r="F85" i="78"/>
  <c r="G85" i="78"/>
  <c r="P85" i="78"/>
  <c r="F86" i="78"/>
  <c r="G86" i="78"/>
  <c r="P86" i="78"/>
  <c r="F87" i="78"/>
  <c r="G87" i="78"/>
  <c r="P87" i="78"/>
  <c r="F88" i="78"/>
  <c r="G88" i="78"/>
  <c r="P88" i="78"/>
  <c r="F89" i="78"/>
  <c r="G89" i="78"/>
  <c r="P89" i="78"/>
  <c r="F90" i="78"/>
  <c r="G90" i="78"/>
  <c r="P90" i="78"/>
  <c r="F91" i="78"/>
  <c r="G91" i="78"/>
  <c r="P91" i="78"/>
  <c r="F92" i="78"/>
  <c r="G92" i="78"/>
  <c r="P92" i="78"/>
  <c r="F93" i="78"/>
  <c r="G93" i="78"/>
  <c r="P93" i="78"/>
  <c r="F94" i="78"/>
  <c r="G94" i="78"/>
  <c r="P94" i="78"/>
  <c r="F95" i="78"/>
  <c r="G95" i="78"/>
  <c r="P95" i="78"/>
  <c r="F96" i="78"/>
  <c r="G96" i="78"/>
  <c r="P96" i="78"/>
  <c r="F97" i="78"/>
  <c r="G97" i="78"/>
  <c r="P97" i="78"/>
  <c r="F98" i="78"/>
  <c r="G98" i="78"/>
  <c r="P98" i="78"/>
  <c r="F99" i="78"/>
  <c r="G99" i="78"/>
  <c r="P99" i="78"/>
  <c r="F100" i="78"/>
  <c r="G100" i="78"/>
  <c r="P100" i="78"/>
  <c r="F101" i="78"/>
  <c r="G101" i="78"/>
  <c r="P101" i="78"/>
  <c r="F102" i="78"/>
  <c r="G102" i="78"/>
  <c r="P102" i="78"/>
  <c r="F103" i="78"/>
  <c r="G103" i="78"/>
  <c r="P103" i="78"/>
  <c r="F104" i="78"/>
  <c r="G104" i="78"/>
  <c r="P104" i="78"/>
  <c r="F105" i="78"/>
  <c r="G105" i="78"/>
  <c r="P105" i="78"/>
  <c r="F106" i="78"/>
  <c r="G106" i="78"/>
  <c r="P106" i="78"/>
  <c r="F107" i="78"/>
  <c r="G107" i="78"/>
  <c r="P107" i="78"/>
  <c r="F108" i="78"/>
  <c r="G108" i="78"/>
  <c r="P108" i="78"/>
  <c r="F109" i="78"/>
  <c r="G109" i="78"/>
  <c r="P109" i="78"/>
  <c r="F110" i="78"/>
  <c r="G110" i="78"/>
  <c r="P110" i="78"/>
  <c r="F111" i="78"/>
  <c r="G111" i="78"/>
  <c r="P111" i="78"/>
  <c r="F112" i="78"/>
  <c r="G112" i="78"/>
  <c r="P112" i="78"/>
  <c r="F113" i="78"/>
  <c r="G113" i="78"/>
  <c r="P113" i="78"/>
  <c r="F114" i="78"/>
  <c r="G114" i="78"/>
  <c r="P114" i="78"/>
  <c r="F115" i="78"/>
  <c r="G115" i="78"/>
  <c r="P115" i="78"/>
  <c r="F116" i="78"/>
  <c r="G116" i="78"/>
  <c r="P116" i="78"/>
  <c r="F117" i="78"/>
  <c r="G117" i="78"/>
  <c r="P117" i="78"/>
  <c r="F118" i="78"/>
  <c r="G118" i="78"/>
  <c r="P118" i="78"/>
  <c r="F119" i="78"/>
  <c r="G119" i="78"/>
  <c r="P119" i="78"/>
  <c r="F120" i="78"/>
  <c r="G120" i="78"/>
  <c r="P120" i="78"/>
  <c r="F121" i="78"/>
  <c r="G121" i="78"/>
  <c r="P121" i="78"/>
  <c r="F122" i="78"/>
  <c r="G122" i="78"/>
  <c r="P122" i="78"/>
  <c r="F123" i="78"/>
  <c r="G123" i="78"/>
  <c r="P123" i="78"/>
  <c r="F124" i="78"/>
  <c r="G124" i="78"/>
  <c r="P124" i="78"/>
  <c r="P125" i="78"/>
  <c r="G126" i="78"/>
  <c r="P126" i="78"/>
  <c r="G127" i="78"/>
  <c r="H127" i="78"/>
  <c r="L128" i="78" s="1"/>
  <c r="L127" i="78"/>
  <c r="P127" i="78"/>
  <c r="G128" i="78"/>
  <c r="M128" i="78"/>
  <c r="P128" i="78"/>
  <c r="G129" i="78"/>
  <c r="P129" i="78"/>
  <c r="G130" i="78"/>
  <c r="P130" i="78"/>
  <c r="G131" i="78"/>
  <c r="P131" i="78"/>
  <c r="G132" i="78"/>
  <c r="P132" i="78"/>
  <c r="G133" i="78"/>
  <c r="P133" i="78"/>
  <c r="G134" i="78"/>
  <c r="P134" i="78"/>
  <c r="G135" i="78"/>
  <c r="P135" i="78"/>
  <c r="G136" i="78"/>
  <c r="P136" i="78"/>
  <c r="G137" i="78"/>
  <c r="P137" i="78"/>
  <c r="G138" i="78"/>
  <c r="P138" i="78"/>
  <c r="G139" i="78"/>
  <c r="P139" i="78"/>
  <c r="G140" i="78"/>
  <c r="P140" i="78"/>
  <c r="G141" i="78"/>
  <c r="P141" i="78"/>
  <c r="G142" i="78"/>
  <c r="P142" i="78"/>
  <c r="G143" i="78"/>
  <c r="P143" i="78"/>
  <c r="G144" i="78"/>
  <c r="P144" i="78"/>
  <c r="G145" i="78"/>
  <c r="P145" i="78"/>
  <c r="G146" i="78"/>
  <c r="P146" i="78"/>
  <c r="G147" i="78"/>
  <c r="P147" i="78"/>
  <c r="G148" i="78"/>
  <c r="P148" i="78"/>
  <c r="G149" i="78"/>
  <c r="P149" i="78"/>
  <c r="G150" i="78"/>
  <c r="P150" i="78"/>
  <c r="G151" i="78"/>
  <c r="P151" i="78"/>
  <c r="G152" i="78"/>
  <c r="P152" i="78"/>
  <c r="G153" i="78"/>
  <c r="P153" i="78"/>
  <c r="G154" i="78"/>
  <c r="P154" i="78"/>
  <c r="G155" i="78"/>
  <c r="P155" i="78"/>
  <c r="G156" i="78"/>
  <c r="P156" i="78"/>
  <c r="G157" i="78"/>
  <c r="P157" i="78"/>
  <c r="G158" i="78"/>
  <c r="P158" i="78"/>
  <c r="G159" i="78"/>
  <c r="P159" i="78"/>
  <c r="G160" i="78"/>
  <c r="P160" i="78"/>
  <c r="G161" i="78"/>
  <c r="P161" i="78"/>
  <c r="G162" i="78"/>
  <c r="P162" i="78"/>
  <c r="G163" i="78"/>
  <c r="P163" i="78"/>
  <c r="G164" i="78"/>
  <c r="P164" i="78"/>
  <c r="G165" i="78"/>
  <c r="P165" i="78"/>
  <c r="G166" i="78"/>
  <c r="P166" i="78"/>
  <c r="G167" i="78"/>
  <c r="P167" i="78"/>
  <c r="G168" i="78"/>
  <c r="P168" i="78"/>
  <c r="G169" i="78"/>
  <c r="P169" i="78"/>
  <c r="G170" i="78"/>
  <c r="P170" i="78"/>
  <c r="G171" i="78"/>
  <c r="P171" i="78"/>
  <c r="G172" i="78"/>
  <c r="P172" i="78"/>
  <c r="G173" i="78"/>
  <c r="P173" i="78"/>
  <c r="G174" i="78"/>
  <c r="P174" i="78"/>
  <c r="G175" i="78"/>
  <c r="P175" i="78"/>
  <c r="G176" i="78"/>
  <c r="P176" i="78"/>
  <c r="G177" i="78"/>
  <c r="P177" i="78"/>
  <c r="G178" i="78"/>
  <c r="P178" i="78"/>
  <c r="G179" i="78"/>
  <c r="P179" i="78"/>
  <c r="G180" i="78"/>
  <c r="P180" i="78"/>
  <c r="G181" i="78"/>
  <c r="P181" i="78"/>
  <c r="G182" i="78"/>
  <c r="P182" i="78"/>
  <c r="G183" i="78"/>
  <c r="P183" i="78"/>
  <c r="G184" i="78"/>
  <c r="P184" i="78"/>
  <c r="G185" i="78"/>
  <c r="P185" i="78"/>
  <c r="G186" i="78"/>
  <c r="P186" i="78"/>
  <c r="G187" i="78"/>
  <c r="P187" i="78"/>
  <c r="G188" i="78"/>
  <c r="P188" i="78"/>
  <c r="G189" i="78"/>
  <c r="P189" i="78"/>
  <c r="G190" i="78"/>
  <c r="P190" i="78"/>
  <c r="G191" i="78"/>
  <c r="P191" i="78"/>
  <c r="G192" i="78"/>
  <c r="P192" i="78"/>
  <c r="G193" i="78"/>
  <c r="P193" i="78"/>
  <c r="G194" i="78"/>
  <c r="P194" i="78"/>
  <c r="G195" i="78"/>
  <c r="P195" i="78"/>
  <c r="G196" i="78"/>
  <c r="P196" i="78"/>
  <c r="G197" i="78"/>
  <c r="P197" i="78"/>
  <c r="G198" i="78"/>
  <c r="P198" i="78"/>
  <c r="G199" i="78"/>
  <c r="P199" i="78"/>
  <c r="G200" i="78"/>
  <c r="P200" i="78"/>
  <c r="G201" i="78"/>
  <c r="P201" i="78"/>
  <c r="G202" i="78"/>
  <c r="P202" i="78"/>
  <c r="G203" i="78"/>
  <c r="P203" i="78"/>
  <c r="G204" i="78"/>
  <c r="P204" i="78"/>
  <c r="F205" i="78"/>
  <c r="G205" i="78"/>
  <c r="P205" i="78"/>
  <c r="F206" i="78"/>
  <c r="G206" i="78"/>
  <c r="P206" i="78"/>
  <c r="F207" i="78"/>
  <c r="G207" i="78"/>
  <c r="P207" i="78"/>
  <c r="F208" i="78"/>
  <c r="G208" i="78"/>
  <c r="P208" i="78"/>
  <c r="F209" i="78"/>
  <c r="G209" i="78"/>
  <c r="P209" i="78"/>
  <c r="F210" i="78"/>
  <c r="G210" i="78"/>
  <c r="P210" i="78"/>
  <c r="F211" i="78"/>
  <c r="G211" i="78"/>
  <c r="P211" i="78"/>
  <c r="F212" i="78"/>
  <c r="G212" i="78"/>
  <c r="P212" i="78"/>
  <c r="F213" i="78"/>
  <c r="G213" i="78"/>
  <c r="P213" i="78"/>
  <c r="F214" i="78"/>
  <c r="G214" i="78"/>
  <c r="P214" i="78"/>
  <c r="F215" i="78"/>
  <c r="G215" i="78"/>
  <c r="P215" i="78"/>
  <c r="F216" i="78"/>
  <c r="G216" i="78"/>
  <c r="P216" i="78"/>
  <c r="F217" i="78"/>
  <c r="G217" i="78"/>
  <c r="P217" i="78"/>
  <c r="F218" i="78"/>
  <c r="G218" i="78"/>
  <c r="P218" i="78"/>
  <c r="F219" i="78"/>
  <c r="G219" i="78"/>
  <c r="P219" i="78"/>
  <c r="F220" i="78"/>
  <c r="G220" i="78"/>
  <c r="P220" i="78"/>
  <c r="F221" i="78"/>
  <c r="G221" i="78"/>
  <c r="P221" i="78"/>
  <c r="F222" i="78"/>
  <c r="G222" i="78"/>
  <c r="P222" i="78"/>
  <c r="F223" i="78"/>
  <c r="G223" i="78"/>
  <c r="P223" i="78"/>
  <c r="F224" i="78"/>
  <c r="G224" i="78"/>
  <c r="P224" i="78"/>
  <c r="F225" i="78"/>
  <c r="G225" i="78"/>
  <c r="P225" i="78"/>
  <c r="F226" i="78"/>
  <c r="G226" i="78"/>
  <c r="P226" i="78"/>
  <c r="F227" i="78"/>
  <c r="G227" i="78"/>
  <c r="P227" i="78"/>
  <c r="F228" i="78"/>
  <c r="G228" i="78"/>
  <c r="P228" i="78"/>
  <c r="F229" i="78"/>
  <c r="G229" i="78"/>
  <c r="P229" i="78"/>
  <c r="F230" i="78"/>
  <c r="G230" i="78"/>
  <c r="P230" i="78"/>
  <c r="F231" i="78"/>
  <c r="G231" i="78"/>
  <c r="P231" i="78"/>
  <c r="F232" i="78"/>
  <c r="G232" i="78"/>
  <c r="P232" i="78"/>
  <c r="F233" i="78"/>
  <c r="G233" i="78"/>
  <c r="P233" i="78"/>
  <c r="F234" i="78"/>
  <c r="G234" i="78"/>
  <c r="P234" i="78"/>
  <c r="F235" i="78"/>
  <c r="G235" i="78"/>
  <c r="P235" i="78"/>
  <c r="F236" i="78"/>
  <c r="G236" i="78"/>
  <c r="P236" i="78"/>
  <c r="F237" i="78"/>
  <c r="G237" i="78"/>
  <c r="P237" i="78"/>
  <c r="F238" i="78"/>
  <c r="G238" i="78"/>
  <c r="P238" i="78"/>
  <c r="F239" i="78"/>
  <c r="G239" i="78"/>
  <c r="P239" i="78"/>
  <c r="F240" i="78"/>
  <c r="G240" i="78"/>
  <c r="P240" i="78"/>
  <c r="F241" i="78"/>
  <c r="G241" i="78"/>
  <c r="P241" i="78"/>
  <c r="F242" i="78"/>
  <c r="G242" i="78"/>
  <c r="P242" i="78"/>
  <c r="F243" i="78"/>
  <c r="G243" i="78"/>
  <c r="P243" i="78"/>
  <c r="F244" i="78"/>
  <c r="G244" i="78"/>
  <c r="P244" i="78"/>
  <c r="F245" i="78"/>
  <c r="G245" i="78"/>
  <c r="P245" i="78"/>
  <c r="F246" i="78"/>
  <c r="G246" i="78"/>
  <c r="P246" i="78"/>
  <c r="F247" i="78"/>
  <c r="G247" i="78"/>
  <c r="P247" i="78"/>
  <c r="F248" i="78"/>
  <c r="G248" i="78"/>
  <c r="P248" i="78"/>
  <c r="P249" i="78"/>
  <c r="G250" i="78"/>
  <c r="P250" i="78"/>
  <c r="G251" i="78"/>
  <c r="H251" i="78"/>
  <c r="L252" i="78" s="1"/>
  <c r="L251" i="78"/>
  <c r="P251" i="78"/>
  <c r="G252" i="78"/>
  <c r="M252" i="78"/>
  <c r="P252" i="78"/>
  <c r="G253" i="78"/>
  <c r="P253" i="78"/>
  <c r="G254" i="78"/>
  <c r="P254" i="78"/>
  <c r="G255" i="78"/>
  <c r="P255" i="78"/>
  <c r="G256" i="78"/>
  <c r="P256" i="78"/>
  <c r="G257" i="78"/>
  <c r="P257" i="78"/>
  <c r="G258" i="78"/>
  <c r="P258" i="78"/>
  <c r="G259" i="78"/>
  <c r="P259" i="78"/>
  <c r="G260" i="78"/>
  <c r="P260" i="78"/>
  <c r="G261" i="78"/>
  <c r="P261" i="78"/>
  <c r="G262" i="78"/>
  <c r="P262" i="78"/>
  <c r="G263" i="78"/>
  <c r="P263" i="78"/>
  <c r="G264" i="78"/>
  <c r="P264" i="78"/>
  <c r="G265" i="78"/>
  <c r="P265" i="78"/>
  <c r="G266" i="78"/>
  <c r="P266" i="78"/>
  <c r="G267" i="78"/>
  <c r="P267" i="78"/>
  <c r="G268" i="78"/>
  <c r="P268" i="78"/>
  <c r="G269" i="78"/>
  <c r="P269" i="78"/>
  <c r="G270" i="78"/>
  <c r="P270" i="78"/>
  <c r="G271" i="78"/>
  <c r="P271" i="78"/>
  <c r="G272" i="78"/>
  <c r="P272" i="78"/>
  <c r="G273" i="78"/>
  <c r="P273" i="78"/>
  <c r="G274" i="78"/>
  <c r="P274" i="78"/>
  <c r="G275" i="78"/>
  <c r="P275" i="78"/>
  <c r="G276" i="78"/>
  <c r="P276" i="78"/>
  <c r="G277" i="78"/>
  <c r="P277" i="78"/>
  <c r="G278" i="78"/>
  <c r="P278" i="78"/>
  <c r="G279" i="78"/>
  <c r="P279" i="78"/>
  <c r="G280" i="78"/>
  <c r="P280" i="78"/>
  <c r="G281" i="78"/>
  <c r="P281" i="78"/>
  <c r="G282" i="78"/>
  <c r="P282" i="78"/>
  <c r="G283" i="78"/>
  <c r="P283" i="78"/>
  <c r="G284" i="78"/>
  <c r="P284" i="78"/>
  <c r="G285" i="78"/>
  <c r="P285" i="78"/>
  <c r="G286" i="78"/>
  <c r="P286" i="78"/>
  <c r="G287" i="78"/>
  <c r="P287" i="78"/>
  <c r="G288" i="78"/>
  <c r="P288" i="78"/>
  <c r="G289" i="78"/>
  <c r="P289" i="78"/>
  <c r="G290" i="78"/>
  <c r="P290" i="78"/>
  <c r="G291" i="78"/>
  <c r="P291" i="78"/>
  <c r="G292" i="78"/>
  <c r="P292" i="78"/>
  <c r="G293" i="78"/>
  <c r="P293" i="78"/>
  <c r="G294" i="78"/>
  <c r="P294" i="78"/>
  <c r="G295" i="78"/>
  <c r="P295" i="78"/>
  <c r="G296" i="78"/>
  <c r="P296" i="78"/>
  <c r="G297" i="78"/>
  <c r="P297" i="78"/>
  <c r="G298" i="78"/>
  <c r="P298" i="78"/>
  <c r="G299" i="78"/>
  <c r="P299" i="78"/>
  <c r="G300" i="78"/>
  <c r="P300" i="78"/>
  <c r="G301" i="78"/>
  <c r="P301" i="78"/>
  <c r="G302" i="78"/>
  <c r="P302" i="78"/>
  <c r="G303" i="78"/>
  <c r="P303" i="78"/>
  <c r="G304" i="78"/>
  <c r="P304" i="78"/>
  <c r="G305" i="78"/>
  <c r="P305" i="78"/>
  <c r="G306" i="78"/>
  <c r="P306" i="78"/>
  <c r="G307" i="78"/>
  <c r="P307" i="78"/>
  <c r="G308" i="78"/>
  <c r="P308" i="78"/>
  <c r="G309" i="78"/>
  <c r="P309" i="78"/>
  <c r="G310" i="78"/>
  <c r="P310" i="78"/>
  <c r="G311" i="78"/>
  <c r="P311" i="78"/>
  <c r="G312" i="78"/>
  <c r="P312" i="78"/>
  <c r="G313" i="78"/>
  <c r="P313" i="78"/>
  <c r="G314" i="78"/>
  <c r="P314" i="78"/>
  <c r="G315" i="78"/>
  <c r="P315" i="78"/>
  <c r="G316" i="78"/>
  <c r="P316" i="78"/>
  <c r="G317" i="78"/>
  <c r="P317" i="78"/>
  <c r="G318" i="78"/>
  <c r="P318" i="78"/>
  <c r="G319" i="78"/>
  <c r="P319" i="78"/>
  <c r="G320" i="78"/>
  <c r="P320" i="78"/>
  <c r="G321" i="78"/>
  <c r="P321" i="78"/>
  <c r="G322" i="78"/>
  <c r="P322" i="78"/>
  <c r="G323" i="78"/>
  <c r="P323" i="78"/>
  <c r="G324" i="78"/>
  <c r="P324" i="78"/>
  <c r="G325" i="78"/>
  <c r="P325" i="78"/>
  <c r="G326" i="78"/>
  <c r="P326" i="78"/>
  <c r="G327" i="78"/>
  <c r="P327" i="78"/>
  <c r="G328" i="78"/>
  <c r="P328" i="78"/>
  <c r="G329" i="78"/>
  <c r="P329" i="78"/>
  <c r="G330" i="78"/>
  <c r="P330" i="78"/>
  <c r="G331" i="78"/>
  <c r="P331" i="78"/>
  <c r="G332" i="78"/>
  <c r="P332" i="78"/>
  <c r="G333" i="78"/>
  <c r="P333" i="78"/>
  <c r="G334" i="78"/>
  <c r="P334" i="78"/>
  <c r="G335" i="78"/>
  <c r="P335" i="78"/>
  <c r="G336" i="78"/>
  <c r="P336" i="78"/>
  <c r="G337" i="78"/>
  <c r="P337" i="78"/>
  <c r="G338" i="78"/>
  <c r="P338" i="78"/>
  <c r="G339" i="78"/>
  <c r="P339" i="78"/>
  <c r="G340" i="78"/>
  <c r="P340" i="78"/>
  <c r="G341" i="78"/>
  <c r="P341" i="78"/>
  <c r="G342" i="78"/>
  <c r="P342" i="78"/>
  <c r="G343" i="78"/>
  <c r="P343" i="78"/>
  <c r="G344" i="78"/>
  <c r="P344" i="78"/>
  <c r="G345" i="78"/>
  <c r="P345" i="78"/>
  <c r="G346" i="78"/>
  <c r="P346" i="78"/>
  <c r="G347" i="78"/>
  <c r="P347" i="78"/>
  <c r="G348" i="78"/>
  <c r="P348" i="78"/>
  <c r="G349" i="78"/>
  <c r="P349" i="78"/>
  <c r="G350" i="78"/>
  <c r="P350" i="78"/>
  <c r="G351" i="78"/>
  <c r="P351" i="78"/>
  <c r="G352" i="78"/>
  <c r="P352" i="78"/>
  <c r="G353" i="78"/>
  <c r="P353" i="78"/>
  <c r="G354" i="78"/>
  <c r="P354" i="78"/>
  <c r="G355" i="78"/>
  <c r="P355" i="78"/>
  <c r="G356" i="78"/>
  <c r="P356" i="78"/>
  <c r="G357" i="78"/>
  <c r="P357" i="78"/>
  <c r="G358" i="78"/>
  <c r="P358" i="78"/>
  <c r="G359" i="78"/>
  <c r="P359" i="78"/>
  <c r="G360" i="78"/>
  <c r="P360" i="78"/>
  <c r="G361" i="78"/>
  <c r="P361" i="78"/>
  <c r="G362" i="78"/>
  <c r="P362" i="78"/>
  <c r="G363" i="78"/>
  <c r="P363" i="78"/>
  <c r="G364" i="78"/>
  <c r="P364" i="78"/>
  <c r="G365" i="78"/>
  <c r="P365" i="78"/>
  <c r="G366" i="78"/>
  <c r="P366" i="78"/>
  <c r="G367" i="78"/>
  <c r="P367" i="78"/>
  <c r="G368" i="78"/>
  <c r="P368" i="78"/>
  <c r="G369" i="78"/>
  <c r="P369" i="78"/>
  <c r="G370" i="78"/>
  <c r="P370" i="78"/>
  <c r="G371" i="78"/>
  <c r="P371" i="78"/>
  <c r="G372" i="78"/>
  <c r="P372" i="78"/>
  <c r="G373" i="78"/>
  <c r="P373" i="78"/>
  <c r="G374" i="78"/>
  <c r="P374" i="78"/>
  <c r="G375" i="78"/>
  <c r="P375" i="78"/>
  <c r="G376" i="78"/>
  <c r="P376" i="78"/>
  <c r="G377" i="78"/>
  <c r="P377" i="78"/>
  <c r="G378" i="78"/>
  <c r="P378" i="78"/>
  <c r="G379" i="78"/>
  <c r="P379" i="78"/>
  <c r="G380" i="78"/>
  <c r="P380" i="78"/>
  <c r="G381" i="78"/>
  <c r="P381" i="78"/>
  <c r="G382" i="78"/>
  <c r="P382" i="78"/>
  <c r="G383" i="78"/>
  <c r="P383" i="78"/>
  <c r="G384" i="78"/>
  <c r="P384" i="78"/>
  <c r="G385" i="78"/>
  <c r="P385" i="78"/>
  <c r="G386" i="78"/>
  <c r="P386" i="78"/>
  <c r="G387" i="78"/>
  <c r="P387" i="78"/>
  <c r="G388" i="78"/>
  <c r="P388" i="78"/>
  <c r="G389" i="78"/>
  <c r="P389" i="78"/>
  <c r="G390" i="78"/>
  <c r="P390" i="78"/>
  <c r="G391" i="78"/>
  <c r="P391" i="78"/>
  <c r="G392" i="78"/>
  <c r="P392" i="78"/>
  <c r="G393" i="78"/>
  <c r="P393" i="78"/>
  <c r="G394" i="78"/>
  <c r="P394" i="78"/>
  <c r="G395" i="78"/>
  <c r="P395" i="78"/>
  <c r="G396" i="78"/>
  <c r="P396" i="78"/>
  <c r="G397" i="78"/>
  <c r="P397" i="78"/>
  <c r="G398" i="78"/>
  <c r="P398" i="78"/>
  <c r="G399" i="78"/>
  <c r="P399" i="78"/>
  <c r="G400" i="78"/>
  <c r="P400" i="78"/>
  <c r="G401" i="78"/>
  <c r="P401" i="78"/>
  <c r="G402" i="78"/>
  <c r="P402" i="78"/>
  <c r="G403" i="78"/>
  <c r="P403" i="78"/>
  <c r="G404" i="78"/>
  <c r="P404" i="78"/>
  <c r="G405" i="78"/>
  <c r="P405" i="78"/>
  <c r="G406" i="78"/>
  <c r="P406" i="78"/>
  <c r="G407" i="78"/>
  <c r="P407" i="78"/>
  <c r="G408" i="78"/>
  <c r="P408" i="78"/>
  <c r="G409" i="78"/>
  <c r="P409" i="78"/>
  <c r="G410" i="78"/>
  <c r="P410" i="78"/>
  <c r="G411" i="78"/>
  <c r="P411" i="78"/>
  <c r="G412" i="78"/>
  <c r="P412" i="78"/>
  <c r="G413" i="78"/>
  <c r="P413" i="78"/>
  <c r="G414" i="78"/>
  <c r="P414" i="78"/>
  <c r="G415" i="78"/>
  <c r="P415" i="78"/>
  <c r="G416" i="78"/>
  <c r="P416" i="78"/>
  <c r="G417" i="78"/>
  <c r="P417" i="78"/>
  <c r="G418" i="78"/>
  <c r="P418" i="78"/>
  <c r="G419" i="78"/>
  <c r="P419" i="78"/>
  <c r="G420" i="78"/>
  <c r="P420" i="78"/>
  <c r="G421" i="78"/>
  <c r="P421" i="78"/>
  <c r="G422" i="78"/>
  <c r="P422" i="78"/>
  <c r="G423" i="78"/>
  <c r="P423" i="78"/>
  <c r="G424" i="78"/>
  <c r="P424" i="78"/>
  <c r="G425" i="78"/>
  <c r="P425" i="78"/>
  <c r="G426" i="78"/>
  <c r="P426" i="78"/>
  <c r="G427" i="78"/>
  <c r="P427" i="78"/>
  <c r="G428" i="78"/>
  <c r="P428" i="78"/>
  <c r="G429" i="78"/>
  <c r="P429" i="78"/>
  <c r="G430" i="78"/>
  <c r="P430" i="78"/>
  <c r="G431" i="78"/>
  <c r="P431" i="78"/>
  <c r="G432" i="78"/>
  <c r="P432" i="78"/>
  <c r="G433" i="78"/>
  <c r="P433" i="78"/>
  <c r="G434" i="78"/>
  <c r="P434" i="78"/>
  <c r="G435" i="78"/>
  <c r="P435" i="78"/>
  <c r="G436" i="78"/>
  <c r="P436" i="78"/>
  <c r="G437" i="78"/>
  <c r="P437" i="78"/>
  <c r="G438" i="78"/>
  <c r="P438" i="78"/>
  <c r="G439" i="78"/>
  <c r="P439" i="78"/>
  <c r="G440" i="78"/>
  <c r="P440" i="78"/>
  <c r="G441" i="78"/>
  <c r="P441" i="78"/>
  <c r="G442" i="78"/>
  <c r="P442" i="78"/>
  <c r="P443" i="78"/>
  <c r="P444" i="78"/>
  <c r="P445" i="78"/>
  <c r="G446" i="78"/>
  <c r="P446" i="78"/>
  <c r="G447" i="78"/>
  <c r="H447" i="78"/>
  <c r="L448" i="78" s="1"/>
  <c r="L447" i="78"/>
  <c r="P447" i="78"/>
  <c r="G448" i="78"/>
  <c r="M448" i="78"/>
  <c r="P448" i="78"/>
  <c r="G449" i="78"/>
  <c r="P449" i="78"/>
  <c r="G450" i="78"/>
  <c r="P450" i="78"/>
  <c r="G451" i="78"/>
  <c r="P451" i="78"/>
  <c r="G452" i="78"/>
  <c r="P452" i="78"/>
  <c r="G453" i="78"/>
  <c r="P453" i="78"/>
  <c r="G454" i="78"/>
  <c r="P454" i="78"/>
  <c r="G455" i="78"/>
  <c r="P455" i="78"/>
  <c r="G456" i="78"/>
  <c r="P456" i="78"/>
  <c r="G457" i="78"/>
  <c r="P457" i="78"/>
  <c r="G458" i="78"/>
  <c r="P458" i="78"/>
  <c r="G459" i="78"/>
  <c r="P459" i="78"/>
  <c r="G460" i="78"/>
  <c r="P460" i="78"/>
  <c r="G461" i="78"/>
  <c r="P461" i="78"/>
  <c r="G462" i="78"/>
  <c r="P462" i="78"/>
  <c r="G463" i="78"/>
  <c r="P463" i="78"/>
  <c r="G464" i="78"/>
  <c r="P464" i="78"/>
  <c r="G465" i="78"/>
  <c r="P465" i="78"/>
  <c r="G466" i="78"/>
  <c r="P466" i="78"/>
  <c r="G467" i="78"/>
  <c r="P467" i="78"/>
  <c r="G468" i="78"/>
  <c r="P468" i="78"/>
  <c r="G469" i="78"/>
  <c r="P469" i="78"/>
  <c r="G470" i="78"/>
  <c r="P470" i="78"/>
  <c r="G471" i="78"/>
  <c r="P471" i="78"/>
  <c r="G472" i="78"/>
  <c r="P472" i="78"/>
  <c r="G473" i="78"/>
  <c r="P473" i="78"/>
  <c r="G474" i="78"/>
  <c r="P474" i="78"/>
  <c r="G475" i="78"/>
  <c r="P475" i="78"/>
  <c r="G476" i="78"/>
  <c r="P476" i="78"/>
  <c r="G477" i="78"/>
  <c r="P477" i="78"/>
  <c r="G478" i="78"/>
  <c r="P478" i="78"/>
  <c r="G479" i="78"/>
  <c r="P479" i="78"/>
  <c r="G480" i="78"/>
  <c r="P480" i="78"/>
  <c r="G481" i="78"/>
  <c r="P481" i="78"/>
  <c r="G482" i="78"/>
  <c r="P482" i="78"/>
  <c r="G483" i="78"/>
  <c r="P483" i="78"/>
  <c r="G484" i="78"/>
  <c r="P484" i="78"/>
  <c r="G485" i="78"/>
  <c r="P485" i="78"/>
  <c r="G486" i="78"/>
  <c r="P486" i="78"/>
  <c r="G487" i="78"/>
  <c r="P487" i="78"/>
  <c r="G488" i="78"/>
  <c r="P488" i="78"/>
  <c r="G489" i="78"/>
  <c r="P489" i="78"/>
  <c r="G490" i="78"/>
  <c r="P490" i="78"/>
  <c r="G491" i="78"/>
  <c r="P491" i="78"/>
  <c r="G492" i="78"/>
  <c r="P492" i="78"/>
  <c r="G493" i="78"/>
  <c r="P493" i="78"/>
  <c r="G494" i="78"/>
  <c r="P494" i="78"/>
  <c r="G495" i="78"/>
  <c r="P495" i="78"/>
  <c r="G496" i="78"/>
  <c r="P496" i="78"/>
  <c r="G497" i="78"/>
  <c r="P497" i="78"/>
  <c r="G498" i="78"/>
  <c r="P498" i="78"/>
  <c r="G499" i="78"/>
  <c r="P499" i="78"/>
  <c r="G500" i="78"/>
  <c r="P500" i="78"/>
  <c r="G501" i="78"/>
  <c r="P501" i="78"/>
  <c r="G502" i="78"/>
  <c r="P502" i="78"/>
  <c r="G503" i="78"/>
  <c r="P503" i="78"/>
  <c r="G504" i="78"/>
  <c r="P504" i="78"/>
  <c r="G505" i="78"/>
  <c r="P505" i="78"/>
  <c r="G506" i="78"/>
  <c r="P506" i="78"/>
  <c r="G507" i="78"/>
  <c r="P507" i="78"/>
  <c r="G508" i="78"/>
  <c r="P508" i="78"/>
  <c r="G509" i="78"/>
  <c r="P509" i="78"/>
  <c r="G510" i="78"/>
  <c r="P510" i="78"/>
  <c r="G511" i="78"/>
  <c r="P511" i="78"/>
  <c r="G512" i="78"/>
  <c r="P512" i="78"/>
  <c r="G513" i="78"/>
  <c r="P513" i="78"/>
  <c r="G514" i="78"/>
  <c r="P514" i="78"/>
  <c r="G515" i="78"/>
  <c r="P515" i="78"/>
  <c r="G516" i="78"/>
  <c r="P516" i="78"/>
  <c r="G517" i="78"/>
  <c r="P517" i="78"/>
  <c r="G518" i="78"/>
  <c r="P518" i="78"/>
  <c r="G519" i="78"/>
  <c r="P519" i="78"/>
  <c r="G520" i="78"/>
  <c r="P520" i="78"/>
  <c r="G521" i="78"/>
  <c r="P521" i="78"/>
  <c r="G522" i="78"/>
  <c r="P522" i="78"/>
  <c r="G523" i="78"/>
  <c r="P523" i="78"/>
  <c r="G524" i="78"/>
  <c r="P524" i="78"/>
  <c r="G525" i="78"/>
  <c r="P525" i="78"/>
  <c r="G526" i="78"/>
  <c r="P526" i="78"/>
  <c r="G527" i="78"/>
  <c r="P527" i="78"/>
  <c r="G528" i="78"/>
  <c r="P528" i="78"/>
  <c r="G529" i="78"/>
  <c r="P529" i="78"/>
  <c r="G530" i="78"/>
  <c r="P530" i="78"/>
  <c r="G531" i="78"/>
  <c r="P531" i="78"/>
  <c r="G532" i="78"/>
  <c r="P532" i="78"/>
  <c r="G533" i="78"/>
  <c r="P533" i="78"/>
  <c r="G534" i="78"/>
  <c r="P534" i="78"/>
  <c r="G535" i="78"/>
  <c r="P535" i="78"/>
  <c r="G536" i="78"/>
  <c r="P536" i="78"/>
  <c r="G537" i="78"/>
  <c r="P537" i="78"/>
  <c r="G538" i="78"/>
  <c r="P538" i="78"/>
  <c r="G539" i="78"/>
  <c r="P539" i="78"/>
  <c r="G540" i="78"/>
  <c r="P540" i="78"/>
  <c r="G541" i="78"/>
  <c r="P541" i="78"/>
  <c r="G542" i="78"/>
  <c r="P542" i="78"/>
  <c r="G543" i="78"/>
  <c r="P543" i="78"/>
  <c r="G544" i="78"/>
  <c r="P544" i="78"/>
  <c r="G545" i="78"/>
  <c r="P545" i="78"/>
  <c r="G546" i="78"/>
  <c r="P546" i="78"/>
  <c r="G547" i="78"/>
  <c r="P547" i="78"/>
  <c r="G548" i="78"/>
  <c r="P548" i="78"/>
  <c r="G549" i="78"/>
  <c r="P549" i="78"/>
  <c r="G550" i="78"/>
  <c r="P550" i="78"/>
  <c r="G551" i="78"/>
  <c r="P551" i="78"/>
  <c r="G552" i="78"/>
  <c r="P552" i="78"/>
  <c r="G553" i="78"/>
  <c r="P553" i="78"/>
  <c r="G554" i="78"/>
  <c r="P554" i="78"/>
  <c r="G555" i="78"/>
  <c r="P555" i="78"/>
  <c r="G556" i="78"/>
  <c r="P556" i="78"/>
  <c r="G557" i="78"/>
  <c r="P557" i="78"/>
  <c r="G558" i="78"/>
  <c r="P558" i="78"/>
  <c r="G559" i="78"/>
  <c r="P559" i="78"/>
  <c r="G560" i="78"/>
  <c r="P560" i="78"/>
  <c r="G561" i="78"/>
  <c r="P561" i="78"/>
  <c r="G562" i="78"/>
  <c r="P562" i="78"/>
  <c r="G563" i="78"/>
  <c r="P563" i="78"/>
  <c r="G564" i="78"/>
  <c r="P564" i="78"/>
  <c r="G565" i="78"/>
  <c r="P565" i="78"/>
  <c r="G566" i="78"/>
  <c r="P566" i="78"/>
  <c r="G567" i="78"/>
  <c r="P567" i="78"/>
  <c r="G568" i="78"/>
  <c r="P568" i="78"/>
  <c r="G569" i="78"/>
  <c r="P569" i="78"/>
  <c r="G570" i="78"/>
  <c r="P570" i="78"/>
  <c r="G571" i="78"/>
  <c r="P571" i="78"/>
  <c r="G572" i="78"/>
  <c r="P572" i="78"/>
  <c r="G573" i="78"/>
  <c r="P573" i="78"/>
  <c r="G574" i="78"/>
  <c r="P574" i="78"/>
  <c r="G575" i="78"/>
  <c r="P575" i="78"/>
  <c r="G576" i="78"/>
  <c r="P576" i="78"/>
  <c r="G577" i="78"/>
  <c r="P577" i="78"/>
  <c r="G578" i="78"/>
  <c r="P578" i="78"/>
  <c r="G579" i="78"/>
  <c r="P579" i="78"/>
  <c r="G580" i="78"/>
  <c r="P580" i="78"/>
  <c r="G581" i="78"/>
  <c r="P581" i="78"/>
  <c r="G582" i="78"/>
  <c r="P582" i="78"/>
  <c r="G583" i="78"/>
  <c r="P583" i="78"/>
  <c r="G584" i="78"/>
  <c r="P584" i="78"/>
  <c r="G585" i="78"/>
  <c r="P585" i="78"/>
  <c r="G586" i="78"/>
  <c r="P586" i="78"/>
  <c r="G587" i="78"/>
  <c r="P587" i="78"/>
  <c r="G588" i="78"/>
  <c r="P588" i="78"/>
  <c r="G589" i="78"/>
  <c r="P589" i="78"/>
  <c r="G590" i="78"/>
  <c r="P590" i="78"/>
  <c r="G591" i="78"/>
  <c r="P591" i="78"/>
  <c r="G592" i="78"/>
  <c r="P592" i="78"/>
  <c r="G593" i="78"/>
  <c r="P593" i="78"/>
  <c r="G594" i="78"/>
  <c r="P594" i="78"/>
  <c r="G595" i="78"/>
  <c r="P595" i="78"/>
  <c r="G596" i="78"/>
  <c r="P596" i="78"/>
  <c r="G597" i="78"/>
  <c r="P597" i="78"/>
  <c r="G598" i="78"/>
  <c r="P598" i="78"/>
  <c r="G599" i="78"/>
  <c r="P599" i="78"/>
  <c r="G600" i="78"/>
  <c r="P600" i="78"/>
  <c r="G601" i="78"/>
  <c r="P601" i="78"/>
  <c r="G602" i="78"/>
  <c r="P602" i="78"/>
  <c r="G603" i="78"/>
  <c r="P603" i="78"/>
  <c r="G604" i="78"/>
  <c r="P604" i="78"/>
  <c r="G605" i="78"/>
  <c r="P605" i="78"/>
  <c r="G606" i="78"/>
  <c r="P606" i="78"/>
  <c r="G607" i="78"/>
  <c r="P607" i="78"/>
  <c r="G608" i="78"/>
  <c r="P608" i="78"/>
  <c r="G609" i="78"/>
  <c r="P609" i="78"/>
  <c r="G610" i="78"/>
  <c r="P610" i="78"/>
  <c r="G611" i="78"/>
  <c r="P611" i="78"/>
  <c r="G612" i="78"/>
  <c r="P612" i="78"/>
  <c r="G613" i="78"/>
  <c r="P613" i="78"/>
  <c r="G614" i="78"/>
  <c r="P614" i="78"/>
  <c r="G615" i="78"/>
  <c r="P615" i="78"/>
  <c r="G616" i="78"/>
  <c r="P616" i="78"/>
  <c r="G617" i="78"/>
  <c r="P617" i="78"/>
  <c r="G618" i="78"/>
  <c r="P618" i="78"/>
  <c r="G619" i="78"/>
  <c r="P619" i="78"/>
  <c r="G620" i="78"/>
  <c r="P620" i="78"/>
  <c r="G621" i="78"/>
  <c r="P621" i="78"/>
  <c r="G622" i="78"/>
  <c r="P622" i="78"/>
  <c r="G623" i="78"/>
  <c r="P623" i="78"/>
  <c r="G624" i="78"/>
  <c r="P624" i="78"/>
  <c r="G625" i="78"/>
  <c r="P625" i="78"/>
  <c r="G626" i="78"/>
  <c r="P626" i="78"/>
  <c r="G627" i="78"/>
  <c r="P627" i="78"/>
  <c r="G628" i="78"/>
  <c r="P628" i="78"/>
  <c r="P629" i="78"/>
  <c r="P630" i="78"/>
  <c r="P631" i="78"/>
  <c r="G632" i="78"/>
  <c r="P632" i="78"/>
  <c r="G633" i="78"/>
  <c r="H633" i="78"/>
  <c r="L634" i="78" s="1"/>
  <c r="L633" i="78"/>
  <c r="P633" i="78"/>
  <c r="G634" i="78"/>
  <c r="M634" i="78"/>
  <c r="P634" i="78"/>
  <c r="G635" i="78"/>
  <c r="P635" i="78"/>
  <c r="G636" i="78"/>
  <c r="P636" i="78"/>
  <c r="G637" i="78"/>
  <c r="P637" i="78"/>
  <c r="G638" i="78"/>
  <c r="P638" i="78"/>
  <c r="G639" i="78"/>
  <c r="P639" i="78"/>
  <c r="G640" i="78"/>
  <c r="P640" i="78"/>
  <c r="G641" i="78"/>
  <c r="P641" i="78"/>
  <c r="G642" i="78"/>
  <c r="P642" i="78"/>
  <c r="G643" i="78"/>
  <c r="P643" i="78"/>
  <c r="P644" i="78"/>
  <c r="P645" i="78"/>
  <c r="P646" i="78"/>
  <c r="P647" i="78"/>
  <c r="P648" i="78"/>
  <c r="G649" i="78"/>
  <c r="P649" i="78"/>
  <c r="G650" i="78"/>
  <c r="H650" i="78"/>
  <c r="L651" i="78" s="1"/>
  <c r="L650" i="78"/>
  <c r="P650" i="78"/>
  <c r="G651" i="78"/>
  <c r="M651" i="78"/>
  <c r="M652" i="78" s="1"/>
  <c r="P651" i="78"/>
  <c r="G652" i="78"/>
  <c r="P652" i="78"/>
  <c r="G653" i="78"/>
  <c r="P653" i="78"/>
  <c r="G654" i="78"/>
  <c r="P654" i="78"/>
  <c r="G655" i="78"/>
  <c r="P655" i="78"/>
  <c r="G656" i="78"/>
  <c r="P656" i="78"/>
  <c r="G657" i="78"/>
  <c r="P657" i="78"/>
  <c r="G658" i="78"/>
  <c r="P658" i="78"/>
  <c r="G659" i="78"/>
  <c r="P659" i="78"/>
  <c r="G660" i="78"/>
  <c r="P660" i="78"/>
  <c r="G661" i="78"/>
  <c r="P661" i="78"/>
  <c r="G662" i="78"/>
  <c r="P662" i="78"/>
  <c r="G663" i="78"/>
  <c r="P663" i="78"/>
  <c r="G664" i="78"/>
  <c r="P664" i="78"/>
  <c r="M449" i="78" l="1"/>
  <c r="H479" i="78" s="1"/>
  <c r="H71" i="78"/>
  <c r="H47" i="78"/>
  <c r="H7" i="78"/>
  <c r="H653" i="78"/>
  <c r="H661" i="78"/>
  <c r="H664" i="78"/>
  <c r="H656" i="78"/>
  <c r="H654" i="78"/>
  <c r="H662" i="78"/>
  <c r="H652" i="78"/>
  <c r="H659" i="78"/>
  <c r="H657" i="78"/>
  <c r="H655" i="78"/>
  <c r="H663" i="78"/>
  <c r="H660" i="78"/>
  <c r="H651" i="78"/>
  <c r="H658" i="78"/>
  <c r="M635" i="78"/>
  <c r="H626" i="78"/>
  <c r="H602" i="78"/>
  <c r="H594" i="78"/>
  <c r="H577" i="78"/>
  <c r="H574" i="78"/>
  <c r="H521" i="78"/>
  <c r="H448" i="78"/>
  <c r="M129" i="78"/>
  <c r="H79" i="78"/>
  <c r="H15" i="78"/>
  <c r="H628" i="78"/>
  <c r="H620" i="78"/>
  <c r="H596" i="78"/>
  <c r="H588" i="78"/>
  <c r="H537" i="78"/>
  <c r="H527" i="78"/>
  <c r="H63" i="78"/>
  <c r="H480" i="78"/>
  <c r="H488" i="78"/>
  <c r="H512" i="78"/>
  <c r="H520" i="78"/>
  <c r="H544" i="78"/>
  <c r="H552" i="78"/>
  <c r="H576" i="78"/>
  <c r="H584" i="78"/>
  <c r="H462" i="78"/>
  <c r="H470" i="78"/>
  <c r="H494" i="78"/>
  <c r="H526" i="78"/>
  <c r="H534" i="78"/>
  <c r="H558" i="78"/>
  <c r="H452" i="78"/>
  <c r="H476" i="78"/>
  <c r="H484" i="78"/>
  <c r="H508" i="78"/>
  <c r="H516" i="78"/>
  <c r="H540" i="78"/>
  <c r="H548" i="78"/>
  <c r="H572" i="78"/>
  <c r="H580" i="78"/>
  <c r="H466" i="78"/>
  <c r="H474" i="78"/>
  <c r="H498" i="78"/>
  <c r="H506" i="78"/>
  <c r="H530" i="78"/>
  <c r="H538" i="78"/>
  <c r="H562" i="78"/>
  <c r="H570" i="78"/>
  <c r="H461" i="78"/>
  <c r="H469" i="78"/>
  <c r="H493" i="78"/>
  <c r="H501" i="78"/>
  <c r="H525" i="78"/>
  <c r="H533" i="78"/>
  <c r="H557" i="78"/>
  <c r="H565" i="78"/>
  <c r="H6" i="78"/>
  <c r="H14" i="78"/>
  <c r="H22" i="78"/>
  <c r="H30" i="78"/>
  <c r="H38" i="78"/>
  <c r="H46" i="78"/>
  <c r="H54" i="78"/>
  <c r="H62" i="78"/>
  <c r="H70" i="78"/>
  <c r="H78" i="78"/>
  <c r="H9" i="78"/>
  <c r="H17" i="78"/>
  <c r="H25" i="78"/>
  <c r="H33" i="78"/>
  <c r="H41" i="78"/>
  <c r="H49" i="78"/>
  <c r="H57" i="78"/>
  <c r="H65" i="78"/>
  <c r="H73" i="78"/>
  <c r="H12" i="78"/>
  <c r="H20" i="78"/>
  <c r="H28" i="78"/>
  <c r="H36" i="78"/>
  <c r="H44" i="78"/>
  <c r="H52" i="78"/>
  <c r="H60" i="78"/>
  <c r="H68" i="78"/>
  <c r="H76" i="78"/>
  <c r="H81" i="78"/>
  <c r="H83" i="78"/>
  <c r="H85" i="78"/>
  <c r="H87" i="78"/>
  <c r="H89" i="78"/>
  <c r="H91" i="78"/>
  <c r="H93" i="78"/>
  <c r="H95" i="78"/>
  <c r="H97" i="78"/>
  <c r="H99" i="78"/>
  <c r="H101" i="78"/>
  <c r="H103" i="78"/>
  <c r="H105" i="78"/>
  <c r="H107" i="78"/>
  <c r="H109" i="78"/>
  <c r="H111" i="78"/>
  <c r="H113" i="78"/>
  <c r="H115" i="78"/>
  <c r="H117" i="78"/>
  <c r="H119" i="78"/>
  <c r="H121" i="78"/>
  <c r="H123" i="78"/>
  <c r="H5" i="78"/>
  <c r="H10" i="78"/>
  <c r="H18" i="78"/>
  <c r="H26" i="78"/>
  <c r="H34" i="78"/>
  <c r="H42" i="78"/>
  <c r="H50" i="78"/>
  <c r="H58" i="78"/>
  <c r="H66" i="78"/>
  <c r="H74" i="78"/>
  <c r="H13" i="78"/>
  <c r="H21" i="78"/>
  <c r="H29" i="78"/>
  <c r="H37" i="78"/>
  <c r="H45" i="78"/>
  <c r="H53" i="78"/>
  <c r="H61" i="78"/>
  <c r="H69" i="78"/>
  <c r="H77" i="78"/>
  <c r="H8" i="78"/>
  <c r="H16" i="78"/>
  <c r="H24" i="78"/>
  <c r="H32" i="78"/>
  <c r="H40" i="78"/>
  <c r="H48" i="78"/>
  <c r="H56" i="78"/>
  <c r="H64" i="78"/>
  <c r="H72" i="78"/>
  <c r="H80" i="78"/>
  <c r="H82" i="78"/>
  <c r="H84" i="78"/>
  <c r="H86" i="78"/>
  <c r="H88" i="78"/>
  <c r="H90" i="78"/>
  <c r="H92" i="78"/>
  <c r="H94" i="78"/>
  <c r="H96" i="78"/>
  <c r="H98" i="78"/>
  <c r="H100" i="78"/>
  <c r="H102" i="78"/>
  <c r="H104" i="78"/>
  <c r="H106" i="78"/>
  <c r="H108" i="78"/>
  <c r="H110" i="78"/>
  <c r="H112" i="78"/>
  <c r="H114" i="78"/>
  <c r="H116" i="78"/>
  <c r="H118" i="78"/>
  <c r="H120" i="78"/>
  <c r="H122" i="78"/>
  <c r="H124" i="78"/>
  <c r="H4" i="78"/>
  <c r="H11" i="78"/>
  <c r="H19" i="78"/>
  <c r="H27" i="78"/>
  <c r="H35" i="78"/>
  <c r="H43" i="78"/>
  <c r="H51" i="78"/>
  <c r="H59" i="78"/>
  <c r="H67" i="78"/>
  <c r="H75" i="78"/>
  <c r="H627" i="78"/>
  <c r="H619" i="78"/>
  <c r="H603" i="78"/>
  <c r="H595" i="78"/>
  <c r="H575" i="78"/>
  <c r="H569" i="78"/>
  <c r="H566" i="78"/>
  <c r="H539" i="78"/>
  <c r="H519" i="78"/>
  <c r="H475" i="78"/>
  <c r="H455" i="78"/>
  <c r="H39" i="78"/>
  <c r="H624" i="78"/>
  <c r="H616" i="78"/>
  <c r="H600" i="78"/>
  <c r="H592" i="78"/>
  <c r="H559" i="78"/>
  <c r="H515" i="78"/>
  <c r="H505" i="78"/>
  <c r="H495" i="78"/>
  <c r="H31" i="78"/>
  <c r="H621" i="78"/>
  <c r="H605" i="78"/>
  <c r="H597" i="78"/>
  <c r="H589" i="78"/>
  <c r="H555" i="78"/>
  <c r="H535" i="78"/>
  <c r="H491" i="78"/>
  <c r="H471" i="78"/>
  <c r="M253" i="78"/>
  <c r="H23" i="78"/>
  <c r="H502" i="78" l="1"/>
  <c r="H456" i="78"/>
  <c r="H511" i="78"/>
  <c r="H609" i="78"/>
  <c r="H489" i="78"/>
  <c r="H623" i="78"/>
  <c r="H625" i="78"/>
  <c r="H579" i="78"/>
  <c r="H591" i="78"/>
  <c r="H551" i="78"/>
  <c r="H590" i="78"/>
  <c r="H607" i="78"/>
  <c r="H606" i="78"/>
  <c r="H543" i="78"/>
  <c r="H507" i="78"/>
  <c r="H523" i="78"/>
  <c r="H622" i="78"/>
  <c r="H585" i="78"/>
  <c r="H598" i="78"/>
  <c r="H545" i="78"/>
  <c r="H451" i="78"/>
  <c r="H608" i="78"/>
  <c r="H529" i="78"/>
  <c r="H611" i="78"/>
  <c r="H517" i="78"/>
  <c r="H453" i="78"/>
  <c r="H522" i="78"/>
  <c r="H458" i="78"/>
  <c r="H532" i="78"/>
  <c r="H468" i="78"/>
  <c r="H518" i="78"/>
  <c r="H454" i="78"/>
  <c r="H536" i="78"/>
  <c r="H472" i="78"/>
  <c r="H547" i="78"/>
  <c r="H531" i="78"/>
  <c r="H610" i="78"/>
  <c r="H553" i="78"/>
  <c r="H499" i="78"/>
  <c r="H513" i="78"/>
  <c r="H487" i="78"/>
  <c r="H509" i="78"/>
  <c r="H578" i="78"/>
  <c r="H514" i="78"/>
  <c r="H450" i="78"/>
  <c r="H524" i="78"/>
  <c r="H460" i="78"/>
  <c r="H510" i="78"/>
  <c r="H449" i="78"/>
  <c r="H528" i="78"/>
  <c r="H464" i="78"/>
  <c r="H567" i="78"/>
  <c r="H571" i="78"/>
  <c r="H618" i="78"/>
  <c r="H459" i="78"/>
  <c r="H601" i="78"/>
  <c r="H573" i="78"/>
  <c r="H561" i="78"/>
  <c r="H549" i="78"/>
  <c r="H485" i="78"/>
  <c r="H554" i="78"/>
  <c r="H490" i="78"/>
  <c r="H564" i="78"/>
  <c r="H500" i="78"/>
  <c r="H550" i="78"/>
  <c r="H486" i="78"/>
  <c r="H568" i="78"/>
  <c r="H504" i="78"/>
  <c r="H473" i="78"/>
  <c r="H604" i="78"/>
  <c r="H457" i="78"/>
  <c r="H583" i="78"/>
  <c r="H615" i="78"/>
  <c r="H599" i="78"/>
  <c r="H563" i="78"/>
  <c r="H617" i="78"/>
  <c r="H497" i="78"/>
  <c r="H481" i="78"/>
  <c r="H613" i="78"/>
  <c r="H581" i="78"/>
  <c r="H465" i="78"/>
  <c r="H587" i="78"/>
  <c r="H541" i="78"/>
  <c r="H477" i="78"/>
  <c r="H546" i="78"/>
  <c r="H482" i="78"/>
  <c r="H556" i="78"/>
  <c r="H492" i="78"/>
  <c r="H542" i="78"/>
  <c r="H478" i="78"/>
  <c r="H560" i="78"/>
  <c r="H496" i="78"/>
  <c r="H483" i="78"/>
  <c r="H612" i="78"/>
  <c r="H467" i="78"/>
  <c r="H586" i="78"/>
  <c r="H593" i="78"/>
  <c r="H582" i="78"/>
  <c r="H503" i="78"/>
  <c r="H614" i="78"/>
  <c r="H463" i="78"/>
  <c r="H132" i="78"/>
  <c r="H140" i="78"/>
  <c r="H148" i="78"/>
  <c r="H156" i="78"/>
  <c r="H164" i="78"/>
  <c r="H172" i="78"/>
  <c r="H180" i="78"/>
  <c r="H188" i="78"/>
  <c r="H196" i="78"/>
  <c r="H204" i="78"/>
  <c r="H206" i="78"/>
  <c r="H208" i="78"/>
  <c r="H210" i="78"/>
  <c r="H212" i="78"/>
  <c r="H214" i="78"/>
  <c r="H216" i="78"/>
  <c r="H218" i="78"/>
  <c r="H220" i="78"/>
  <c r="H222" i="78"/>
  <c r="H224" i="78"/>
  <c r="H226" i="78"/>
  <c r="H228" i="78"/>
  <c r="H230" i="78"/>
  <c r="H232" i="78"/>
  <c r="H234" i="78"/>
  <c r="H236" i="78"/>
  <c r="H238" i="78"/>
  <c r="H240" i="78"/>
  <c r="H242" i="78"/>
  <c r="H244" i="78"/>
  <c r="H246" i="78"/>
  <c r="H248" i="78"/>
  <c r="H128" i="78"/>
  <c r="H135" i="78"/>
  <c r="H143" i="78"/>
  <c r="H151" i="78"/>
  <c r="H159" i="78"/>
  <c r="H167" i="78"/>
  <c r="H175" i="78"/>
  <c r="H183" i="78"/>
  <c r="H191" i="78"/>
  <c r="H199" i="78"/>
  <c r="H130" i="78"/>
  <c r="H138" i="78"/>
  <c r="H146" i="78"/>
  <c r="H154" i="78"/>
  <c r="H162" i="78"/>
  <c r="H170" i="78"/>
  <c r="H178" i="78"/>
  <c r="H186" i="78"/>
  <c r="H194" i="78"/>
  <c r="H202" i="78"/>
  <c r="H136" i="78"/>
  <c r="H144" i="78"/>
  <c r="H152" i="78"/>
  <c r="H160" i="78"/>
  <c r="H168" i="78"/>
  <c r="H176" i="78"/>
  <c r="H184" i="78"/>
  <c r="H192" i="78"/>
  <c r="H200" i="78"/>
  <c r="H205" i="78"/>
  <c r="H207" i="78"/>
  <c r="H209" i="78"/>
  <c r="H211" i="78"/>
  <c r="H213" i="78"/>
  <c r="H215" i="78"/>
  <c r="H217" i="78"/>
  <c r="H219" i="78"/>
  <c r="H221" i="78"/>
  <c r="H223" i="78"/>
  <c r="H225" i="78"/>
  <c r="H227" i="78"/>
  <c r="H229" i="78"/>
  <c r="H231" i="78"/>
  <c r="H233" i="78"/>
  <c r="H235" i="78"/>
  <c r="H237" i="78"/>
  <c r="H239" i="78"/>
  <c r="H241" i="78"/>
  <c r="H243" i="78"/>
  <c r="H245" i="78"/>
  <c r="H247" i="78"/>
  <c r="H131" i="78"/>
  <c r="H139" i="78"/>
  <c r="H147" i="78"/>
  <c r="H155" i="78"/>
  <c r="H163" i="78"/>
  <c r="H171" i="78"/>
  <c r="H179" i="78"/>
  <c r="H187" i="78"/>
  <c r="H195" i="78"/>
  <c r="H203" i="78"/>
  <c r="H129" i="78"/>
  <c r="H134" i="78"/>
  <c r="H142" i="78"/>
  <c r="H150" i="78"/>
  <c r="H158" i="78"/>
  <c r="H166" i="78"/>
  <c r="H174" i="78"/>
  <c r="H182" i="78"/>
  <c r="H190" i="78"/>
  <c r="H198" i="78"/>
  <c r="H137" i="78"/>
  <c r="H145" i="78"/>
  <c r="H153" i="78"/>
  <c r="H161" i="78"/>
  <c r="H169" i="78"/>
  <c r="H177" i="78"/>
  <c r="H185" i="78"/>
  <c r="H193" i="78"/>
  <c r="H201" i="78"/>
  <c r="H181" i="78"/>
  <c r="H189" i="78"/>
  <c r="H133" i="78"/>
  <c r="H197" i="78"/>
  <c r="H141" i="78"/>
  <c r="H149" i="78"/>
  <c r="H157" i="78"/>
  <c r="H165" i="78"/>
  <c r="H173" i="78"/>
  <c r="H643" i="78"/>
  <c r="H638" i="78"/>
  <c r="H639" i="78"/>
  <c r="H637" i="78"/>
  <c r="H634" i="78"/>
  <c r="H641" i="78"/>
  <c r="H642" i="78"/>
  <c r="H635" i="78"/>
  <c r="H640" i="78"/>
  <c r="H636" i="78"/>
  <c r="H253" i="78"/>
  <c r="H258" i="78"/>
  <c r="H266" i="78"/>
  <c r="H274" i="78"/>
  <c r="H282" i="78"/>
  <c r="H290" i="78"/>
  <c r="H298" i="78"/>
  <c r="H306" i="78"/>
  <c r="H314" i="78"/>
  <c r="H322" i="78"/>
  <c r="H330" i="78"/>
  <c r="H338" i="78"/>
  <c r="H346" i="78"/>
  <c r="H354" i="78"/>
  <c r="H362" i="78"/>
  <c r="H370" i="78"/>
  <c r="H378" i="78"/>
  <c r="H386" i="78"/>
  <c r="H394" i="78"/>
  <c r="H402" i="78"/>
  <c r="H410" i="78"/>
  <c r="H418" i="78"/>
  <c r="H426" i="78"/>
  <c r="H434" i="78"/>
  <c r="H442" i="78"/>
  <c r="H261" i="78"/>
  <c r="H269" i="78"/>
  <c r="H277" i="78"/>
  <c r="H285" i="78"/>
  <c r="H293" i="78"/>
  <c r="H301" i="78"/>
  <c r="H309" i="78"/>
  <c r="H256" i="78"/>
  <c r="H264" i="78"/>
  <c r="H272" i="78"/>
  <c r="H280" i="78"/>
  <c r="H288" i="78"/>
  <c r="H296" i="78"/>
  <c r="H304" i="78"/>
  <c r="H312" i="78"/>
  <c r="H320" i="78"/>
  <c r="H328" i="78"/>
  <c r="H336" i="78"/>
  <c r="H344" i="78"/>
  <c r="H352" i="78"/>
  <c r="H360" i="78"/>
  <c r="H368" i="78"/>
  <c r="H376" i="78"/>
  <c r="H384" i="78"/>
  <c r="H392" i="78"/>
  <c r="H400" i="78"/>
  <c r="H408" i="78"/>
  <c r="H416" i="78"/>
  <c r="H424" i="78"/>
  <c r="H432" i="78"/>
  <c r="H440" i="78"/>
  <c r="H254" i="78"/>
  <c r="H262" i="78"/>
  <c r="H270" i="78"/>
  <c r="H278" i="78"/>
  <c r="H286" i="78"/>
  <c r="H294" i="78"/>
  <c r="H302" i="78"/>
  <c r="H310" i="78"/>
  <c r="H318" i="78"/>
  <c r="H326" i="78"/>
  <c r="H334" i="78"/>
  <c r="H342" i="78"/>
  <c r="H350" i="78"/>
  <c r="H358" i="78"/>
  <c r="H366" i="78"/>
  <c r="H374" i="78"/>
  <c r="H382" i="78"/>
  <c r="H390" i="78"/>
  <c r="H398" i="78"/>
  <c r="H406" i="78"/>
  <c r="H414" i="78"/>
  <c r="H422" i="78"/>
  <c r="H430" i="78"/>
  <c r="H438" i="78"/>
  <c r="H260" i="78"/>
  <c r="H268" i="78"/>
  <c r="H276" i="78"/>
  <c r="H284" i="78"/>
  <c r="H292" i="78"/>
  <c r="H300" i="78"/>
  <c r="H308" i="78"/>
  <c r="H316" i="78"/>
  <c r="H324" i="78"/>
  <c r="H332" i="78"/>
  <c r="H340" i="78"/>
  <c r="H348" i="78"/>
  <c r="H356" i="78"/>
  <c r="H364" i="78"/>
  <c r="H372" i="78"/>
  <c r="H380" i="78"/>
  <c r="H388" i="78"/>
  <c r="H396" i="78"/>
  <c r="H404" i="78"/>
  <c r="H412" i="78"/>
  <c r="H420" i="78"/>
  <c r="H428" i="78"/>
  <c r="H436" i="78"/>
  <c r="H255" i="78"/>
  <c r="H263" i="78"/>
  <c r="H271" i="78"/>
  <c r="H279" i="78"/>
  <c r="H287" i="78"/>
  <c r="H295" i="78"/>
  <c r="H303" i="78"/>
  <c r="H311" i="78"/>
  <c r="H319" i="78"/>
  <c r="H327" i="78"/>
  <c r="H335" i="78"/>
  <c r="H343" i="78"/>
  <c r="H351" i="78"/>
  <c r="H359" i="78"/>
  <c r="H367" i="78"/>
  <c r="H375" i="78"/>
  <c r="H383" i="78"/>
  <c r="H391" i="78"/>
  <c r="H399" i="78"/>
  <c r="H407" i="78"/>
  <c r="H415" i="78"/>
  <c r="H423" i="78"/>
  <c r="H431" i="78"/>
  <c r="H439" i="78"/>
  <c r="H259" i="78"/>
  <c r="H291" i="78"/>
  <c r="H353" i="78"/>
  <c r="H363" i="78"/>
  <c r="H373" i="78"/>
  <c r="H417" i="78"/>
  <c r="H427" i="78"/>
  <c r="H437" i="78"/>
  <c r="H317" i="78"/>
  <c r="H371" i="78"/>
  <c r="H425" i="78"/>
  <c r="H281" i="78"/>
  <c r="H313" i="78"/>
  <c r="H323" i="78"/>
  <c r="H333" i="78"/>
  <c r="H377" i="78"/>
  <c r="H387" i="78"/>
  <c r="H397" i="78"/>
  <c r="H441" i="78"/>
  <c r="H267" i="78"/>
  <c r="H299" i="78"/>
  <c r="H337" i="78"/>
  <c r="H347" i="78"/>
  <c r="H357" i="78"/>
  <c r="H401" i="78"/>
  <c r="H411" i="78"/>
  <c r="H421" i="78"/>
  <c r="H283" i="78"/>
  <c r="H257" i="78"/>
  <c r="H289" i="78"/>
  <c r="H275" i="78"/>
  <c r="H307" i="78"/>
  <c r="H321" i="78"/>
  <c r="H331" i="78"/>
  <c r="H341" i="78"/>
  <c r="H385" i="78"/>
  <c r="H395" i="78"/>
  <c r="H405" i="78"/>
  <c r="H265" i="78"/>
  <c r="H297" i="78"/>
  <c r="H345" i="78"/>
  <c r="H355" i="78"/>
  <c r="H365" i="78"/>
  <c r="H409" i="78"/>
  <c r="H419" i="78"/>
  <c r="H429" i="78"/>
  <c r="H252" i="78"/>
  <c r="H315" i="78"/>
  <c r="H325" i="78"/>
  <c r="H369" i="78"/>
  <c r="H379" i="78"/>
  <c r="H273" i="78"/>
  <c r="H305" i="78"/>
  <c r="H329" i="78"/>
  <c r="H339" i="78"/>
  <c r="H349" i="78"/>
  <c r="H393" i="78"/>
  <c r="H403" i="78"/>
  <c r="H413" i="78"/>
  <c r="H361" i="78"/>
  <c r="H381" i="78"/>
  <c r="H435" i="78"/>
  <c r="H389" i="78"/>
  <c r="H433" i="78"/>
  <c r="J25" i="62" l="1"/>
  <c r="I25" i="62"/>
  <c r="H25" i="62"/>
  <c r="G25" i="62"/>
  <c r="F25" i="62"/>
  <c r="E25" i="62"/>
  <c r="D25" i="62"/>
  <c r="C25" i="62"/>
  <c r="B25" i="62"/>
  <c r="J24" i="62"/>
  <c r="I24" i="62"/>
  <c r="H24" i="62"/>
  <c r="G24" i="62"/>
  <c r="F24" i="62"/>
  <c r="E24" i="62"/>
  <c r="D24" i="62"/>
  <c r="C24" i="62"/>
  <c r="B24" i="62"/>
  <c r="J23" i="62"/>
  <c r="I23" i="62"/>
  <c r="H23" i="62"/>
  <c r="G23" i="62"/>
  <c r="F23" i="62"/>
  <c r="E23" i="62"/>
  <c r="D23" i="62"/>
  <c r="C23" i="62"/>
  <c r="B23" i="62"/>
  <c r="J22" i="62"/>
  <c r="I22" i="62"/>
  <c r="H22" i="62"/>
  <c r="G22" i="62"/>
  <c r="F22" i="62"/>
  <c r="E22" i="62"/>
  <c r="D22" i="62"/>
  <c r="C22" i="62"/>
  <c r="B22" i="62"/>
  <c r="J21" i="62"/>
  <c r="I21" i="62"/>
  <c r="H21" i="62"/>
  <c r="G21" i="62"/>
  <c r="F21" i="62"/>
  <c r="E21" i="62"/>
  <c r="D21" i="62"/>
  <c r="C21" i="62"/>
  <c r="B21" i="62"/>
  <c r="J20" i="62"/>
  <c r="I20" i="62"/>
  <c r="H20" i="62"/>
  <c r="G20" i="62"/>
  <c r="F20" i="62"/>
  <c r="E20" i="62"/>
  <c r="D20" i="62"/>
  <c r="C20" i="62"/>
  <c r="B20" i="62"/>
  <c r="J19" i="62"/>
  <c r="I19" i="62"/>
  <c r="H19" i="62"/>
  <c r="G19" i="62"/>
  <c r="F19" i="62"/>
  <c r="E19" i="62"/>
  <c r="D19" i="62"/>
  <c r="C19" i="62"/>
  <c r="B19" i="62"/>
  <c r="J18" i="62"/>
  <c r="I18" i="62"/>
  <c r="H18" i="62"/>
  <c r="G18" i="62"/>
  <c r="F18" i="62"/>
  <c r="E18" i="62"/>
  <c r="D18" i="62"/>
  <c r="C18" i="62"/>
  <c r="B18" i="62"/>
  <c r="J17" i="62"/>
  <c r="I17" i="62"/>
  <c r="H17" i="62"/>
  <c r="G17" i="62"/>
  <c r="F17" i="62"/>
  <c r="E17" i="62"/>
  <c r="D17" i="62"/>
  <c r="C17" i="62"/>
  <c r="B17" i="62"/>
  <c r="J16" i="62"/>
  <c r="I16" i="62"/>
  <c r="H16" i="62"/>
  <c r="G16" i="62"/>
  <c r="F16" i="62"/>
  <c r="E16" i="62"/>
  <c r="D16" i="62"/>
  <c r="C16" i="62"/>
  <c r="B16" i="62"/>
  <c r="J15" i="62"/>
  <c r="I15" i="62"/>
  <c r="H15" i="62"/>
  <c r="G15" i="62"/>
  <c r="F15" i="62"/>
  <c r="E15" i="62"/>
  <c r="D15" i="62"/>
  <c r="C15" i="62"/>
  <c r="B15" i="62"/>
  <c r="J14" i="62"/>
  <c r="I14" i="62"/>
  <c r="H14" i="62"/>
  <c r="G14" i="62"/>
  <c r="F14" i="62"/>
  <c r="E14" i="62"/>
  <c r="D14" i="62"/>
  <c r="C14" i="62"/>
  <c r="B14" i="62"/>
  <c r="J13" i="62"/>
  <c r="I13" i="62"/>
  <c r="H13" i="62"/>
  <c r="G13" i="62"/>
  <c r="F13" i="62"/>
  <c r="E13" i="62"/>
  <c r="D13" i="62"/>
  <c r="C13" i="62"/>
  <c r="B13" i="62"/>
  <c r="J12" i="62"/>
  <c r="I12" i="62"/>
  <c r="H12" i="62"/>
  <c r="G12" i="62"/>
  <c r="F12" i="62"/>
  <c r="E12" i="62"/>
  <c r="D12" i="62"/>
  <c r="C12" i="62"/>
  <c r="B12" i="62"/>
  <c r="J11" i="62"/>
  <c r="I11" i="62"/>
  <c r="H11" i="62"/>
  <c r="G11" i="62"/>
  <c r="F11" i="62"/>
  <c r="E11" i="62"/>
  <c r="D11" i="62"/>
  <c r="C11" i="62"/>
  <c r="B11" i="62"/>
  <c r="J10" i="62"/>
  <c r="I10" i="62"/>
  <c r="H10" i="62"/>
  <c r="G10" i="62"/>
  <c r="F10" i="62"/>
  <c r="E10" i="62"/>
  <c r="D10" i="62"/>
  <c r="C10" i="62"/>
  <c r="B10" i="62"/>
  <c r="J9" i="62"/>
  <c r="I9" i="62"/>
  <c r="H9" i="62"/>
  <c r="G9" i="62"/>
  <c r="F9" i="62"/>
  <c r="E9" i="62"/>
  <c r="D9" i="62"/>
  <c r="C9" i="62"/>
  <c r="B9" i="62"/>
  <c r="J8" i="62"/>
  <c r="I8" i="62"/>
  <c r="H8" i="62"/>
  <c r="G8" i="62"/>
  <c r="F8" i="62"/>
  <c r="E8" i="62"/>
  <c r="D8" i="62"/>
  <c r="C8" i="62"/>
  <c r="B8" i="62"/>
  <c r="J7" i="62"/>
  <c r="I7" i="62"/>
  <c r="H7" i="62"/>
  <c r="G7" i="62"/>
  <c r="F7" i="62"/>
  <c r="E7" i="62"/>
  <c r="D7" i="62"/>
  <c r="C7" i="62"/>
  <c r="B7" i="62"/>
  <c r="J6" i="62"/>
  <c r="I6" i="62"/>
  <c r="H6" i="62"/>
  <c r="G6" i="62"/>
  <c r="F6" i="62"/>
  <c r="E6" i="62"/>
  <c r="D6" i="62"/>
  <c r="C6" i="62"/>
  <c r="B6" i="62"/>
  <c r="J5" i="62"/>
  <c r="I5" i="62"/>
  <c r="H5" i="62"/>
  <c r="G5" i="62"/>
  <c r="F5" i="62"/>
  <c r="E5" i="62"/>
  <c r="D5" i="62"/>
  <c r="C5" i="62"/>
  <c r="B5" i="62"/>
  <c r="J4" i="62"/>
  <c r="I4" i="62"/>
  <c r="H4" i="62"/>
  <c r="G4" i="62"/>
  <c r="F4" i="62"/>
  <c r="E4" i="62"/>
  <c r="D4" i="62"/>
  <c r="C4" i="62"/>
  <c r="B4" i="62"/>
  <c r="F3" i="62"/>
  <c r="E3" i="62"/>
  <c r="J3" i="62" s="1"/>
  <c r="D3" i="62"/>
  <c r="C3" i="62"/>
  <c r="B3" i="62"/>
  <c r="K47" i="47"/>
  <c r="J47" i="47"/>
  <c r="K46" i="47"/>
  <c r="J46" i="47"/>
  <c r="K45" i="47"/>
  <c r="J45" i="47"/>
  <c r="K44" i="47"/>
  <c r="J44" i="47"/>
  <c r="J40" i="47"/>
  <c r="M40" i="47" s="1"/>
  <c r="K39" i="47"/>
  <c r="J39" i="47"/>
  <c r="J38" i="47"/>
  <c r="M38" i="47" s="1"/>
  <c r="L37" i="47"/>
  <c r="L44" i="47" s="1"/>
  <c r="J37" i="47"/>
  <c r="M37" i="47" s="1"/>
  <c r="K33" i="47"/>
  <c r="J33" i="47"/>
  <c r="K32" i="47"/>
  <c r="J32" i="47"/>
  <c r="L31" i="47"/>
  <c r="L38" i="47" s="1"/>
  <c r="L45" i="47" s="1"/>
  <c r="K31" i="47"/>
  <c r="J31" i="47"/>
  <c r="K30" i="47"/>
  <c r="J30" i="47"/>
  <c r="J26" i="47"/>
  <c r="N26" i="47" s="1"/>
  <c r="G26" i="47"/>
  <c r="D26" i="47"/>
  <c r="J25" i="47"/>
  <c r="N25" i="47" s="1"/>
  <c r="G25" i="47"/>
  <c r="D25" i="47"/>
  <c r="J24" i="47"/>
  <c r="N24" i="47" s="1"/>
  <c r="G24" i="47"/>
  <c r="D24" i="47"/>
  <c r="J23" i="47"/>
  <c r="N23" i="47" s="1"/>
  <c r="G23" i="47"/>
  <c r="D23" i="47"/>
  <c r="J22" i="47"/>
  <c r="N22" i="47" s="1"/>
  <c r="G22" i="47"/>
  <c r="D22" i="47"/>
  <c r="J21" i="47"/>
  <c r="N21" i="47" s="1"/>
  <c r="G21" i="47"/>
  <c r="D21" i="47"/>
  <c r="J17" i="47"/>
  <c r="N17" i="47" s="1"/>
  <c r="G17" i="47"/>
  <c r="D17" i="47"/>
  <c r="J16" i="47"/>
  <c r="N16" i="47" s="1"/>
  <c r="G16" i="47"/>
  <c r="D16" i="47"/>
  <c r="J15" i="47"/>
  <c r="N15" i="47" s="1"/>
  <c r="G15" i="47"/>
  <c r="D15" i="47"/>
  <c r="J14" i="47"/>
  <c r="N14" i="47" s="1"/>
  <c r="G14" i="47"/>
  <c r="D14" i="47"/>
  <c r="J13" i="47"/>
  <c r="N13" i="47" s="1"/>
  <c r="G13" i="47"/>
  <c r="D13" i="47"/>
  <c r="J12" i="47"/>
  <c r="N12" i="47" s="1"/>
  <c r="G12" i="47"/>
  <c r="D12" i="47"/>
  <c r="J8" i="47"/>
  <c r="N8" i="47" s="1"/>
  <c r="G8" i="47"/>
  <c r="D8" i="47"/>
  <c r="J7" i="47"/>
  <c r="N7" i="47" s="1"/>
  <c r="G7" i="47"/>
  <c r="D7" i="47"/>
  <c r="J6" i="47"/>
  <c r="N6" i="47" s="1"/>
  <c r="G6" i="47"/>
  <c r="D6" i="47"/>
  <c r="J5" i="47"/>
  <c r="N5" i="47" s="1"/>
  <c r="G5" i="47"/>
  <c r="D5" i="47"/>
  <c r="J4" i="47"/>
  <c r="N4" i="47" s="1"/>
  <c r="G4" i="47"/>
  <c r="D4" i="47"/>
  <c r="J3" i="47"/>
  <c r="N3" i="47" s="1"/>
  <c r="G3" i="47"/>
  <c r="D3" i="47"/>
  <c r="I3" i="62" l="1"/>
  <c r="H3" i="62"/>
  <c r="G3" i="62"/>
  <c r="M39" i="47"/>
  <c r="M8" i="47"/>
  <c r="M13" i="47"/>
  <c r="M17" i="47"/>
  <c r="M24" i="47"/>
  <c r="M22" i="47"/>
  <c r="M30" i="47"/>
  <c r="M44" i="47"/>
  <c r="M23" i="47"/>
  <c r="M31" i="47"/>
  <c r="M45" i="47"/>
  <c r="M5" i="47"/>
  <c r="M46" i="47"/>
  <c r="M6" i="47"/>
  <c r="M47" i="47"/>
  <c r="M15" i="47"/>
  <c r="M33" i="47"/>
  <c r="M4" i="47"/>
  <c r="M16" i="47"/>
  <c r="M12" i="47"/>
  <c r="M26" i="47"/>
  <c r="M32" i="47"/>
  <c r="M3" i="47"/>
  <c r="M7" i="47"/>
  <c r="M14" i="47"/>
  <c r="M21" i="47"/>
  <c r="M25" i="47"/>
  <c r="L32" i="47"/>
  <c r="B12" i="80" l="1"/>
  <c r="B7" i="80"/>
  <c r="B13" i="80"/>
  <c r="B14" i="80"/>
  <c r="B15" i="80"/>
  <c r="B8" i="80"/>
  <c r="B9" i="80"/>
  <c r="B11" i="80"/>
  <c r="B10" i="80"/>
  <c r="L39" i="47"/>
  <c r="L46" i="47" s="1"/>
  <c r="L33" i="47"/>
  <c r="L40" i="47" s="1"/>
  <c r="L47" i="47" s="1"/>
</calcChain>
</file>

<file path=xl/sharedStrings.xml><?xml version="1.0" encoding="utf-8"?>
<sst xmlns="http://schemas.openxmlformats.org/spreadsheetml/2006/main" count="2447" uniqueCount="729">
  <si>
    <t>BDI:</t>
  </si>
  <si>
    <t>ITEM</t>
  </si>
  <si>
    <t>CÓDIGO</t>
  </si>
  <si>
    <t>m</t>
  </si>
  <si>
    <t>SERVIÇOS PRELIMINARES</t>
  </si>
  <si>
    <t>QUANTIDADE</t>
  </si>
  <si>
    <t>DESCRIÇÃO</t>
  </si>
  <si>
    <t>UNIDADE</t>
  </si>
  <si>
    <t>DEMOLIÇÕES E RETIRADAS</t>
  </si>
  <si>
    <t>Unidade</t>
  </si>
  <si>
    <t>Aluguel mensal de automóvel utilitário inclusive combustível, exclusive motorista</t>
  </si>
  <si>
    <t>Aluguel mensal de barco de alumínio 4,20 m com motor 15 HP (equipamentos)</t>
  </si>
  <si>
    <t>M3</t>
  </si>
  <si>
    <t>M2</t>
  </si>
  <si>
    <t>mês</t>
  </si>
  <si>
    <t>UN</t>
  </si>
  <si>
    <t>M</t>
  </si>
  <si>
    <t>Retirada de portas e janelas de madeira, inclusive batentes</t>
  </si>
  <si>
    <t>Remoção de pintura antiga a óleo ou esmalte</t>
  </si>
  <si>
    <t>Retirada de aparelhos sanitários</t>
  </si>
  <si>
    <t>Retirada de bancada de pia</t>
  </si>
  <si>
    <t>Retirada de pontos elétricos (luminárias, interruptores e tomadas)</t>
  </si>
  <si>
    <t>Retirada de rodapé em argamassa de cimento e areia</t>
  </si>
  <si>
    <t>Demolição de piso granilite</t>
  </si>
  <si>
    <t>Retirada de torneiras e registros</t>
  </si>
  <si>
    <t>Janela de correr para vidro em alumínio anodizado cor natural, linha 25, completa, incl. puxador com tranca, alizar, caixilho e contramarco, exclusive vidro</t>
  </si>
  <si>
    <t>COBERTURA</t>
  </si>
  <si>
    <t>INSTALAÇÕES ELÉTRICAS</t>
  </si>
  <si>
    <t>Bacia sifonada de louça branca com caixa acoplada, inclusive acessórios</t>
  </si>
  <si>
    <t>Torneira pressão cromada diâm. 1/2" para lavatório, marcas de referência Fabrimar, Deca ou Docol</t>
  </si>
  <si>
    <t>Ducha manual Acqua jet , linha Aquarius, com registro ref.C 2195, marcas de referência Fabrimar, Deca ou Docol</t>
  </si>
  <si>
    <t>Cuba em aço inox nº 02(dim.560x340x150)mm, marcas de referência Franke, Strake, tramontina, inclusive válvula de metal 31/2" e sifão cromado 1 x 1/2", excl. torneira</t>
  </si>
  <si>
    <t>LUMINÁRIAS</t>
  </si>
  <si>
    <t>PAVIMENTAÇÃO</t>
  </si>
  <si>
    <t>SINAPI</t>
  </si>
  <si>
    <t>L</t>
  </si>
  <si>
    <t>ADMINISTRAÇÃO LOCAL</t>
  </si>
  <si>
    <t>vb</t>
  </si>
  <si>
    <t>BSTC</t>
  </si>
  <si>
    <t>Parede</t>
  </si>
  <si>
    <t>Espaçamento</t>
  </si>
  <si>
    <t>Segurança</t>
  </si>
  <si>
    <t>Largura Escavação</t>
  </si>
  <si>
    <t>espessura</t>
  </si>
  <si>
    <t>quantidade</t>
  </si>
  <si>
    <t>espessura total</t>
  </si>
  <si>
    <t>largura</t>
  </si>
  <si>
    <t>largura total</t>
  </si>
  <si>
    <t>BDTC</t>
  </si>
  <si>
    <t>BTTC</t>
  </si>
  <si>
    <t>IOPES</t>
  </si>
  <si>
    <t>Porta em madeira de lei tipo angelim pedra ou equiv.c/enchimento em madeira 1a.qualidade esp. 30mm p/ pintura, inclusive alizares, dobradiças e fechadura externa em latão cromado LaFonte ou equiv., exclusive marco, nas dim.: 0.70 x 2.10 m</t>
  </si>
  <si>
    <t>Vidro plano transparente liso, com 4 mm de espessura</t>
  </si>
  <si>
    <t>Sifão em PVC para pia de cozinha ou lavatório 1x11/2"</t>
  </si>
  <si>
    <t>Tampa para ralo, em aço inox, de 100x100mm</t>
  </si>
  <si>
    <t>Bacia sifonada de louça branca sem abertura frontal para portadores de necessidades especiais, Vogue Plus Conforto - Linha Conforto, mod P510, incl. assento poliester, ref.AP51,marca de ref. Deca ou equivalente, sem abertura frontal</t>
  </si>
  <si>
    <t>Lavatório de louça branca com coluna suspensa - ref L51 + CS 1v, cor branca, inclusive sifão, válvula e engates cromados, exclusive torneira, para PNE</t>
  </si>
  <si>
    <t>TERRAPLENAGEM</t>
  </si>
  <si>
    <t>OBRAS DE ARTE ESPECIAIS</t>
  </si>
  <si>
    <t>CONSULTORIA ( Supervisão e Projetos)</t>
  </si>
  <si>
    <t>DRENAGEM</t>
  </si>
  <si>
    <t>PAVIMENTOS CONCRETO CIMENTO PORTLAND</t>
  </si>
  <si>
    <t>LIGANTES BETUMINOSOS</t>
  </si>
  <si>
    <t>OBRAS DE ARTE ESPECIAIS (Sem Aço)</t>
  </si>
  <si>
    <t>IGP - DI</t>
  </si>
  <si>
    <t>ÍNDICE NACIONAL DA CONSTRUÇÃO CIVIL</t>
  </si>
  <si>
    <t>VERGALHÕES E ARAMES DE AÇO CARBONO</t>
  </si>
  <si>
    <t>PRODUTOS DE AÇO GALVANIZADO</t>
  </si>
  <si>
    <t>SINALIZAÇÃO VERTICAL</t>
  </si>
  <si>
    <t>ASFALTO DILUÍDO</t>
  </si>
  <si>
    <t>CIMENTO ASFÁLTICO PETRÓLEO (CAP 7 e 20)</t>
  </si>
  <si>
    <t>EMULSÕES (RR1C E RR2C)</t>
  </si>
  <si>
    <t>MOBILIZAÇÃO E DESMOBILIZAÇÃO</t>
  </si>
  <si>
    <t>OBRAS COMPLEMENTARES E MEIO AMBIENTE</t>
  </si>
  <si>
    <t>INTERRUPTOR SIMPLES (2 MÓDULOS) COM INTERRUPTOR PARALELO (1 MÓDULO), 10A/250V, SEM SUPORTE E SEM PLACA - FORNECIMENTO E INSTALAÇÃO. AF_12/2015</t>
  </si>
  <si>
    <t>INTERRUPTOR SIMPLES (1 MÓDULO) COM 1 TOMADA DE EMBUTIR 2P+T 10 A,  INCLUINDO SUPORTE E PLACA - FORNECIMENTO E INSTALAÇÃO. AF_12/2015</t>
  </si>
  <si>
    <t>PAREDE COM PLACAS DE GESSO ACARTONADO (DRYWALL), PARA USO INTERNO, COM DUAS FACES SIMPLES E ESTRUTURA METÁLICA COM GUIAS SIMPLES, SEM VÃOS. AF_06/2017_P</t>
  </si>
  <si>
    <t>FORRO EM PLACAS DE GESSO, PARA AMBIENTES COMERCIAIS. AF_05/2017_P</t>
  </si>
  <si>
    <t>m3</t>
  </si>
  <si>
    <t>Ud</t>
  </si>
  <si>
    <t>Cód. Padrão</t>
  </si>
  <si>
    <t>Descrição do serviço</t>
  </si>
  <si>
    <t>Mes</t>
  </si>
  <si>
    <t>SINALIZAÇÃO  HORIZONTAL</t>
  </si>
  <si>
    <t>CONSERVAÇÃO  RODOVIÁRIA</t>
  </si>
  <si>
    <t>PRODUTOS  SIDERÚRGICOS</t>
  </si>
  <si>
    <t>i0</t>
  </si>
  <si>
    <t>i1</t>
  </si>
  <si>
    <t>CATEGORIA</t>
  </si>
  <si>
    <t>ÍNDICE DE REAJUSTAMENTO FGV/DNIT</t>
  </si>
  <si>
    <t>REAJUSTAMENTO</t>
  </si>
  <si>
    <t xml:space="preserve">R = 1 + (i1 - i0) / i0 </t>
  </si>
  <si>
    <t>MANTA ASFALTICA 3MM TIPO III - APP (AREIA/POLIESTER/POLIESTER) NBR 9952, INCL. ARG. REGULAR. E PROTECAO</t>
  </si>
  <si>
    <t>Aluguel mensal de GPS Geodésico dupla frequência (L1/L2)</t>
  </si>
  <si>
    <t>Aluguel mensal de instrumento de topografia ( Estação Total )</t>
  </si>
  <si>
    <t>Aluguel mensal de laboratório de betume</t>
  </si>
  <si>
    <t>Aluguel mensal de laboratório de concreto</t>
  </si>
  <si>
    <t>Aluguel mensal de laboratório de solos</t>
  </si>
  <si>
    <t>Aluguel mensal de utilitário exclusive motorista e combustível</t>
  </si>
  <si>
    <t>Cópia Xerox - formato A4</t>
  </si>
  <si>
    <t>Diária</t>
  </si>
  <si>
    <t>DIA</t>
  </si>
  <si>
    <t>Gasolina</t>
  </si>
  <si>
    <t>Imposto sobre serviços (ISS)</t>
  </si>
  <si>
    <t>PIS/COFINS</t>
  </si>
  <si>
    <t>Plotagem de desenho P/B em papel Sulfit</t>
  </si>
  <si>
    <t>Serviços gráficos e materiais de consumo</t>
  </si>
  <si>
    <t>TX 10,00% de custos diretos</t>
  </si>
  <si>
    <t>TX 2,00% de custos diretos + remuneraçao</t>
  </si>
  <si>
    <t>TX 25.00% s/ mao obra/equip. projeto</t>
  </si>
  <si>
    <t>Auxiliar de serviços gerais</t>
  </si>
  <si>
    <t>Motorista</t>
  </si>
  <si>
    <t>Analista de sistemas (sênior)</t>
  </si>
  <si>
    <t>Auxiliar de administraçao</t>
  </si>
  <si>
    <t>Auxiliar de escritório</t>
  </si>
  <si>
    <t>Auxiliar de laboratório</t>
  </si>
  <si>
    <t>Auxiliar de topografia</t>
  </si>
  <si>
    <t>Contador de nível superior</t>
  </si>
  <si>
    <t>Desenhista</t>
  </si>
  <si>
    <t>Desenhista projetista</t>
  </si>
  <si>
    <t>Digitador</t>
  </si>
  <si>
    <t>Economista</t>
  </si>
  <si>
    <t>Engenheiro auxiliar</t>
  </si>
  <si>
    <t>Engenheiro coordenador</t>
  </si>
  <si>
    <t>Engenheiro junior</t>
  </si>
  <si>
    <t>Engenheiro pleno</t>
  </si>
  <si>
    <t>Engenheiro sênior</t>
  </si>
  <si>
    <t>Especialista Ambiental (Coordenador de Estudos)</t>
  </si>
  <si>
    <t>Especialista em meio ambiente</t>
  </si>
  <si>
    <t>Laboratorista</t>
  </si>
  <si>
    <t>Laboratorista auxiliar</t>
  </si>
  <si>
    <t>Laboratorista chefe</t>
  </si>
  <si>
    <t>Nivelador</t>
  </si>
  <si>
    <t>Secretária</t>
  </si>
  <si>
    <t>Servente consultoria</t>
  </si>
  <si>
    <t>Técnico de campo</t>
  </si>
  <si>
    <t>Técnico de estradas I</t>
  </si>
  <si>
    <t>Técnico de nível médio</t>
  </si>
  <si>
    <t>Técnico em meio ambiente</t>
  </si>
  <si>
    <t>Topógrafo</t>
  </si>
  <si>
    <t>Topógrafo chefe</t>
  </si>
  <si>
    <t>TUBO EM COBRE FLEXÍVEL, DN 5/8", COM ISOLAMENTO, INSTALADO EM RAMAL DE ALIMENTAÇÃO DE AR CONDICIONADO COM CONDENSADORA INDIVIDUAL  FORNECIMENTO E INSTALAÇÃO. AF_12/2015</t>
  </si>
  <si>
    <t>TUBO EM COBRE FLEXÍVEL, DN 1/4", COM ISOLAMENTO, INSTALADO EM RAMAL DE ALIMENTAÇÃO DE AR CONDICIONADO COM CONDENSADORA CENTRAL  FORNECIMENTO E INSTALAÇÃO. AF_12/2015</t>
  </si>
  <si>
    <t>TUBO EM COBRE FLEXÍVEL, DN 1/2", COM ISOLAMENTO, INSTALADO EM RAMAL DE ALIMENTAÇÃO DE AR CONDICIONADO COM CONDENSADORA CENTRAL  FORNECIMENTO E INSTALAÇÃO. AF_12/2015</t>
  </si>
  <si>
    <t>ELETRODUTO FLEXIVEL, EM ACO, TIPO CONDUITE, DIAMETRO DE 1 1/2"</t>
  </si>
  <si>
    <t>TOMADA 2P+T 10A, 250V, CONJUNTO MONTADO PARA EMBUTIR 4" X 2" (PLACA + SUPORTE + MODULO)</t>
  </si>
  <si>
    <t>TOMADAS (2 MODULOS) 2P+T 10A, 250V, CONJUNTO MONTADO PARA EMBUTIR 4" X 2" (PLACA + SUPORTE + MODULOS)</t>
  </si>
  <si>
    <t>UND</t>
  </si>
  <si>
    <t>TOMADA DE REDE RJ45 - FORNECIMENTO E INSTALAÇÃO. AF_11/2019</t>
  </si>
  <si>
    <t>KM</t>
  </si>
  <si>
    <t>Topógrafo auxiliar (nivelador)</t>
  </si>
  <si>
    <t>Berço</t>
  </si>
  <si>
    <t>Espessura
Berço</t>
  </si>
  <si>
    <t>Largura Escavação
com berço</t>
  </si>
  <si>
    <t>BSCC</t>
  </si>
  <si>
    <t>Lagura A (projeto tipo DNIT)</t>
  </si>
  <si>
    <t>Altura B (projeto tipo DNIT)</t>
  </si>
  <si>
    <t>Lastro C</t>
  </si>
  <si>
    <t>Espessura
Lastro C</t>
  </si>
  <si>
    <r>
      <t xml:space="preserve">2,50 </t>
    </r>
    <r>
      <rPr>
        <b/>
        <sz val="10"/>
        <rFont val="Calibri"/>
        <family val="2"/>
      </rPr>
      <t>≤</t>
    </r>
    <r>
      <rPr>
        <b/>
        <sz val="10"/>
        <rFont val="Arial"/>
        <family val="2"/>
      </rPr>
      <t xml:space="preserve"> h ≤ 5,00 </t>
    </r>
  </si>
  <si>
    <t>1,50x1,50</t>
  </si>
  <si>
    <t>2,00x2,00</t>
  </si>
  <si>
    <t>2,50x2,50</t>
  </si>
  <si>
    <t>3,00x3,00</t>
  </si>
  <si>
    <t>BDCC</t>
  </si>
  <si>
    <t>BTCC</t>
  </si>
  <si>
    <t>Advogado</t>
  </si>
  <si>
    <t>Analista de sistemas (júnior)</t>
  </si>
  <si>
    <t>S020305</t>
  </si>
  <si>
    <t>Ponto de antena de TV - considerando eletroduto PVC rígido de 3/4" inclusive conexões (3.0m), cabo coaxial 67 Ohms (4.5m) e caixa PVC 4x2" (1 und)</t>
  </si>
  <si>
    <t>ESQUADRIAS</t>
  </si>
  <si>
    <t>PROJETO ELETRICO/AUTOMACAO/SPDA - A1</t>
  </si>
  <si>
    <t>PROJETO ESTRUTURAL - A1</t>
  </si>
  <si>
    <t>PROJETO HIDRAULICO INTERC/EMIS - A1</t>
  </si>
  <si>
    <t>PROJETO HIDRAULICO INTERC/EMIS</t>
  </si>
  <si>
    <t>PROJETO HIDRAULICO REDE ESGOTO - A1</t>
  </si>
  <si>
    <t>PROJETO HIDRAULICO REDE ESGOTO</t>
  </si>
  <si>
    <t>PROJETO HIDRAULICO REDE AGUA - A1</t>
  </si>
  <si>
    <t>PROJETO HIDRAULICO REDE AGUA</t>
  </si>
  <si>
    <t>PROJETO HIDRAULICO ADUTORA - A1</t>
  </si>
  <si>
    <t>PROJETO HIDRAULICO ADUTORA</t>
  </si>
  <si>
    <t>PROJETO HIDRAULICO TRAVESSIA - A1</t>
  </si>
  <si>
    <t>PROJETO HIDRAULICO RECALQUE - A1</t>
  </si>
  <si>
    <t>PROJETO HIDRAULICO ETA/ETE - A1</t>
  </si>
  <si>
    <t>PROJETO HIDRAULICO UNID ESG/AGUA - A1</t>
  </si>
  <si>
    <t>DESCRIÇÃO DO SERVIÇO</t>
  </si>
  <si>
    <t>ÍNDICE REAJUSTE</t>
  </si>
  <si>
    <t>CUSTO UNITÁRIO</t>
  </si>
  <si>
    <t>UNID</t>
  </si>
  <si>
    <t>VALOR</t>
  </si>
  <si>
    <t>TIPO</t>
  </si>
  <si>
    <t>REAJUSTADO</t>
  </si>
  <si>
    <t>TABELA REFERENCIAL DE CONSULTORIA DA CESAN</t>
  </si>
  <si>
    <t>Prestacao de servicos de engenharia para acompanhamento e desenvolvimento de estudos e projetos das Diretorias de Projetos e de Informacoes Gerenciais, com alocacao de tecnicos especializados.</t>
  </si>
  <si>
    <t>hh</t>
  </si>
  <si>
    <t>CE05.05.0050(/)/SRO-RJ</t>
  </si>
  <si>
    <t>Prestacao de servicos de engenharia para acompanhamento e desenvolvimento de estudos e projetos das Diretorias de Projetos e de Informacoes Gerenciais, com alocacao de tecnicos especializados.(desonerado)</t>
  </si>
  <si>
    <t>CE04.05.0050(/)/SRO-RJ</t>
  </si>
  <si>
    <t>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 As plantas deverao ser apresentadas em papel na escala 1:1000 ou conforme orientacao da SMH e em arquivo digital na extensao DWG. Alem disso devera ser apresentado relatorio fotografico para esclarecimento de duvidas quanto ao levantado na area e planta(s) para divulgacao junto a comunidade cuja forma de apresentacao sera definida pela fiscalizacao (como escala, formatacao, tipo de material etc).</t>
  </si>
  <si>
    <t>ha</t>
  </si>
  <si>
    <t>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t>
  </si>
  <si>
    <t>SE20.15.0350(/)/SRO-RJ</t>
  </si>
  <si>
    <t>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 As plantas deverao ser apresentadas em papel na escala 1:1000 ou conforme orientacao da SMH e em arquivo digital na extensao DWG. Alem disso devera ser apresentado relatorio fotografico para esclarecimento de duvidas quanto ao levantado na area e planta(s) para divulgacao junto a comunidade cuja forma de apresentacao sera definida pela fiscalizacao (como escala, formatacao, tipo de material etc)(desonerado).</t>
  </si>
  <si>
    <t>SE19.15.0350(/)/SRO-RJ</t>
  </si>
  <si>
    <t>Elaboracao de projeto de macrodrenagem (vazao a partir de 10m3/seg.) em conformidade com as normas estabelecidas pela RIO-AGUAS. Servicos medidos por quilometro de projeto efetivamente concluido, os quais apos aprovacao serao entregues a fiscalizacao sendo a memoria de calculo digitalizada, desenhos em Autocad (original em disquete, uma via plotada em vegetal, duas em papel opaco). Composicao elaborada com base na producao de projetos desenvolvidos pelo Departamento de Drenagem para producao de 1Km de projeto.</t>
  </si>
  <si>
    <t>Km</t>
  </si>
  <si>
    <t>Elaboracao de projeto de macrodrenagem (vazao a partir de 10m3/seg.)</t>
  </si>
  <si>
    <t>SE25.05.0100(A)</t>
  </si>
  <si>
    <t>Elaboracao de projeto de macrodrenagem (vazao a partir de 10m3/seg.) em conformidade com as normas estabelecidas pela RIO-AGUAS. Servicos medidos por quilometro de projeto efetivamente concluido, os quais apos aprovacao serao entregues a fiscalizacao sendo a memoria de calculo digitalizada, desenhos em Autocad (original em disquete, uma via plotada em vegetal, duas em papel opaco). Composicao elaborada com base na producao de projetos desenvolvidos pelo Departamento de Drenagem para producao de 1Km de projeto.(desonerado)</t>
  </si>
  <si>
    <t>SE24.05.0100(A)/SRO-RJ</t>
  </si>
  <si>
    <t>TABELA REFERENCIAL DE CONSULTORIA DO SCO-RJ</t>
  </si>
  <si>
    <t>MAQUETE ELETRONICA – (Imagem 3D)</t>
  </si>
  <si>
    <t>MAQUETE ELETRÔNICA</t>
  </si>
  <si>
    <t>PROJETO DE SINALIZAÇÃO (INTERNO E EXTERNO)</t>
  </si>
  <si>
    <t>COMUNICAÇÃO VISUAL E SINALIZAÇÃO</t>
  </si>
  <si>
    <t>PROJETO DE PAISAGISMO (ESPÉCIES, PORTES, QUANTIDADES, MOBILIÁRIO EXTERNO E ACESSÓRIOS)</t>
  </si>
  <si>
    <t>PROJETO DE URBANISMO (MUROS, CALÇADAS, PAVIMENTAÇÕES, CANTEIROS,
ACESSOS, OUTROS)</t>
  </si>
  <si>
    <t>PROJETO DE URBANISMO (MUROS, CALÇADAS, PAVIMENTAÇÕES, CANTEIROS, ACESSOS, OUTROS)</t>
  </si>
  <si>
    <t>PROJETO DE PREVENÇÃO E COMBATE A INCÊNDIO</t>
  </si>
  <si>
    <t>PROJETO DE DRENAGEM</t>
  </si>
  <si>
    <t>PROJETO DE TERRAPLENAGEM</t>
  </si>
  <si>
    <t>LEVANTAMENTO DE REDES HIDROSSANITÁRIAS (PARA IMPLEMENTOS EXTERNOS)</t>
  </si>
  <si>
    <t>PROJETO HIDROSSANITÁRIO</t>
  </si>
  <si>
    <t>PROJETO DE TELECOMUNICAÇÕES</t>
  </si>
  <si>
    <t>LEVANTAMENTO DE CARGAS E REDES ELÉTRICAS (PARA IMPLEMENTOS EXTERNOS)</t>
  </si>
  <si>
    <t>PROJETO ELÉTRICO</t>
  </si>
  <si>
    <t>IMPLEMENTOS(S) EXTERNOS E PAISAGISMO</t>
  </si>
  <si>
    <t>PLANILHA ORÇAMENTÁRIA (PLANILHA DE QUANTITATIVOS, MEMÓRIA DE CALCULO, COMPOSIÇÕES DE CUSTOS, CRONOGRAMA FÍSICO-FINANCEIRO E COTAÇÕES DE PREÇOS)</t>
  </si>
  <si>
    <t>PROJETO SPDA (PARARRAIO)</t>
  </si>
  <si>
    <t>PROJETO DE ALARME E CFTV</t>
  </si>
  <si>
    <t>PROJETO DE CLIMATIZAÇÃO E CONFORTO AMBIENTAL</t>
  </si>
  <si>
    <t>PROJETO DE SONORIZAÇÃO</t>
  </si>
  <si>
    <t>PROJETO DE PREVENÇÃO E COMBATE A INCÊNCIO</t>
  </si>
  <si>
    <t>PROJETO DO SIST.DE CABEAMENTO ESTRUTURADO (VOZ, DADOS E SONORIZAÇÃO)</t>
  </si>
  <si>
    <t>PROJETO DE LÓGICA</t>
  </si>
  <si>
    <t>PROJETO TELEFÔNICO</t>
  </si>
  <si>
    <t>LEVANTAMENTO DE CARGAS E REDES ELÉTRICAS</t>
  </si>
  <si>
    <t>PROJETO REDES ELÉTRICAS</t>
  </si>
  <si>
    <t>LEVANTAMENTO DE REDES HIDROSSANITÁRIAS</t>
  </si>
  <si>
    <t>PROJETO DE ESTRUTURA METALICA</t>
  </si>
  <si>
    <t>PROJETO ESTRUTURAL, INCLUSIVE FUNDAÇÃO</t>
  </si>
  <si>
    <t>LEVANTAMENTO ARQUITETÔNICO</t>
  </si>
  <si>
    <t>PROJETO ARQUITETÔNICO</t>
  </si>
  <si>
    <t>PROJETO DE RESTAURO DE EDIFÍCIO HISTÓRICO OU DE INTERESSE DE PRESERVAÇÃO</t>
  </si>
  <si>
    <t>PROJETO DE AUTOMAÇÃO INCLUINDO CONTROLE DE ACESSO E INTRUSÃO
PERIMETRAL</t>
  </si>
  <si>
    <r>
      <rPr>
        <sz val="10"/>
        <rFont val="Arial"/>
        <family val="2"/>
      </rPr>
      <t>PROJETO DE AUTOMAÇÃO INCLUINDO CONTROLE DE ACESSO E INTRUSÃO
PERIMETRAL</t>
    </r>
  </si>
  <si>
    <t>PROJETOS DE EDIFICIOS DE PENITENCIÁRIAS</t>
  </si>
  <si>
    <t>PROJETO DE DELEGACIAS DE POLÍCIA</t>
  </si>
  <si>
    <t>PROJETO DE GASES MEDICINAIS</t>
  </si>
  <si>
    <t>PROJETO DE CHAMADA DE ENFERMEIRA</t>
  </si>
  <si>
    <t>PROJETOS DE EDIFICIOS HOSPITALARES E SAÚDE</t>
  </si>
  <si>
    <t>PROJETO DE EDIFICIOS MILITARES (exclusive penitenciárias)</t>
  </si>
  <si>
    <t>PLANILHA ORÇAMENTÁRIA (PLANILHA DE QUANTITATIVOS, MEMÓRIA DE CALCULO, COMPOSIÇÕES DE CUSTOS, CRONOGRAMA FÍSICO-FINANCEIRO E COTAÇÕES DE PREÇOS)*</t>
  </si>
  <si>
    <t>PROJETO DE ESTRUTURA METÁLICA</t>
  </si>
  <si>
    <t>PROJETOS PARA EDIFICIOS ADMINISTRATIVOS</t>
  </si>
  <si>
    <t>PROJETO DE QUADRAS ESPORTIVAS</t>
  </si>
  <si>
    <t>PROJETO SIST. CABEAMENTO ESTRUTURADO (VOZ, DADOS E SONORIZAÇÃO)</t>
  </si>
  <si>
    <t>PROJETO HIDROSANITARIO</t>
  </si>
  <si>
    <t>PROJETOS DE EDIFICIOS ESPORTIVOS (inclusive ginásios)</t>
  </si>
  <si>
    <r>
      <rPr>
        <sz val="10"/>
        <rFont val="Arial"/>
        <family val="2"/>
      </rPr>
      <t>M2</t>
    </r>
  </si>
  <si>
    <r>
      <rPr>
        <sz val="10"/>
        <rFont val="Arial"/>
        <family val="2"/>
      </rPr>
      <t>PROJETO SPDA (PARARRAIO)</t>
    </r>
  </si>
  <si>
    <r>
      <rPr>
        <sz val="10"/>
        <rFont val="Arial"/>
        <family val="2"/>
      </rPr>
      <t>PROJETO DE ALARME E CFTV</t>
    </r>
  </si>
  <si>
    <r>
      <rPr>
        <sz val="10"/>
        <rFont val="Arial"/>
        <family val="2"/>
      </rPr>
      <t>PROJETO DE SONORIZAÇÃO</t>
    </r>
  </si>
  <si>
    <r>
      <rPr>
        <sz val="10"/>
        <rFont val="Arial"/>
        <family val="2"/>
      </rPr>
      <t>PROJETO DE PREVENÇÃO E COMBATE A INCÊNDIO</t>
    </r>
  </si>
  <si>
    <r>
      <rPr>
        <sz val="10"/>
        <rFont val="Arial"/>
        <family val="2"/>
      </rPr>
      <t>PROJETO SIST. CABEAMENTO ESTRUTURADO (VOZ, DADOS E SONORIZAÇÃO)</t>
    </r>
  </si>
  <si>
    <r>
      <rPr>
        <sz val="10"/>
        <rFont val="Arial"/>
        <family val="2"/>
      </rPr>
      <t>PROJETO DE LÓGICA</t>
    </r>
  </si>
  <si>
    <r>
      <rPr>
        <sz val="10"/>
        <rFont val="Arial"/>
        <family val="2"/>
      </rPr>
      <t>PROJETO TELEFÔNICO</t>
    </r>
  </si>
  <si>
    <r>
      <rPr>
        <sz val="10"/>
        <rFont val="Arial"/>
        <family val="2"/>
      </rPr>
      <t>LEVANTAMENTO DE CARGAS E REDES ELÉTRICAS</t>
    </r>
  </si>
  <si>
    <r>
      <rPr>
        <sz val="10"/>
        <rFont val="Arial"/>
        <family val="2"/>
      </rPr>
      <t>PROJETO REDES ELÉTRICAS</t>
    </r>
  </si>
  <si>
    <r>
      <rPr>
        <sz val="10"/>
        <rFont val="Arial"/>
        <family val="2"/>
      </rPr>
      <t>LEVANTAMENTO DE REDES HIDROSSANITÁRIAS</t>
    </r>
  </si>
  <si>
    <r>
      <rPr>
        <sz val="10"/>
        <rFont val="Arial"/>
        <family val="2"/>
      </rPr>
      <t>PROJETO HIDROSSANITÁRIO</t>
    </r>
  </si>
  <si>
    <r>
      <rPr>
        <sz val="10"/>
        <rFont val="Arial"/>
        <family val="2"/>
      </rPr>
      <t>PROJETO DE ESTRUTURA METÁLICA</t>
    </r>
  </si>
  <si>
    <r>
      <rPr>
        <sz val="10"/>
        <rFont val="Arial"/>
        <family val="2"/>
      </rPr>
      <t>PROJETO ESTRUTURAL, INCLUSIVE FUNDAÇÃO</t>
    </r>
  </si>
  <si>
    <r>
      <rPr>
        <sz val="10"/>
        <rFont val="Arial"/>
        <family val="2"/>
      </rPr>
      <t>LEVANTAMENTO ARQUITETÔNICO</t>
    </r>
  </si>
  <si>
    <r>
      <rPr>
        <sz val="10"/>
        <rFont val="Arial"/>
        <family val="2"/>
      </rPr>
      <t>PROJETO ARQUITETÔNICO</t>
    </r>
  </si>
  <si>
    <t>PROJETOS PARA EDIFICIOS EDUCACIONAIS</t>
  </si>
  <si>
    <r>
      <rPr>
        <b/>
        <sz val="10"/>
        <rFont val="Arial"/>
        <family val="2"/>
      </rPr>
      <t>PROJETOS PARA EDIFICIOS EDUCACIONAIS</t>
    </r>
  </si>
  <si>
    <t>TABELA REFERENCIAL DE CONSULTORIA DO IOPES</t>
  </si>
  <si>
    <t>Reunião de Consulta Pública</t>
  </si>
  <si>
    <t>Reunião de Audiência Pública</t>
  </si>
  <si>
    <t>RCA - Relatório de Controle Ambiental em rodovias para extensão excedente a 10km</t>
  </si>
  <si>
    <t>RCA - Relatório de Controle Ambiental em rodovias com extensão de até 10 km</t>
  </si>
  <si>
    <t>RCA - Relatório de Controle Ambiental em rodovias ou vias urbanas com extensão de até 10 km</t>
  </si>
  <si>
    <t>Projeto de Reconformação de taludes em áreas erodidas, inclusive revegetação</t>
  </si>
  <si>
    <t>Projeto de Drenagem para Recuperação de Passivos Ambientais</t>
  </si>
  <si>
    <t>PCA - Plano de Controle Ambiental em rodovias para extensão excedente a 10km</t>
  </si>
  <si>
    <t>PCA - Plano de Controle Ambiental em rodovias com extensão de até 10km</t>
  </si>
  <si>
    <t>PCA - Plano de Controle Ambiental em rodovias ou vias urbanas com extensão de até 10km</t>
  </si>
  <si>
    <t>Levantamento Planialtimétrico Cadastral para Recuperação de Passivo Ambiental (0,04 pontos/m²)</t>
  </si>
  <si>
    <t>Levantamento Planialtimétrico Cadastral para Recuperação de Passivo Ambiental</t>
  </si>
  <si>
    <t>Estudos Hidrológicos para projeto de Recuperação de Passivos Ambientais</t>
  </si>
  <si>
    <t>Estudos e Relatórios de Impacto Ambiental (EIA/RIMA) em rodovias para extensão excedente a 10 km</t>
  </si>
  <si>
    <t>Estudos e Relatórios de Impacto Ambiental (EIA/RIMA) em rodovias com extensão até 10 km</t>
  </si>
  <si>
    <t>Estudos e Relatórios de Impacto Ambiental (EIA/RIMA) em rodovias ou vias urbanas com extensão até 10 km</t>
  </si>
  <si>
    <t>Diagnóstico Arqueológico Prospectivo para extensão excedente a 15 km</t>
  </si>
  <si>
    <t>Diagnóstico Arqueológico Prospectivo até 15 km</t>
  </si>
  <si>
    <t>ESTUDOS E PROJETOS AMBIENTAIS</t>
  </si>
  <si>
    <t>Vistoria de Obras de Artes Especiais, inclusive elaboração de laudo</t>
  </si>
  <si>
    <t>Sondagens geofísicas (GPR/eletrorresistividade)</t>
  </si>
  <si>
    <t>Sondagem rotativa em solo, inclusive deslocamento local do equipamento até 500m</t>
  </si>
  <si>
    <t>Sondagem rotativa em rocha sã ou fraturada inclusive deslocamento local do equipamento até 500m</t>
  </si>
  <si>
    <t>Sondagem rotativa em alteração de rocha inclusive deslocamento local do equipamento até 500 m</t>
  </si>
  <si>
    <t>Sondagem por simples lavagem</t>
  </si>
  <si>
    <t>Sondagem de simples reconhecimento tipo SPT, incl. deslocamento local do equipamento até 500 m</t>
  </si>
  <si>
    <t>Sondagem à Trado, profundidade até 3,00 m, inclusive coleta de amostras</t>
  </si>
  <si>
    <t>Sondagem à Percussão SPT sobre flutuante</t>
  </si>
  <si>
    <t>Sondagem à Percussão SPT - Instalação de tubo de revestimento</t>
  </si>
  <si>
    <t>Pesquisa OD, duração 12 horas, envolvendo 70 entrevistas/h (6h as 18h)</t>
  </si>
  <si>
    <t>Pesquisa OD, duração 12 horas, envolvendo 50 entrevistas/h (6h as 18h)</t>
  </si>
  <si>
    <t>Perfuração rotativa inclinada, em rocha sã, com coroa de diamante, diâmetro N (75mm), inclusive deslocamento e posicionamento em cada furo.</t>
  </si>
  <si>
    <t>Perfuração para execução de ensaio de Palheta (Vane Test)</t>
  </si>
  <si>
    <t>Perfuração à Percussão sem retirada de amostra para instalação de Piezômetro, incluindo todos os materiais</t>
  </si>
  <si>
    <t>Mobilização e desmobilização de equipe e equipamento de sondagem SPT, inclusive deslocamento na Grande Vitória</t>
  </si>
  <si>
    <t>Mobilização e desmobilização de equipe e equipamento de sondagem rotativa, inclusive deslocamento na Grande Vitória</t>
  </si>
  <si>
    <t>Mobilização e desmobilização de equipe / equipamento para ensaio CPTU / Vane Test / Piezômetro</t>
  </si>
  <si>
    <t>Mobilização e desmobilização de equipamento para coleta Shelby</t>
  </si>
  <si>
    <t>Medição de irregularidade longitudinal com perfilógrafo a laser (medição em duas faixas por quilômetro)</t>
  </si>
  <si>
    <t>Levantamento p/ avaliação de condição de superfície de subtrecho homogêneo de rodovias para gerência de pavimentos PRO 07/2003</t>
  </si>
  <si>
    <t>Levantamento deflectométrico do pavimento e estudo</t>
  </si>
  <si>
    <t>Leitura por ponto e acompanhamento da instalação do tubo. Relatório de apresentação dos resultados do monitoramento do inclinômetro</t>
  </si>
  <si>
    <t>Laudo Geotécnico, contendo Projeto Conceitual de soluções para correção de instabilidade de taludes</t>
  </si>
  <si>
    <t>Instalação de Piezômetro Casagrande exclusive perfuração, inclusive leitura piezométrica (monitoramento) com análise de poropressões</t>
  </si>
  <si>
    <t>Instalação de equipamento de sondagem sobre flutuante</t>
  </si>
  <si>
    <t>Instalação de cone "CPTU" e ensaio de dissipação de pressões neutras (até 2 horas), inclusive relatório</t>
  </si>
  <si>
    <t>Inclinômetro, fornecimento e instalação</t>
  </si>
  <si>
    <t>Execução de vídeo registro do pavimento (filmagem nos 02 sentidos)</t>
  </si>
  <si>
    <t>Estudos Hidrológicos para projeto de reabilitação de rodovias</t>
  </si>
  <si>
    <t>Estudos Geológicos e Geotécnicos para Projeto de Pavimentação - Reabilitação</t>
  </si>
  <si>
    <t>Ensaio de Umidade em Estufa (Natural), por amostra</t>
  </si>
  <si>
    <t>Ensaio de Permeabilidade - por amostra - Carga Variável</t>
  </si>
  <si>
    <t>Ensaio de Permeabilidade  - por amostra - Carga Constante</t>
  </si>
  <si>
    <t>Ensaio de penetração de cone CPTU</t>
  </si>
  <si>
    <t>Ensaio de Palheta (Vane Test), até 4 determinações por furo, inclusive instalação por furo e relatório</t>
  </si>
  <si>
    <t>Ensaio de Limites de Liquidez e Plasticidade - por amostra</t>
  </si>
  <si>
    <t>Ensaio de Compactação Proctor Normal - por amostra</t>
  </si>
  <si>
    <t>Ensaio de Compactação Proctor Modificado - por amostra</t>
  </si>
  <si>
    <t>Ensaio de Compactação Proctor Intermediário - por amostra</t>
  </si>
  <si>
    <t>Ensaio de Cisalhamento Direto</t>
  </si>
  <si>
    <t>Ensaio de CBR - NBR 12102</t>
  </si>
  <si>
    <t>Ensaio de Caracterização Ecotoxicológico de material a ser dragado - CONAMA 454/12</t>
  </si>
  <si>
    <t>Ensaio de Análise Química em amostra de solo - CONAMA 420/09</t>
  </si>
  <si>
    <t>Ensaio de Análise Química de material a ser dragado - CONAMA 454/12</t>
  </si>
  <si>
    <t>Ensaio de Análise Química de Efluentes - CONAMA 430/11</t>
  </si>
  <si>
    <t>Ensaio de Análise Física do material a ser dragado - CONAMA 454/12</t>
  </si>
  <si>
    <t>Ensaio de Análise de águas doces - Classe I e II - CONAMA 337/05 e 430/11</t>
  </si>
  <si>
    <t>Ensaio de Águas Salgados Classe II - CONAMA 357/05</t>
  </si>
  <si>
    <t>Ensaio de adensamento unidimensional SIC DNER-IS 005/94 (NBR 12007)</t>
  </si>
  <si>
    <t>Ensaio de adensamento unidimensional CRS, com velocidade de deformação controlada</t>
  </si>
  <si>
    <t>Ensaio compressão triaxial NBR 12770 - Não adensado, não drenado</t>
  </si>
  <si>
    <t>Ensaio compressão triaxial NBR 12770 - Adensado, não drenado</t>
  </si>
  <si>
    <t>Ensaio compressão triaxial NBR 12770 - Adensado, drenado</t>
  </si>
  <si>
    <t>Ensaio - Esclerometria até 4 pontos com 16 perc.</t>
  </si>
  <si>
    <t>Determinação do equivalente de areia DNER-ME 054/97</t>
  </si>
  <si>
    <t>Determinação da compressão simples DNER-IE 004/94 (NBR 12770)</t>
  </si>
  <si>
    <t>Determinação da abrasão "Los Angeles" DNER-ME 035/98</t>
  </si>
  <si>
    <t>Deslocamento manual entre furos para Sondagem Rotativa acima de 500 m</t>
  </si>
  <si>
    <t>Deslocamento (ida e volta) de equipe técnica, para inspeções e vistorias em locais situados até 150 km , exclusive execução do serviço</t>
  </si>
  <si>
    <t>Deslocamento (ida e volta) de equipe técnica, para inspeções e vistorias em locais situados a mais de 150 km, exclusive execução do serviço</t>
  </si>
  <si>
    <t>Deslocamento entre margem e furos com auxílio de barco (por local instalado)</t>
  </si>
  <si>
    <t>Deslocamento entre furos na área de investigação de sondagem SPT acima de 500 m de distância</t>
  </si>
  <si>
    <t>Deslocamento de equipe e equipamento de sondagem rotativa e SPT, fora da Grande Vitória</t>
  </si>
  <si>
    <t>Contagem volumétrica classificatória de tráfego 06 direções, duração 8 horas</t>
  </si>
  <si>
    <t>Contagem volumétrica classificatória de tráfego 02 direções, duração 24 horas, TMD&gt;3000</t>
  </si>
  <si>
    <t>Contagem volumétrica classificatória de tráfego 02 direções, duração 24 horas, TMD&lt;3000</t>
  </si>
  <si>
    <t>Contagem volumétrica classificatória de tráfego 02 direções, duração 12 horas, TMD&gt;3000</t>
  </si>
  <si>
    <t>Contagem volumétrica classificatória de tráfego 02 direções, duração 12 horas, TMD&lt;3000</t>
  </si>
  <si>
    <t>Contagem de tráfego não motorizado (pedestres e ciclistas), 02 direções, duração 8h (6h as 10h e 16h as 20h)</t>
  </si>
  <si>
    <t>Conjunto de ensaios para caracterização de misturas para sub base: granulometria, LL, LP, CBR e compactação PI, inclusive análise estatística</t>
  </si>
  <si>
    <t>Conjunto de ensaios para caracterização de misturas p/ base: granulometria, LL, LP, Equiv. de areia, CBR e compact. PM, incl. analise estatística</t>
  </si>
  <si>
    <t>Coleta de amostra indeformada Shelby</t>
  </si>
  <si>
    <t>Avaliação objetiva da superfície de pavimentos flexíveis e semi-rigidos - Procedimento PRO 06/2003 (inventário/ levant. de flechas em trilha de rodas)</t>
  </si>
  <si>
    <t>Análise granulométrica por peneiramento DNER-ME 080/94</t>
  </si>
  <si>
    <t>Análise de solo para verificação de eventuais deficiências de nutrientes (Fertilidade do Solo)</t>
  </si>
  <si>
    <t>ESTUDOS, SONDAGENS</t>
  </si>
  <si>
    <t>Estudos Geológicos e Geotécnicos para Projeto de Pavimentação - Implantação</t>
  </si>
  <si>
    <t>Estudos Hidrológicos para projeto de implantação de rodovias</t>
  </si>
  <si>
    <t>Estudos Hidrológicos com modelagem computacional para projeto de implantação de rodovias</t>
  </si>
  <si>
    <t>Estudo de alternativa de traçado em área urbana</t>
  </si>
  <si>
    <t>Estudo de alternativa de traçado em área rural</t>
  </si>
  <si>
    <t>Projeto Geométrico de rodovias com pista simples em área urbana</t>
  </si>
  <si>
    <t>Projeto Geométrico de rodovias com pista simples em área rural</t>
  </si>
  <si>
    <t>Projeto Geométrico de rodovias com pista dupla em área urbana</t>
  </si>
  <si>
    <t>Projeto Geométrico de rodovias com pista dupla em área rural</t>
  </si>
  <si>
    <t>Projeto de Urbanização e Paisagismo</t>
  </si>
  <si>
    <t>Projeto de Terraplenagem de rodovias em pista simples área urbana</t>
  </si>
  <si>
    <t>Projeto de Terraplenagem de rodovias em pista simples área rural</t>
  </si>
  <si>
    <t>Projeto de Terraplenagem de rodovias em pista dupla área urbana</t>
  </si>
  <si>
    <t>Projeto de Terraplenagem de rodovias em pista dupla área rural</t>
  </si>
  <si>
    <t>Projeto de Soluções de Interferências Urbanas</t>
  </si>
  <si>
    <t>Projeto de Sinalização para reabilitação de rodovias em pista simples área urbana</t>
  </si>
  <si>
    <t>Projeto de Sinalização para reabilitação de rodovias em pista simples área rural</t>
  </si>
  <si>
    <t>Projeto de Sinalização para reabilitação de rodovias em pista dupla área urbana</t>
  </si>
  <si>
    <t>Projeto de Sinalização para reabilitação de rodovias em pista dupla área rural</t>
  </si>
  <si>
    <t>Projeto de Sinalização para implantação de rodovias em pista simples área urbana</t>
  </si>
  <si>
    <t>Projeto de Sinalização para implantação de rodovias em pista simples área rural</t>
  </si>
  <si>
    <t>Projeto de Sinalização para implantação de rodovias em pista dupla área urbana</t>
  </si>
  <si>
    <t>Projeto de Sinalização para implantação de rodovias em pista dupla área rural</t>
  </si>
  <si>
    <t>Projeto de Reforço e Recuperação Estrutural de Obras de Arte Especiais - Pontes e Viadutos - em estrut.concreto, aço ou mista</t>
  </si>
  <si>
    <t>Projeto de Recuperação Funcional de Obras de Arte Especiais - Pontes e Viadutos - em estruturas de concreto, aço ou mista</t>
  </si>
  <si>
    <t>Projeto de Reabilitação de pavimentos de rodovias em pista simples</t>
  </si>
  <si>
    <t>Projeto de Reabilitação de pavimentos de rodovias em pista dupla</t>
  </si>
  <si>
    <t>Projeto de Pavimentação para implantação de rodovias em pista simples</t>
  </si>
  <si>
    <t>Projeto de Pavimentação para implantação de rodovias em pista dupla</t>
  </si>
  <si>
    <t>Projeto de Obras de Artes Especiais (Pontes e Viadutos) em concreto armado e/ou protendido, estrutura de aço ou mista (aço/concreto), exceto fundação</t>
  </si>
  <si>
    <t>Projeto de Obras de Artes Especiais (Passarelas) em concreto armado e/ou protendido ou estrutura de aço, exceto fundação</t>
  </si>
  <si>
    <t>Projeto de Obras Complementares em rodovias</t>
  </si>
  <si>
    <t>Projeto de Interseção em nível (geométrico)</t>
  </si>
  <si>
    <t>Projeto de Interseção em dois níveis (geométrico)</t>
  </si>
  <si>
    <t>Projeto de Iluminação Viária</t>
  </si>
  <si>
    <t>Projeto de Fundação de Obras de Artes Especiais - Pontes, Viadutos e Passarelas - em fundação profunda</t>
  </si>
  <si>
    <t>Projeto de Fundação de Obras de Artes Especiais - Passarelas, Pontes e Viadutos - em fundação direta</t>
  </si>
  <si>
    <t>Projeto de Estruturas de contenções (geotecnia e estrutural) em cortinas atirantadas, altura maior que 6 m (por seção típica)</t>
  </si>
  <si>
    <t>Projeto de Estruturas de contenções (geotecnia e estrutural) em cortinas atirantadas, altura até 6 m (por seção típica)</t>
  </si>
  <si>
    <t>Projeto de Estruturas de contenções em estruturas de solo reforçado, altura até 10 m ( por seção típica)</t>
  </si>
  <si>
    <t>Projeto de Estruturas de contenções com muro de arrimo (geotecnia e estrutural), por seção típica</t>
  </si>
  <si>
    <t>Projeto de Drenagem e OAC para reabilitação de rodovias em pista simples</t>
  </si>
  <si>
    <t>Projeto de Drenagem e OAC para reabilitação de rodovias em pista dupla</t>
  </si>
  <si>
    <t>Projeto de Drenagem e OAC de rodovias em pista simples em área urbana</t>
  </si>
  <si>
    <t>Projeto de Drenagem e OAC de rodovias em pista simples em área rural</t>
  </si>
  <si>
    <t>Projeto de Drenagem e OAC de rodovias em pista dupla em área urbana</t>
  </si>
  <si>
    <t>Projeto de Drenagem e OAC de rodovias em pista dupla em área rural</t>
  </si>
  <si>
    <t>Projeto de Drenagem e OAC - projeto estrutural de galerias de concreto armado (por seção típica de galeria)</t>
  </si>
  <si>
    <t>Projeto de Desapropriação em área urbana</t>
  </si>
  <si>
    <t>Projeto de Desapropriação em área rural</t>
  </si>
  <si>
    <t>Projeto de aterros com altura até 5,0m, sobre solos moles, conforme PRO 381/98, em rodovias, exclusive ensaios</t>
  </si>
  <si>
    <t>Programação e Plano de execução de obras rodoviárias urbanas, extensão maior que 30 km</t>
  </si>
  <si>
    <t>Programação e Plano de execução de obras rodoviárias urbanas, extensão de 10 a 30 km</t>
  </si>
  <si>
    <t>Programação e Plano de execução de obras rodoviárias urbanas, extensão até 10 km</t>
  </si>
  <si>
    <t>Programação e Plano de execução de obras rodoviárias em região rural, extensão maior que 30 km</t>
  </si>
  <si>
    <t>Programação e Plano de execução de obras rodoviárias em região rural, extensão de 10 a 30 km</t>
  </si>
  <si>
    <t>Programação e Plano de execução de obras rodoviárias em região rural, extensão até 10 km</t>
  </si>
  <si>
    <t>Plano funcional para rodovias (projeto conceitual)</t>
  </si>
  <si>
    <t>Impressão e serviços gerais do Projeto Final (05 vias)</t>
  </si>
  <si>
    <t>Impressão e serviços gerais do Projeto Conceitual de Engenharia (02 vias)</t>
  </si>
  <si>
    <t>Impressão e serviços gerais do Projeto Básico de Engenharia (02 vias)</t>
  </si>
  <si>
    <t>Impressão e serviços gerais do Projeto de Engenharia (02 vias)</t>
  </si>
  <si>
    <t>Impressão e serviços gerais da Minuta do Projeto Final (02 vias)</t>
  </si>
  <si>
    <t>PROJETOS DE OBRAS RODOVIÁRIOS</t>
  </si>
  <si>
    <t>Nivelamento geométrico em relevo ondulado, inclusive contranivelamento</t>
  </si>
  <si>
    <t>Nivelamento geométrico em região de terreno plano, inclusive contranivelamento</t>
  </si>
  <si>
    <t>Nivelamento geométrico em região de relevo montanhoso, inclusive contranivelamento</t>
  </si>
  <si>
    <t>Locação Topográfica à Trena</t>
  </si>
  <si>
    <t>Levantamento Planialtimétrico e Cadastral de áreas urbanas, inclusive cadastro de redes de utilidades, acessos a residências, etc (1600 pontos/ha)</t>
  </si>
  <si>
    <t>Levantamento Planialtimétrico e Cadastral, inclusive cadastro de redes de utilidades, acessos a residências, etc</t>
  </si>
  <si>
    <t>Levantamento Planialtimétrico Cadastral em região plana (25 pontos/ha)</t>
  </si>
  <si>
    <t>Levantamento Planialtimétrico Cadastral em região plana</t>
  </si>
  <si>
    <t>Levantamento Planialtimétrico Cadastral em região ondulada (100 pontos/ha)</t>
  </si>
  <si>
    <t>Levantamento Planialtimétrico Cadastral em região ondulada</t>
  </si>
  <si>
    <t>Levantamento Planialtimétrico Cadastral em região montanhosa (400 pontos/ha)</t>
  </si>
  <si>
    <t>Levantamento Planialtimétrico Cadastral em região montanhosa</t>
  </si>
  <si>
    <t>Levantamento Cadastral de Dispositivos de Drenagem</t>
  </si>
  <si>
    <t>Levantamento batimétrico monofeixe para área excedente a 8,00ha</t>
  </si>
  <si>
    <t>Levantamento batimétrico monofeixe - Área até 8,00 ha</t>
  </si>
  <si>
    <t>Implantação de poligonal de amarração em marcos de concreto, espaçamento máximo 500 m, com nivelamento geométrico, inclusive pós processamento</t>
  </si>
  <si>
    <t>Implantação de eixo de locação, seções e cadastro em região plana</t>
  </si>
  <si>
    <t>Implantação de eixo de locação, seções e cadastro em região ondulada</t>
  </si>
  <si>
    <t>Implantação de eixo de locação, seções e cadastro em região montanhosa</t>
  </si>
  <si>
    <t>Implantação de base (par de marcos) de concreto, georreferenciados com GPS de dupla frequência, inclusive pós processamento</t>
  </si>
  <si>
    <t>Deslocamento (ida e volta) de equipe para realização de serviços de topografia em locais situados de 51 a 150 km</t>
  </si>
  <si>
    <t>Deslocamento (ida e volta) de equipe para realização de serviços de topografia em locais situados a mais de 151 km</t>
  </si>
  <si>
    <t>Modelagem digital de terreno, c/ apoio de campo, ortorretificação, extração e edição de curvas de nível de 2 em 2m, exclusive aquisição da imagem</t>
  </si>
  <si>
    <t>KM²</t>
  </si>
  <si>
    <t>Aquisição de imagens digitais alta resolução, em pares esteroscópicos, esc. 1:10.000, resolução de 0,5 m - Até 100 km2,  largura mín.5 km</t>
  </si>
  <si>
    <t>Aquisição de imagens digitais alta resolução</t>
  </si>
  <si>
    <t>Aquisição de imagens digitais alta resolução, em pares esteroscópicos, esc. 1:10.000, resolução de 0,5 m - Acima de 100 km2, largura mín.5 km</t>
  </si>
  <si>
    <t>LEVANTAMENTOS TOPOGRÁFICOS</t>
  </si>
  <si>
    <t>ALUGUEL DE EQUIPAMENTOS</t>
  </si>
  <si>
    <t>Equipe de Topografia ( Mão de Obra )</t>
  </si>
  <si>
    <t>Equipe de Laboratório ( Mão de Obra )</t>
  </si>
  <si>
    <t>Aluguel de automóvel VW/ Gol (flex) 1,0 ou equivalente, inclusive combustível, sem motorista</t>
  </si>
  <si>
    <t>Custo Unitário</t>
  </si>
  <si>
    <t>TABELA REFERENCIAL DE CONSULTORIA DO DER-ES</t>
  </si>
  <si>
    <t>Técnico especial</t>
  </si>
  <si>
    <t>Técnico de estradas III</t>
  </si>
  <si>
    <t>Técnico de estradas II</t>
  </si>
  <si>
    <t>Engenheiro consultor (P.J.)</t>
  </si>
  <si>
    <t>Desenhista chefe</t>
  </si>
  <si>
    <t>Consultor Especial (P.J.)</t>
  </si>
  <si>
    <t>Auxliar de engenharia</t>
  </si>
  <si>
    <t>Auxiliar técnico de estradas</t>
  </si>
  <si>
    <t>Auxiliar de desenhista</t>
  </si>
  <si>
    <t>Administrador de empresas</t>
  </si>
  <si>
    <t>Descrição da mão de obra</t>
  </si>
  <si>
    <t>Valor com encargos</t>
  </si>
  <si>
    <t>Valor sem encargos</t>
  </si>
  <si>
    <t>MÃO OBRA SEM BDI</t>
  </si>
  <si>
    <t>TX 84,04 s/ mao obra/equip. projeto</t>
  </si>
  <si>
    <t>TX 20,00% s/ mao obra/equip. projeto (Pessoa Juridica)</t>
  </si>
  <si>
    <t>Relatório de Ensaio de Palheta (Vane Test)</t>
  </si>
  <si>
    <t>Nível óptico</t>
  </si>
  <si>
    <t>Mobilização e desmobilização de equipe e equipamento para levantamento com FWD</t>
  </si>
  <si>
    <t>Levantamento deflectométrico com FWD, leitura em duas faixas de tráfego, espaçamento de 120m por faixa (60m
alternados), inclusive relatório</t>
  </si>
  <si>
    <t>km</t>
  </si>
  <si>
    <t>Ensaio de resistência à compressão simples - concreto</t>
  </si>
  <si>
    <t>Ensaio de Palheta (VANE)</t>
  </si>
  <si>
    <t>Ensaio de massa específica "In Situ"</t>
  </si>
  <si>
    <t>Ensaio de Indíce de suporte Califórnia - por CP</t>
  </si>
  <si>
    <t>Ensaio de Granulometria por Peneiramento e Sedimentação - por amostra</t>
  </si>
  <si>
    <t>Ensaio de Granulometria por Peneiramento</t>
  </si>
  <si>
    <t>Ensaio de Estabilidade de Concreto Asfáltico</t>
  </si>
  <si>
    <t>Ensaio de Equivalente de Areia - por amostra</t>
  </si>
  <si>
    <t>Ensaio de Compressão Simples de solos coesivos (NBR 12770)</t>
  </si>
  <si>
    <t>Ensaio de Cisalhamento Direto (Lento)</t>
  </si>
  <si>
    <t>Ensaio compressão triaxial - Não adensado, não drenado</t>
  </si>
  <si>
    <t>Coleta de amostra indeformada de solo (NBR 9604/86)</t>
  </si>
  <si>
    <t>Aquisição de máquina fotográfica (20.1MP)</t>
  </si>
  <si>
    <t>Aluguel multifuncional A4 - monocromática</t>
  </si>
  <si>
    <t>Aluguel mensal de viga Benkelman</t>
  </si>
  <si>
    <t>Aluguel mensal de veículo tipo Gol 1.6 ou equivalente, exclusive motorista e combustível</t>
  </si>
  <si>
    <t>Aluguel mensal de residência - engenheiro</t>
  </si>
  <si>
    <t>Aluguel mensal de mobiliário - resid. engenheiro</t>
  </si>
  <si>
    <t>Aluguel mensal de mobiliário - escritório</t>
  </si>
  <si>
    <t>Aluguel mensal de mobiliário - alojamento</t>
  </si>
  <si>
    <t>Aluguel mensal de escritório</t>
  </si>
  <si>
    <t>Aluguel mensal de alojamento</t>
  </si>
  <si>
    <t>Aluguel de impressora colorida A3 - Jato de tinta</t>
  </si>
  <si>
    <t>Aluguel computador com Windows e Pacote Office</t>
  </si>
  <si>
    <t>Água potável tratada (CESAN)</t>
  </si>
  <si>
    <t>Descrição do material</t>
  </si>
  <si>
    <t>MATERIAIS SEM BDI</t>
  </si>
  <si>
    <t>Aluguel mensal de automóvel VW/ Gol (flex) 1.6 ou equivalente, inclusive combustível, sem motorista</t>
  </si>
  <si>
    <t>SERVIÇOS SEM BDI</t>
  </si>
  <si>
    <t>Mobilização e desmobilização de equipe e equipamento de sondagem rotativa, inclusive deslocamento na Grande
Vitória</t>
  </si>
  <si>
    <t>Ensaio de Indíce de suporte Califórnia</t>
  </si>
  <si>
    <t>DESCRIÇÃO ORIGINAL DAS TABELAS REFERENCIAIS</t>
  </si>
  <si>
    <t>MÊS DE INÍCIO</t>
  </si>
  <si>
    <t>DURAÇÃO (MESES)</t>
  </si>
  <si>
    <t>ANÁLISE DER-ES</t>
  </si>
  <si>
    <t>PRAÇA HUGO VIOLA</t>
  </si>
  <si>
    <t>S170519</t>
  </si>
  <si>
    <t>S010209</t>
  </si>
  <si>
    <t>S010214</t>
  </si>
  <si>
    <t>S010218</t>
  </si>
  <si>
    <t>S010223</t>
  </si>
  <si>
    <t>S010225</t>
  </si>
  <si>
    <t>S010240</t>
  </si>
  <si>
    <t>S010244</t>
  </si>
  <si>
    <t>S010264</t>
  </si>
  <si>
    <t>S010323</t>
  </si>
  <si>
    <t>S061302</t>
  </si>
  <si>
    <t>S071701</t>
  </si>
  <si>
    <t>S080102</t>
  </si>
  <si>
    <t>S130237</t>
  </si>
  <si>
    <t>S142104</t>
  </si>
  <si>
    <t>S142117</t>
  </si>
  <si>
    <t>S151819</t>
  </si>
  <si>
    <t>S160707</t>
  </si>
  <si>
    <t>S170126</t>
  </si>
  <si>
    <t>S170129</t>
  </si>
  <si>
    <t>S170131</t>
  </si>
  <si>
    <t>S170304</t>
  </si>
  <si>
    <t>S170530</t>
  </si>
  <si>
    <t>S210302</t>
  </si>
  <si>
    <t>PORTAS</t>
  </si>
  <si>
    <t>JANELAS</t>
  </si>
  <si>
    <t>Corrimão de tubo de ferro galvanizado diâmetro 3" fixado na parede a cada 1.50m, inclusive pintura a óleo ou esmalte</t>
  </si>
  <si>
    <t>REFORMA</t>
  </si>
  <si>
    <t>Placa de obra nas dimensões de 2.0 x 4.0 m, padrão DER</t>
  </si>
  <si>
    <t>S170601</t>
  </si>
  <si>
    <t>Barra de apoio reta em aço inox 304 p/ portadores de necessidades especiais (NBR 9050), largura 40 cm</t>
  </si>
  <si>
    <t>S170603</t>
  </si>
  <si>
    <t>Barra de apoio reta em aço inox 304 p/ portadores de necessidades especiais (NBR 9050), largura 80 cm</t>
  </si>
  <si>
    <t>Tabela referencial: IOPES/SINAPI</t>
  </si>
  <si>
    <t>ÓRGÃO</t>
  </si>
  <si>
    <t>CUSTO TOTAL</t>
  </si>
  <si>
    <t>LOCAL: IRUPI/ES</t>
  </si>
  <si>
    <t>CÂMARA MUNICIPLA DE IRUPI</t>
  </si>
  <si>
    <t>OBRA: PROJETO DE ARQUITETURA DE INTERIORES</t>
  </si>
  <si>
    <t>ORÇAMENTISTA: SABRINA LAUDELINA DE OLIVEIRA CREA: ES-041101/d</t>
  </si>
  <si>
    <t>1.1</t>
  </si>
  <si>
    <t>2.1</t>
  </si>
  <si>
    <t>2.2</t>
  </si>
  <si>
    <t>PAREDE</t>
  </si>
  <si>
    <t>2.3</t>
  </si>
  <si>
    <t>TETO E FORRO</t>
  </si>
  <si>
    <t>PINTURA COM TINTA LÁTEX PVA SUVINIL, CORAL OU METALATEX, INCLUSIVE SELADOR EM PAREDES INTERNAS E FORROS A TRÊS DEMÃOS</t>
  </si>
  <si>
    <t>PISOS E REVESTIMENTOS</t>
  </si>
  <si>
    <t>2.4</t>
  </si>
  <si>
    <t>PESQUISA</t>
  </si>
  <si>
    <t>-</t>
  </si>
  <si>
    <t>2.5</t>
  </si>
  <si>
    <t>SOLEIRA, RODAPÉ E RODAPAREDE</t>
  </si>
  <si>
    <t>2.6</t>
  </si>
  <si>
    <t>ARGAMASSA DE ASSENTAMENTO</t>
  </si>
  <si>
    <t>2.7</t>
  </si>
  <si>
    <t>ORSE</t>
  </si>
  <si>
    <t>Porta em vidro temperado 10mm, incolor, inclusive ferragens de fixação e instalação, exclusive puxador</t>
  </si>
  <si>
    <t>2.8</t>
  </si>
  <si>
    <t>ACESSÓRIOS E EQUIPAMENTOS</t>
  </si>
  <si>
    <t>Tinta Esmalte Seca Rápido Acetinado 3,2l Suvinil Cores</t>
  </si>
  <si>
    <t>Lixa De Massa Parede  150 C/50 Unidades</t>
  </si>
  <si>
    <t>Lixa De Massa Parede  220 C/50 Unidades</t>
  </si>
  <si>
    <t>Rolo De Lã Sintética Antirrespingo 23cm Tigre 1376 Com Cabo</t>
  </si>
  <si>
    <t>4 Trinchas Pincel 395 Para Látex Acrílico - Pincéis Atlas</t>
  </si>
  <si>
    <t>Viapol Primer Para Manta Asfáltica Ecoprimer 18l</t>
  </si>
  <si>
    <t>Vedacit 18l Impermeabilizante De Argamassa Concreto Aditivo</t>
  </si>
  <si>
    <t>2.9</t>
  </si>
  <si>
    <t>LOUÇAS E METAIS</t>
  </si>
  <si>
    <t>2.10</t>
  </si>
  <si>
    <t>Torneira Flexível 1/4 Volta C62 Para Mesa Gourmet Cozinha</t>
  </si>
  <si>
    <t>Torneira Para Cozinha De Mesa Bica Flexível Gourmet Preta Del Metais</t>
  </si>
  <si>
    <t>Gabinete Para Lavanderia 61cm com Tanque 46 litros de Inox</t>
  </si>
  <si>
    <t>HIDROSSANITÁRIOS</t>
  </si>
  <si>
    <t>3.1</t>
  </si>
  <si>
    <t>TORNEIRAS</t>
  </si>
  <si>
    <t>3.2</t>
  </si>
  <si>
    <t>3.3</t>
  </si>
  <si>
    <t>3.4</t>
  </si>
  <si>
    <t>3.1.1</t>
  </si>
  <si>
    <t>3.1.2</t>
  </si>
  <si>
    <t>3.2.1</t>
  </si>
  <si>
    <t>3.2.2</t>
  </si>
  <si>
    <t>APARELHOS HIDROSSANITÁRIOS</t>
  </si>
  <si>
    <t>Kit Instalação Filtro-purificador Água 1mt</t>
  </si>
  <si>
    <t>3.3.1</t>
  </si>
  <si>
    <t>CAIXAS</t>
  </si>
  <si>
    <t>Caixa de gordura simples (capacidade: 36l), retangular, em alvenaria com tijolos cerâmicos maciços, dimensões internas = 0,2x0,4 m, altura interna = 0,8 m. af_12/2020</t>
  </si>
  <si>
    <t>ACESSÓRIOS HIDROSSANITÁRIOS</t>
  </si>
  <si>
    <t>3.4.1</t>
  </si>
  <si>
    <t>3.4.2</t>
  </si>
  <si>
    <t xml:space="preserve">FITA ISOLANTE NR 33 - 19MM X 20M </t>
  </si>
  <si>
    <t>Pregos 15x15 1KG</t>
  </si>
  <si>
    <t>Cola para PVC Incolor Frasco 850g Tigre</t>
  </si>
  <si>
    <t>Fita Veda Rosca 18mmx10m Tigre</t>
  </si>
  <si>
    <t>Silicone Pu40 Branco 420g Tekbond</t>
  </si>
  <si>
    <t>Kit 30 Conexoes Krona_ Joelho, Tee, Luva Soldavel 3/4_25mm</t>
  </si>
  <si>
    <t>‎Parafuso Fenda Phillips Cabeca Chata Com Bucha 8Mm - 30 Unid.- Saco</t>
  </si>
  <si>
    <t>Cano PVC Marrom Soldável 3m 3/4" 25mm Tigre</t>
  </si>
  <si>
    <t>Tubo de PVC Marrom Soldável 40mm com 6 Metros - TIGRE</t>
  </si>
  <si>
    <t>Tubo Soldável 25mm com 6 Metros Tigre</t>
  </si>
  <si>
    <t>4.1</t>
  </si>
  <si>
    <t>4.1.1</t>
  </si>
  <si>
    <t>Pendente Hasta Recta 1 Metro 4000K Preto Fosco - Avant</t>
  </si>
  <si>
    <t>4.1.2</t>
  </si>
  <si>
    <t>Plafon Led Embutir 24w Quadrado 4000k - Avant</t>
  </si>
  <si>
    <t>Kit 20 Spot Rendondo Smd Led  5w Direcionável Embutir Bivolt 3000k - Avant</t>
  </si>
  <si>
    <t>Kit Eletrificado Trilhos 1m + 4 Spots Led 7w 3000K</t>
  </si>
  <si>
    <t>Painel Plafon Led Quadrado Sobrepor 18w Neutro 4000k - Avant</t>
  </si>
  <si>
    <t>Painel Led Fit Slim Embutir 100 X 1200 4000 K 36 W - Avant</t>
  </si>
  <si>
    <t>4.2</t>
  </si>
  <si>
    <t>4.2.1</t>
  </si>
  <si>
    <t>4.2.2</t>
  </si>
  <si>
    <t>4.2.3</t>
  </si>
  <si>
    <t>4.3</t>
  </si>
  <si>
    <t>TOMADAS E INTERRUPTORES</t>
  </si>
  <si>
    <t>4.3.1</t>
  </si>
  <si>
    <t>4.4</t>
  </si>
  <si>
    <t>TOTAL GERAL</t>
  </si>
  <si>
    <t>Data-base: 5/2023</t>
  </si>
  <si>
    <t>CONDUÍTES E FIOS</t>
  </si>
  <si>
    <t>4.4.1</t>
  </si>
  <si>
    <t>Remoção de impermeabilização com manta asfaltica</t>
  </si>
  <si>
    <t>5.1</t>
  </si>
  <si>
    <t>BDI</t>
  </si>
  <si>
    <t>TOTAL COM BDI</t>
  </si>
  <si>
    <t>SOLEIRA EM GRANITO BRANCO ITAÚNAS, LARGURA 15 CM, ESPESSURA 2,0 CM</t>
  </si>
  <si>
    <t xml:space="preserve">RODAPÉ EM GRANITO BRANCCO ITAÚNAS, ALTURA 10 CM. </t>
  </si>
  <si>
    <t xml:space="preserve">RODAPAREDE EM GRANITO BRANCO ITAÚNAS, ALTURA 10 CM. </t>
  </si>
  <si>
    <t xml:space="preserve">RODAPAREDE EM GRANITO SÃO GABRIEL, ALTURA 10 CM. </t>
  </si>
  <si>
    <t>Bancada de granito branco itaúnas com espessura de 2 cm para cozinha</t>
  </si>
  <si>
    <t>Granito são gabriel com espessura de 2 cm para banheiro</t>
  </si>
  <si>
    <t>Prateleiras em granito branco itaúnas, esp. 2cm para depósito</t>
  </si>
  <si>
    <t>INSTALAÇÃO DE CANTEIRO DE OBRA</t>
  </si>
  <si>
    <t>3.3.2</t>
  </si>
  <si>
    <t>3.5</t>
  </si>
  <si>
    <t>3.5.1</t>
  </si>
  <si>
    <t>3.5.2</t>
  </si>
  <si>
    <t>3.5.3</t>
  </si>
  <si>
    <t>3.5.4</t>
  </si>
  <si>
    <t>3.6</t>
  </si>
  <si>
    <t>3.6.1</t>
  </si>
  <si>
    <t>3.7</t>
  </si>
  <si>
    <t>3.7.1</t>
  </si>
  <si>
    <t>3.7.1.1</t>
  </si>
  <si>
    <t>3.7.1.2</t>
  </si>
  <si>
    <t>3.7.1.3</t>
  </si>
  <si>
    <t>3.7.1.4</t>
  </si>
  <si>
    <t>3.7.1.5</t>
  </si>
  <si>
    <t>3.7.1.6</t>
  </si>
  <si>
    <t>3.7.2</t>
  </si>
  <si>
    <t>3.7.3</t>
  </si>
  <si>
    <t>3.8</t>
  </si>
  <si>
    <t>3.8.1</t>
  </si>
  <si>
    <t>3.8.2</t>
  </si>
  <si>
    <t>3.8.3</t>
  </si>
  <si>
    <t>3.8.4</t>
  </si>
  <si>
    <t>3.8.5</t>
  </si>
  <si>
    <t>3.8.6</t>
  </si>
  <si>
    <t>3.8.7</t>
  </si>
  <si>
    <t>3.8.8</t>
  </si>
  <si>
    <t>3.8.9</t>
  </si>
  <si>
    <t>3.9</t>
  </si>
  <si>
    <t>3.9.1</t>
  </si>
  <si>
    <t>3.9.2</t>
  </si>
  <si>
    <t>3.9.3</t>
  </si>
  <si>
    <t>4.2.4</t>
  </si>
  <si>
    <t>4.2.5</t>
  </si>
  <si>
    <t>4.2.6</t>
  </si>
  <si>
    <t>4.4.2</t>
  </si>
  <si>
    <t>4.4.3</t>
  </si>
  <si>
    <t>4.4.4</t>
  </si>
  <si>
    <t>4.4.5</t>
  </si>
  <si>
    <t>4.4.6</t>
  </si>
  <si>
    <t>4.4.7</t>
  </si>
  <si>
    <t>4.4.8</t>
  </si>
  <si>
    <t>4.4.9</t>
  </si>
  <si>
    <t>4.4.10</t>
  </si>
  <si>
    <t>4.4.11</t>
  </si>
  <si>
    <t>4.4.12</t>
  </si>
  <si>
    <t>4.4.13</t>
  </si>
  <si>
    <t>5.2</t>
  </si>
  <si>
    <t>5.3</t>
  </si>
  <si>
    <t>5.3.1</t>
  </si>
  <si>
    <t>5.2.1</t>
  </si>
  <si>
    <t>5.2.2</t>
  </si>
  <si>
    <t>5.2.3</t>
  </si>
  <si>
    <t>5.2.4</t>
  </si>
  <si>
    <t>5.2.5</t>
  </si>
  <si>
    <t>5.2.6</t>
  </si>
  <si>
    <t>5.1.1</t>
  </si>
  <si>
    <t>5.1.2</t>
  </si>
  <si>
    <t>5.1.3</t>
  </si>
  <si>
    <t>5.1.4</t>
  </si>
  <si>
    <t>5.1.5</t>
  </si>
  <si>
    <t>5.1.6</t>
  </si>
  <si>
    <t>4.4.14</t>
  </si>
  <si>
    <t>4.4.15</t>
  </si>
  <si>
    <t>4.4.16</t>
  </si>
  <si>
    <t>ANEXO 8 - PROPOSTA COMERCIAL - PREGÃO PRESENCIAL 002/2023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</si>
</sst>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4" formatCode="_-&quot;R$&quot;\ * #,##0.00_-;\-&quot;R$&quot;\ * #,##0.00_-;_-&quot;R$&quot;\ * &quot;-&quot;??_-;_-@_-"/>
    <numFmt numFmtId="43" formatCode="_-* #,##0.00_-;\-* #,##0.00_-;_-* &quot;-&quot;??_-;_-@_-"/>
    <numFmt numFmtId="164" formatCode="_(* #,##0.00_);_(* \(#,##0.00\);_(* &quot;-&quot;??_);_(@_)"/>
    <numFmt numFmtId="165" formatCode="_(* #,##0.00_);_(* \(#,##0.00\);_(* \-??_);_(@_)"/>
    <numFmt numFmtId="166" formatCode="_-&quot;€ &quot;* #,##0.00_-;&quot;-€ &quot;* #,##0.00_-;_-&quot;€ &quot;* \-??_-;_-@_-"/>
    <numFmt numFmtId="167" formatCode="_(&quot;R$ &quot;* #,##0.00_);_(&quot;R$ &quot;* \(#,##0.00\);_(&quot;R$ &quot;* &quot;-&quot;??_);_(@_)"/>
    <numFmt numFmtId="168" formatCode="0.000"/>
    <numFmt numFmtId="169" formatCode="&quot;x&quot;0"/>
    <numFmt numFmtId="170" formatCode="###0.000;###0.000"/>
    <numFmt numFmtId="171" formatCode="0.000%"/>
    <numFmt numFmtId="172" formatCode="&quot;BDI=&quot;0%"/>
    <numFmt numFmtId="173" formatCode="00"/>
    <numFmt numFmtId="174" formatCode="_-[$R$-416]\ * #,##0.00_-;\-[$R$-416]\ * #,##0.00_-;_-[$R$-416]\ * &quot;-&quot;??_-;_-@_-"/>
    <numFmt numFmtId="175" formatCode="&quot;Leis Sociais : &quot;00.00&quot;%&quot;"/>
    <numFmt numFmtId="176" formatCode="&quot;Data-base: &quot;0&quot;/2021&quot;"/>
    <numFmt numFmtId="177" formatCode="&quot;R$&quot;\ #,##0.00"/>
  </numFmts>
  <fonts count="8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sz val="11"/>
      <color indexed="8"/>
      <name val="Calibri"/>
      <family val="2"/>
    </font>
    <font>
      <sz val="8"/>
      <color indexed="8"/>
      <name val="Arial Narrow"/>
      <family val="2"/>
    </font>
    <font>
      <b/>
      <sz val="11"/>
      <color indexed="52"/>
      <name val="Calibri"/>
      <family val="2"/>
    </font>
    <font>
      <b/>
      <sz val="11"/>
      <color indexed="9"/>
      <name val="Calibri"/>
      <family val="2"/>
    </font>
    <font>
      <sz val="11"/>
      <color indexed="17"/>
      <name val="Calibri"/>
      <family val="2"/>
    </font>
    <font>
      <b/>
      <sz val="15"/>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sz val="10"/>
      <color theme="1"/>
      <name val="Arial"/>
      <family val="2"/>
    </font>
    <font>
      <b/>
      <sz val="10"/>
      <color indexed="8"/>
      <name val="Arial"/>
      <family val="2"/>
    </font>
    <font>
      <sz val="10"/>
      <color indexed="8"/>
      <name val="Arial"/>
      <family val="2"/>
    </font>
    <font>
      <b/>
      <sz val="9"/>
      <name val="Arial"/>
      <family val="2"/>
    </font>
    <font>
      <i/>
      <sz val="10"/>
      <name val="Arial"/>
      <family val="2"/>
    </font>
    <font>
      <b/>
      <i/>
      <sz val="10"/>
      <name val="Arial"/>
      <family val="2"/>
    </font>
    <font>
      <sz val="10"/>
      <color rgb="FF000000"/>
      <name val="Arial"/>
      <family val="2"/>
    </font>
    <font>
      <b/>
      <sz val="11"/>
      <name val="Arial"/>
      <family val="2"/>
    </font>
    <font>
      <b/>
      <sz val="10"/>
      <color theme="1"/>
      <name val="Arial"/>
      <family val="2"/>
    </font>
    <font>
      <sz val="10"/>
      <color rgb="FF000000"/>
      <name val="Times New Roman"/>
      <family val="1"/>
    </font>
    <font>
      <b/>
      <sz val="11"/>
      <color rgb="FF000000"/>
      <name val="Arial"/>
      <family val="2"/>
    </font>
    <font>
      <b/>
      <sz val="11"/>
      <color theme="4"/>
      <name val="Arial"/>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9C0006"/>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0"/>
      <color theme="10"/>
      <name val="Times New Roman"/>
      <family val="1"/>
    </font>
    <font>
      <sz val="11"/>
      <color rgb="FF000000"/>
      <name val="Calibri"/>
      <family val="2"/>
      <scheme val="minor"/>
    </font>
    <font>
      <b/>
      <sz val="10"/>
      <name val="Calibri"/>
      <family val="2"/>
    </font>
    <font>
      <u/>
      <sz val="10"/>
      <color theme="10"/>
      <name val="Arial"/>
      <family val="2"/>
    </font>
    <font>
      <b/>
      <sz val="10"/>
      <color rgb="FF000000"/>
      <name val="Tahoma"/>
      <family val="2"/>
    </font>
    <font>
      <b/>
      <sz val="9"/>
      <color theme="1"/>
      <name val="Arial"/>
      <family val="2"/>
    </font>
    <font>
      <sz val="10"/>
      <color rgb="FF000000"/>
      <name val="Tahoma"/>
      <family val="2"/>
    </font>
    <font>
      <sz val="11"/>
      <color theme="1"/>
      <name val="Tahoma"/>
      <family val="2"/>
    </font>
    <font>
      <b/>
      <sz val="11"/>
      <color rgb="FF000000"/>
      <name val="Tahoma"/>
      <family val="2"/>
    </font>
    <font>
      <b/>
      <sz val="9"/>
      <color rgb="FF000000"/>
      <name val="Tahoma"/>
      <family val="2"/>
    </font>
    <font>
      <sz val="11"/>
      <name val="Calibri"/>
      <family val="2"/>
    </font>
    <font>
      <b/>
      <sz val="15"/>
      <color rgb="FF000000"/>
      <name val="Calibri"/>
      <family val="2"/>
    </font>
    <font>
      <sz val="11"/>
      <name val="Calibri"/>
      <family val="2"/>
      <scheme val="minor"/>
    </font>
    <font>
      <sz val="10"/>
      <name val="Calibri"/>
      <family val="2"/>
      <scheme val="minor"/>
    </font>
    <font>
      <sz val="10"/>
      <color theme="1"/>
      <name val="Calibri"/>
      <family val="2"/>
      <scheme val="minor"/>
    </font>
    <font>
      <b/>
      <sz val="11"/>
      <color theme="5" tint="-0.249977111117893"/>
      <name val="Arial"/>
      <family val="2"/>
    </font>
    <font>
      <sz val="10"/>
      <name val="Arial"/>
      <family val="2"/>
    </font>
    <font>
      <sz val="11"/>
      <color theme="1"/>
      <name val="Calibri"/>
      <family val="2"/>
      <scheme val="minor"/>
    </font>
    <font>
      <sz val="8"/>
      <name val="Arial"/>
    </font>
  </fonts>
  <fills count="55">
    <fill>
      <patternFill patternType="none"/>
    </fill>
    <fill>
      <patternFill patternType="gray125"/>
    </fill>
    <fill>
      <patternFill patternType="solid">
        <fgColor indexed="42"/>
      </patternFill>
    </fill>
    <fill>
      <patternFill patternType="solid">
        <fgColor indexed="47"/>
      </patternFill>
    </fill>
    <fill>
      <patternFill patternType="solid">
        <fgColor indexed="22"/>
      </patternFill>
    </fill>
    <fill>
      <patternFill patternType="solid">
        <fgColor indexed="55"/>
      </patternFill>
    </fill>
    <fill>
      <patternFill patternType="solid">
        <fgColor indexed="26"/>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2" tint="-9.9978637043366805E-2"/>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rgb="FFFFFF00"/>
        <bgColor indexed="64"/>
      </patternFill>
    </fill>
    <fill>
      <patternFill patternType="solid">
        <fgColor theme="6" tint="0.59999389629810485"/>
        <bgColor indexed="64"/>
      </patternFill>
    </fill>
    <fill>
      <patternFill patternType="solid">
        <fgColor theme="0" tint="-0.34998626667073579"/>
        <bgColor indexed="64"/>
      </patternFill>
    </fill>
    <fill>
      <patternFill patternType="solid">
        <fgColor theme="3" tint="0.59999389629810485"/>
        <bgColor indexed="64"/>
      </patternFill>
    </fill>
    <fill>
      <patternFill patternType="solid">
        <fgColor rgb="FFFFC7CE"/>
      </patternFill>
    </fill>
    <fill>
      <patternFill patternType="solid">
        <fgColor rgb="FFFFEB9C"/>
      </patternFill>
    </fill>
    <fill>
      <patternFill patternType="solid">
        <fgColor rgb="FFF2F2F2"/>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3" tint="0.39997558519241921"/>
        <bgColor indexed="64"/>
      </patternFill>
    </fill>
    <fill>
      <patternFill patternType="solid">
        <fgColor theme="0" tint="-0.499984740745262"/>
        <bgColor indexed="64"/>
      </patternFill>
    </fill>
    <fill>
      <patternFill patternType="solid">
        <fgColor theme="8" tint="0.39997558519241921"/>
        <bgColor indexed="64"/>
      </patternFill>
    </fill>
    <fill>
      <patternFill patternType="solid">
        <fgColor rgb="FFFFE48F"/>
        <bgColor indexed="64"/>
      </patternFill>
    </fill>
    <fill>
      <patternFill patternType="solid">
        <fgColor rgb="FFFFC000"/>
        <bgColor indexed="64"/>
      </patternFill>
    </fill>
    <fill>
      <patternFill patternType="solid">
        <fgColor theme="5" tint="0.39997558519241921"/>
        <bgColor indexed="64"/>
      </patternFill>
    </fill>
  </fills>
  <borders count="96">
    <border>
      <left/>
      <right/>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style="thin">
        <color auto="1"/>
      </top>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64"/>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64"/>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style="thin">
        <color indexed="64"/>
      </left>
      <right style="thin">
        <color indexed="64"/>
      </right>
      <top style="thin">
        <color auto="1"/>
      </top>
      <bottom style="thin">
        <color indexed="64"/>
      </bottom>
      <diagonal/>
    </border>
    <border>
      <left style="thin">
        <color indexed="64"/>
      </left>
      <right style="thin">
        <color indexed="64"/>
      </right>
      <top style="thin">
        <color indexed="64"/>
      </top>
      <bottom/>
      <diagonal/>
    </border>
    <border>
      <left/>
      <right/>
      <top style="thin">
        <color auto="1"/>
      </top>
      <bottom style="thin">
        <color indexed="64"/>
      </bottom>
      <diagonal/>
    </border>
    <border>
      <left/>
      <right style="thin">
        <color indexed="64"/>
      </right>
      <top style="thin">
        <color auto="1"/>
      </top>
      <bottom/>
      <diagonal/>
    </border>
    <border>
      <left/>
      <right style="thin">
        <color indexed="64"/>
      </right>
      <top style="thin">
        <color auto="1"/>
      </top>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style="thin">
        <color indexed="64"/>
      </left>
      <right style="thin">
        <color indexed="64"/>
      </right>
      <top style="thin">
        <color indexed="64"/>
      </top>
      <bottom/>
      <diagonal/>
    </border>
    <border>
      <left/>
      <right/>
      <top style="thin">
        <color auto="1"/>
      </top>
      <bottom style="thin">
        <color indexed="64"/>
      </bottom>
      <diagonal/>
    </border>
  </borders>
  <cellStyleXfs count="13687">
    <xf numFmtId="0" fontId="0" fillId="0" borderId="0"/>
    <xf numFmtId="164" fontId="25" fillId="0" borderId="0" applyFont="0" applyFill="0" applyBorder="0" applyAlignment="0" applyProtection="0"/>
    <xf numFmtId="164" fontId="27" fillId="0" borderId="0" applyFont="0" applyFill="0" applyBorder="0" applyAlignment="0" applyProtection="0"/>
    <xf numFmtId="0" fontId="27" fillId="0" borderId="0"/>
    <xf numFmtId="0" fontId="29" fillId="0" borderId="1" applyNumberFormat="0" applyFont="0" applyAlignment="0">
      <alignment horizontal="left" vertical="top" indent="1"/>
    </xf>
    <xf numFmtId="0" fontId="31" fillId="5" borderId="10" applyNumberFormat="0" applyAlignment="0" applyProtection="0"/>
    <xf numFmtId="165" fontId="27" fillId="0" borderId="0" applyFill="0" applyBorder="0" applyAlignment="0" applyProtection="0"/>
    <xf numFmtId="166" fontId="27" fillId="0" borderId="0" applyFill="0" applyBorder="0" applyAlignment="0" applyProtection="0"/>
    <xf numFmtId="0" fontId="32" fillId="2" borderId="0" applyNumberFormat="0" applyBorder="0" applyAlignment="0" applyProtection="0"/>
    <xf numFmtId="0" fontId="34" fillId="3" borderId="9" applyNumberFormat="0" applyAlignment="0" applyProtection="0"/>
    <xf numFmtId="0" fontId="35" fillId="0" borderId="12" applyNumberFormat="0" applyFill="0" applyAlignment="0" applyProtection="0"/>
    <xf numFmtId="167" fontId="28" fillId="0" borderId="0" applyFont="0" applyFill="0" applyBorder="0" applyAlignment="0" applyProtection="0"/>
    <xf numFmtId="0" fontId="28" fillId="0" borderId="0"/>
    <xf numFmtId="0" fontId="27" fillId="6" borderId="13" applyNumberFormat="0" applyFont="0" applyAlignment="0" applyProtection="0"/>
    <xf numFmtId="9" fontId="27" fillId="0" borderId="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164" fontId="28" fillId="0" borderId="0" applyFont="0" applyFill="0" applyBorder="0" applyAlignment="0" applyProtection="0"/>
    <xf numFmtId="0" fontId="37" fillId="0" borderId="0" applyNumberFormat="0" applyFill="0" applyBorder="0" applyAlignment="0" applyProtection="0"/>
    <xf numFmtId="0" fontId="33" fillId="0" borderId="11" applyNumberFormat="0" applyFill="0" applyAlignment="0" applyProtection="0"/>
    <xf numFmtId="0" fontId="38" fillId="0" borderId="0" applyNumberFormat="0" applyFill="0" applyBorder="0" applyAlignment="0" applyProtection="0"/>
    <xf numFmtId="164" fontId="25" fillId="0" borderId="0" applyFont="0" applyFill="0" applyBorder="0" applyAlignment="0" applyProtection="0"/>
    <xf numFmtId="0" fontId="24" fillId="0" borderId="0"/>
    <xf numFmtId="164" fontId="25" fillId="0" borderId="0" applyFont="0" applyFill="0" applyBorder="0" applyAlignment="0" applyProtection="0"/>
    <xf numFmtId="164" fontId="25" fillId="0" borderId="0" applyFont="0" applyFill="0" applyBorder="0" applyAlignment="0" applyProtection="0"/>
    <xf numFmtId="0" fontId="23"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165" fontId="25" fillId="0" borderId="0" applyFill="0" applyBorder="0" applyAlignment="0" applyProtection="0"/>
    <xf numFmtId="166" fontId="25" fillId="0" borderId="0" applyFill="0" applyBorder="0" applyAlignment="0" applyProtection="0"/>
    <xf numFmtId="0" fontId="25" fillId="6" borderId="13" applyNumberFormat="0" applyFont="0" applyAlignment="0" applyProtection="0"/>
    <xf numFmtId="9" fontId="25" fillId="0" borderId="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2" fillId="0" borderId="0"/>
    <xf numFmtId="0" fontId="22" fillId="0" borderId="0"/>
    <xf numFmtId="0" fontId="22" fillId="0" borderId="0"/>
    <xf numFmtId="0" fontId="21" fillId="0" borderId="0"/>
    <xf numFmtId="0" fontId="25" fillId="0" borderId="0"/>
    <xf numFmtId="0" fontId="20" fillId="0" borderId="0"/>
    <xf numFmtId="43" fontId="20" fillId="0" borderId="0" applyFont="0" applyFill="0" applyBorder="0" applyAlignment="0" applyProtection="0"/>
    <xf numFmtId="0" fontId="25"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64" fontId="25"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9" fontId="25" fillId="0" borderId="0" applyFont="0" applyFill="0" applyBorder="0" applyAlignment="0" applyProtection="0"/>
    <xf numFmtId="0" fontId="20" fillId="0" borderId="0"/>
    <xf numFmtId="0" fontId="20" fillId="0" borderId="0"/>
    <xf numFmtId="0" fontId="20" fillId="0" borderId="0"/>
    <xf numFmtId="0" fontId="19" fillId="0" borderId="0"/>
    <xf numFmtId="43" fontId="19" fillId="0" borderId="0" applyFont="0" applyFill="0" applyBorder="0" applyAlignment="0" applyProtection="0"/>
    <xf numFmtId="164" fontId="25" fillId="0" borderId="0" applyFont="0" applyFill="0" applyBorder="0" applyAlignment="0" applyProtection="0"/>
    <xf numFmtId="0" fontId="19" fillId="0" borderId="0"/>
    <xf numFmtId="0" fontId="19"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44"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18" fillId="0" borderId="0"/>
    <xf numFmtId="44"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43" fontId="18" fillId="0" borderId="0" applyFont="0" applyFill="0" applyBorder="0" applyAlignment="0" applyProtection="0"/>
    <xf numFmtId="0" fontId="25" fillId="0" borderId="0"/>
    <xf numFmtId="164" fontId="25"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44"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7" fillId="0" borderId="0"/>
    <xf numFmtId="44"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43" fontId="17" fillId="0" borderId="0" applyFont="0" applyFill="0" applyBorder="0" applyAlignment="0" applyProtection="0"/>
    <xf numFmtId="0" fontId="16" fillId="0" borderId="0"/>
    <xf numFmtId="0" fontId="16" fillId="0" borderId="0"/>
    <xf numFmtId="43" fontId="25" fillId="0" borderId="0" applyFont="0" applyFill="0" applyBorder="0" applyAlignment="0" applyProtection="0"/>
    <xf numFmtId="43" fontId="25" fillId="0" borderId="0" applyFont="0" applyFill="0" applyBorder="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43" fontId="16" fillId="0" borderId="0" applyFont="0" applyFill="0" applyBorder="0" applyAlignment="0" applyProtection="0"/>
    <xf numFmtId="0" fontId="16" fillId="0" borderId="0"/>
    <xf numFmtId="0" fontId="16" fillId="0" borderId="0"/>
    <xf numFmtId="44"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43" fontId="25"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16" fillId="0" borderId="0"/>
    <xf numFmtId="0" fontId="16" fillId="0" borderId="0"/>
    <xf numFmtId="0" fontId="16" fillId="0" borderId="0"/>
    <xf numFmtId="0" fontId="16" fillId="0" borderId="0"/>
    <xf numFmtId="0" fontId="25" fillId="0" borderId="0"/>
    <xf numFmtId="9" fontId="28" fillId="0" borderId="0" applyFont="0" applyFill="0" applyBorder="0" applyAlignment="0" applyProtection="0"/>
    <xf numFmtId="0" fontId="48" fillId="0" borderId="0"/>
    <xf numFmtId="0" fontId="25" fillId="0" borderId="0"/>
    <xf numFmtId="44" fontId="51" fillId="0" borderId="0" applyFont="0" applyFill="0" applyBorder="0" applyAlignment="0" applyProtection="0"/>
    <xf numFmtId="0" fontId="15" fillId="0" borderId="0"/>
    <xf numFmtId="164" fontId="25" fillId="0" borderId="0" applyFont="0" applyFill="0" applyBorder="0" applyAlignment="0" applyProtection="0"/>
    <xf numFmtId="0" fontId="14" fillId="0" borderId="0"/>
    <xf numFmtId="43" fontId="14" fillId="0" borderId="0" applyFont="0" applyFill="0" applyBorder="0" applyAlignment="0" applyProtection="0"/>
    <xf numFmtId="0" fontId="14" fillId="0" borderId="0"/>
    <xf numFmtId="0" fontId="29" fillId="0" borderId="17" applyNumberFormat="0" applyFont="0" applyAlignment="0">
      <alignment horizontal="left" vertical="top" indent="1"/>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4" fontId="25"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0" fontId="13" fillId="0" borderId="0"/>
    <xf numFmtId="0" fontId="13" fillId="0" borderId="0"/>
    <xf numFmtId="4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0" fontId="13" fillId="0" borderId="0"/>
    <xf numFmtId="0" fontId="13" fillId="0" borderId="0"/>
    <xf numFmtId="0" fontId="13" fillId="0" borderId="0"/>
    <xf numFmtId="0" fontId="13" fillId="0" borderId="0"/>
    <xf numFmtId="44" fontId="25" fillId="0" borderId="0" applyFont="0" applyFill="0" applyBorder="0" applyAlignment="0" applyProtection="0"/>
    <xf numFmtId="0" fontId="13" fillId="0" borderId="0"/>
    <xf numFmtId="0" fontId="13" fillId="0" borderId="0"/>
    <xf numFmtId="43" fontId="13" fillId="0" borderId="0" applyFont="0" applyFill="0" applyBorder="0" applyAlignment="0" applyProtection="0"/>
    <xf numFmtId="0" fontId="13" fillId="0" borderId="0"/>
    <xf numFmtId="43" fontId="25" fillId="0" borderId="0" applyFont="0" applyFill="0" applyBorder="0" applyAlignment="0" applyProtection="0"/>
    <xf numFmtId="0" fontId="52" fillId="0" borderId="0" applyNumberFormat="0" applyFill="0" applyBorder="0" applyAlignment="0" applyProtection="0"/>
    <xf numFmtId="0" fontId="53" fillId="0" borderId="18" applyNumberFormat="0" applyFill="0" applyAlignment="0" applyProtection="0"/>
    <xf numFmtId="0" fontId="54" fillId="0" borderId="19" applyNumberFormat="0" applyFill="0" applyAlignment="0" applyProtection="0"/>
    <xf numFmtId="0" fontId="55" fillId="0" borderId="20" applyNumberFormat="0" applyFill="0" applyAlignment="0" applyProtection="0"/>
    <xf numFmtId="0" fontId="55" fillId="0" borderId="0" applyNumberFormat="0" applyFill="0" applyBorder="0" applyAlignment="0" applyProtection="0"/>
    <xf numFmtId="0" fontId="56" fillId="17" borderId="0" applyNumberFormat="0" applyBorder="0" applyAlignment="0" applyProtection="0"/>
    <xf numFmtId="0" fontId="57" fillId="18" borderId="0" applyNumberFormat="0" applyBorder="0" applyAlignment="0" applyProtection="0"/>
    <xf numFmtId="0" fontId="58" fillId="19" borderId="22" applyNumberFormat="0" applyAlignment="0" applyProtection="0"/>
    <xf numFmtId="0" fontId="59" fillId="19" borderId="21" applyNumberFormat="0" applyAlignment="0" applyProtection="0"/>
    <xf numFmtId="0" fontId="60" fillId="0" borderId="0" applyNumberFormat="0" applyFill="0" applyBorder="0" applyAlignment="0" applyProtection="0"/>
    <xf numFmtId="0" fontId="61" fillId="0" borderId="24" applyNumberFormat="0" applyFill="0" applyAlignment="0" applyProtection="0"/>
    <xf numFmtId="0" fontId="62" fillId="21"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62" fillId="24" borderId="0" applyNumberFormat="0" applyBorder="0" applyAlignment="0" applyProtection="0"/>
    <xf numFmtId="0" fontId="62" fillId="25"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62" fillId="28" borderId="0" applyNumberFormat="0" applyBorder="0" applyAlignment="0" applyProtection="0"/>
    <xf numFmtId="0" fontId="62" fillId="29"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62" fillId="32" borderId="0" applyNumberFormat="0" applyBorder="0" applyAlignment="0" applyProtection="0"/>
    <xf numFmtId="0" fontId="62" fillId="33" borderId="0" applyNumberFormat="0" applyBorder="0" applyAlignment="0" applyProtection="0"/>
    <xf numFmtId="0" fontId="12" fillId="34" borderId="0" applyNumberFormat="0" applyBorder="0" applyAlignment="0" applyProtection="0"/>
    <xf numFmtId="0" fontId="12" fillId="35" borderId="0" applyNumberFormat="0" applyBorder="0" applyAlignment="0" applyProtection="0"/>
    <xf numFmtId="0" fontId="62" fillId="36" borderId="0" applyNumberFormat="0" applyBorder="0" applyAlignment="0" applyProtection="0"/>
    <xf numFmtId="0" fontId="62" fillId="37" borderId="0" applyNumberFormat="0" applyBorder="0" applyAlignment="0" applyProtection="0"/>
    <xf numFmtId="0" fontId="12" fillId="38" borderId="0" applyNumberFormat="0" applyBorder="0" applyAlignment="0" applyProtection="0"/>
    <xf numFmtId="0" fontId="12" fillId="39" borderId="0" applyNumberFormat="0" applyBorder="0" applyAlignment="0" applyProtection="0"/>
    <xf numFmtId="0" fontId="62" fillId="40" borderId="0" applyNumberFormat="0" applyBorder="0" applyAlignment="0" applyProtection="0"/>
    <xf numFmtId="0" fontId="62" fillId="41" borderId="0" applyNumberFormat="0" applyBorder="0" applyAlignment="0" applyProtection="0"/>
    <xf numFmtId="0" fontId="12" fillId="42" borderId="0" applyNumberFormat="0" applyBorder="0" applyAlignment="0" applyProtection="0"/>
    <xf numFmtId="0" fontId="12" fillId="43" borderId="0" applyNumberFormat="0" applyBorder="0" applyAlignment="0" applyProtection="0"/>
    <xf numFmtId="0" fontId="62" fillId="44" borderId="0" applyNumberFormat="0" applyBorder="0" applyAlignment="0" applyProtection="0"/>
    <xf numFmtId="0" fontId="12" fillId="0" borderId="0"/>
    <xf numFmtId="0" fontId="12" fillId="20" borderId="23" applyNumberFormat="0" applyFont="0" applyAlignment="0" applyProtection="0"/>
    <xf numFmtId="0" fontId="36" fillId="4" borderId="26" applyNumberFormat="0" applyAlignment="0" applyProtection="0"/>
    <xf numFmtId="0" fontId="25" fillId="6" borderId="25" applyNumberFormat="0" applyFont="0" applyAlignment="0" applyProtection="0"/>
    <xf numFmtId="0" fontId="34" fillId="3" borderId="53" applyNumberFormat="0" applyAlignment="0" applyProtection="0"/>
    <xf numFmtId="0" fontId="29" fillId="0" borderId="31" applyNumberFormat="0" applyFont="0" applyAlignment="0">
      <alignment horizontal="left" vertical="top" indent="1"/>
    </xf>
    <xf numFmtId="0" fontId="25" fillId="6" borderId="29" applyNumberFormat="0" applyFont="0" applyAlignment="0" applyProtection="0"/>
    <xf numFmtId="0" fontId="34" fillId="3" borderId="32" applyNumberFormat="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44"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43" fontId="12" fillId="0" borderId="0" applyFont="0" applyFill="0" applyBorder="0" applyAlignment="0" applyProtection="0"/>
    <xf numFmtId="0" fontId="12" fillId="0" borderId="0"/>
    <xf numFmtId="0" fontId="12" fillId="0" borderId="0"/>
    <xf numFmtId="0" fontId="25" fillId="6" borderId="25" applyNumberFormat="0" applyFont="0" applyAlignment="0" applyProtection="0"/>
    <xf numFmtId="0" fontId="36" fillId="4" borderId="43" applyNumberFormat="0" applyAlignment="0" applyProtection="0"/>
    <xf numFmtId="0" fontId="25" fillId="6" borderId="60" applyNumberFormat="0" applyFont="0" applyAlignment="0" applyProtection="0"/>
    <xf numFmtId="0" fontId="30" fillId="4" borderId="44" applyNumberFormat="0" applyAlignment="0" applyProtection="0"/>
    <xf numFmtId="0" fontId="29" fillId="0" borderId="59" applyNumberFormat="0" applyFont="0" applyAlignment="0">
      <alignment horizontal="left" vertical="top" indent="1"/>
    </xf>
    <xf numFmtId="0" fontId="25" fillId="6" borderId="36" applyNumberFormat="0" applyFont="0" applyAlignment="0" applyProtection="0"/>
    <xf numFmtId="0" fontId="30" fillId="4" borderId="35" applyNumberFormat="0" applyAlignment="0" applyProtection="0"/>
    <xf numFmtId="0" fontId="36" fillId="4" borderId="30" applyNumberFormat="0" applyAlignment="0" applyProtection="0"/>
    <xf numFmtId="0" fontId="25" fillId="6" borderId="39" applyNumberFormat="0" applyFont="0" applyAlignment="0" applyProtection="0"/>
    <xf numFmtId="0" fontId="25" fillId="6" borderId="51" applyNumberFormat="0" applyFont="0" applyAlignment="0" applyProtection="0"/>
    <xf numFmtId="0" fontId="34" fillId="3" borderId="27" applyNumberFormat="0" applyAlignment="0" applyProtection="0"/>
    <xf numFmtId="0" fontId="25" fillId="6" borderId="42" applyNumberFormat="0" applyFont="0" applyAlignment="0" applyProtection="0"/>
    <xf numFmtId="0" fontId="36" fillId="4" borderId="40" applyNumberFormat="0" applyAlignment="0" applyProtection="0"/>
    <xf numFmtId="0" fontId="30" fillId="4" borderId="41" applyNumberFormat="0" applyAlignment="0" applyProtection="0"/>
    <xf numFmtId="0" fontId="36" fillId="4" borderId="61" applyNumberFormat="0" applyAlignment="0" applyProtection="0"/>
    <xf numFmtId="0" fontId="30" fillId="4" borderId="53" applyNumberFormat="0" applyAlignment="0" applyProtection="0"/>
    <xf numFmtId="0" fontId="36" fillId="4" borderId="37" applyNumberFormat="0" applyAlignment="0" applyProtection="0"/>
    <xf numFmtId="0" fontId="30" fillId="4" borderId="38" applyNumberFormat="0" applyAlignment="0" applyProtection="0"/>
    <xf numFmtId="0" fontId="34" fillId="3" borderId="50" applyNumberFormat="0" applyAlignment="0" applyProtection="0"/>
    <xf numFmtId="0" fontId="30" fillId="4" borderId="47" applyNumberFormat="0" applyAlignment="0" applyProtection="0"/>
    <xf numFmtId="0" fontId="36" fillId="4" borderId="55" applyNumberFormat="0" applyAlignment="0" applyProtection="0"/>
    <xf numFmtId="0" fontId="25" fillId="6" borderId="57" applyNumberFormat="0" applyFont="0" applyAlignment="0" applyProtection="0"/>
    <xf numFmtId="0" fontId="25" fillId="6" borderId="33" applyNumberFormat="0" applyFont="0" applyAlignment="0" applyProtection="0"/>
    <xf numFmtId="0" fontId="30" fillId="4" borderId="62" applyNumberFormat="0" applyAlignment="0" applyProtection="0"/>
    <xf numFmtId="0" fontId="29" fillId="0" borderId="28" applyNumberFormat="0" applyFont="0" applyAlignment="0">
      <alignment horizontal="left" vertical="top" indent="1"/>
    </xf>
    <xf numFmtId="0" fontId="34" fillId="3" borderId="56" applyNumberFormat="0" applyAlignment="0" applyProtection="0"/>
    <xf numFmtId="0" fontId="36" fillId="4" borderId="34" applyNumberFormat="0" applyAlignment="0" applyProtection="0"/>
    <xf numFmtId="0" fontId="25" fillId="6" borderId="45" applyNumberFormat="0" applyFont="0" applyAlignment="0" applyProtection="0"/>
    <xf numFmtId="0" fontId="25" fillId="6" borderId="63" applyNumberFormat="0" applyFont="0" applyAlignment="0" applyProtection="0"/>
    <xf numFmtId="0" fontId="25" fillId="6" borderId="48" applyNumberFormat="0" applyFont="0" applyAlignment="0" applyProtection="0"/>
    <xf numFmtId="0" fontId="34" fillId="3" borderId="38" applyNumberFormat="0" applyAlignment="0" applyProtection="0"/>
    <xf numFmtId="0" fontId="25" fillId="6" borderId="45" applyNumberFormat="0" applyFont="0" applyAlignment="0" applyProtection="0"/>
    <xf numFmtId="0" fontId="25" fillId="6" borderId="29" applyNumberFormat="0" applyFont="0" applyAlignment="0" applyProtection="0"/>
    <xf numFmtId="0" fontId="25" fillId="6" borderId="36" applyNumberFormat="0" applyFont="0" applyAlignment="0" applyProtection="0"/>
    <xf numFmtId="0" fontId="25" fillId="6" borderId="63" applyNumberFormat="0" applyFont="0" applyAlignment="0" applyProtection="0"/>
    <xf numFmtId="0" fontId="36" fillId="4" borderId="46" applyNumberFormat="0" applyAlignment="0" applyProtection="0"/>
    <xf numFmtId="0" fontId="25" fillId="6" borderId="33" applyNumberFormat="0" applyFont="0" applyAlignment="0" applyProtection="0"/>
    <xf numFmtId="0" fontId="30" fillId="4" borderId="56" applyNumberFormat="0" applyAlignment="0" applyProtection="0"/>
    <xf numFmtId="0" fontId="34" fillId="3" borderId="35" applyNumberFormat="0" applyAlignment="0" applyProtection="0"/>
    <xf numFmtId="0" fontId="25" fillId="6" borderId="51" applyNumberFormat="0" applyFont="0" applyAlignment="0" applyProtection="0"/>
    <xf numFmtId="0" fontId="36" fillId="4" borderId="64" applyNumberFormat="0" applyAlignment="0" applyProtection="0"/>
    <xf numFmtId="0" fontId="25" fillId="6" borderId="39" applyNumberFormat="0" applyFont="0" applyAlignment="0" applyProtection="0"/>
    <xf numFmtId="0" fontId="30" fillId="4" borderId="27" applyNumberFormat="0" applyAlignment="0" applyProtection="0"/>
    <xf numFmtId="0" fontId="25" fillId="6" borderId="42" applyNumberFormat="0" applyFont="0" applyAlignment="0" applyProtection="0"/>
    <xf numFmtId="0" fontId="34" fillId="3" borderId="62" applyNumberFormat="0" applyAlignment="0" applyProtection="0"/>
    <xf numFmtId="0" fontId="30" fillId="4" borderId="32" applyNumberFormat="0" applyAlignment="0" applyProtection="0"/>
    <xf numFmtId="0" fontId="34" fillId="3" borderId="44" applyNumberFormat="0" applyAlignment="0" applyProtection="0"/>
    <xf numFmtId="0" fontId="25" fillId="6" borderId="54" applyNumberFormat="0" applyFont="0" applyAlignment="0" applyProtection="0"/>
    <xf numFmtId="0" fontId="29" fillId="0" borderId="28" applyNumberFormat="0" applyFont="0" applyAlignment="0">
      <alignment horizontal="left" vertical="top" indent="1"/>
    </xf>
    <xf numFmtId="0" fontId="34" fillId="3" borderId="41" applyNumberFormat="0" applyAlignment="0" applyProtection="0"/>
    <xf numFmtId="0" fontId="30" fillId="4" borderId="50" applyNumberFormat="0" applyAlignment="0" applyProtection="0"/>
    <xf numFmtId="0" fontId="25" fillId="6" borderId="48" applyNumberFormat="0" applyFont="0" applyAlignment="0" applyProtection="0"/>
    <xf numFmtId="0" fontId="36" fillId="4" borderId="52" applyNumberFormat="0" applyAlignment="0" applyProtection="0"/>
    <xf numFmtId="0" fontId="25" fillId="6" borderId="60" applyNumberFormat="0" applyFont="0" applyAlignment="0" applyProtection="0"/>
    <xf numFmtId="0" fontId="36" fillId="4" borderId="49" applyNumberFormat="0" applyAlignment="0" applyProtection="0"/>
    <xf numFmtId="0" fontId="25" fillId="6" borderId="57" applyNumberFormat="0" applyFont="0" applyAlignment="0" applyProtection="0"/>
    <xf numFmtId="0" fontId="36" fillId="4" borderId="58" applyNumberFormat="0" applyAlignment="0" applyProtection="0"/>
    <xf numFmtId="0" fontId="25" fillId="6" borderId="54" applyNumberFormat="0" applyFont="0" applyAlignment="0" applyProtection="0"/>
    <xf numFmtId="0" fontId="34" fillId="3" borderId="47" applyNumberFormat="0" applyAlignment="0" applyProtection="0"/>
    <xf numFmtId="0" fontId="25" fillId="0" borderId="0"/>
    <xf numFmtId="164" fontId="25" fillId="0" borderId="0" applyFont="0" applyFill="0" applyBorder="0" applyAlignment="0" applyProtection="0"/>
    <xf numFmtId="0" fontId="11" fillId="0" borderId="0"/>
    <xf numFmtId="0" fontId="11" fillId="0" borderId="0"/>
    <xf numFmtId="0" fontId="25" fillId="0" borderId="0"/>
    <xf numFmtId="0" fontId="25"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25" fillId="0" borderId="0"/>
    <xf numFmtId="164"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30" fillId="4" borderId="62" applyNumberFormat="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30" fillId="4"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30" fillId="4" borderId="62" applyNumberFormat="0" applyAlignment="0" applyProtection="0"/>
    <xf numFmtId="0" fontId="36" fillId="4" borderId="64"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0" fillId="4"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34" fillId="3" borderId="62" applyNumberFormat="0" applyAlignment="0" applyProtection="0"/>
    <xf numFmtId="0" fontId="36" fillId="4" borderId="64" applyNumberFormat="0" applyAlignment="0" applyProtection="0"/>
    <xf numFmtId="0" fontId="34" fillId="3"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30" fillId="4"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0" fillId="4"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4" fillId="3"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6" fillId="4" borderId="64" applyNumberFormat="0" applyAlignment="0" applyProtection="0"/>
    <xf numFmtId="0" fontId="36" fillId="4" borderId="64" applyNumberFormat="0" applyAlignment="0" applyProtection="0"/>
    <xf numFmtId="0" fontId="34" fillId="3" borderId="62" applyNumberFormat="0" applyAlignment="0" applyProtection="0"/>
    <xf numFmtId="0" fontId="25" fillId="6" borderId="63" applyNumberFormat="0" applyFon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36" fillId="4" borderId="64" applyNumberForma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34" fillId="3"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30" fillId="4" borderId="62" applyNumberFormat="0" applyAlignment="0" applyProtection="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164" fontId="25" fillId="0" borderId="0" applyFont="0" applyFill="0" applyBorder="0" applyAlignment="0" applyProtection="0"/>
    <xf numFmtId="164" fontId="25" fillId="0" borderId="0" applyFont="0" applyFill="0" applyBorder="0" applyAlignment="0" applyProtection="0"/>
    <xf numFmtId="0" fontId="25" fillId="0" borderId="0"/>
    <xf numFmtId="0" fontId="29" fillId="0" borderId="59" applyNumberFormat="0" applyFont="0" applyAlignment="0">
      <alignment horizontal="left" vertical="top" indent="1"/>
    </xf>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25" fillId="6" borderId="63" applyNumberFormat="0" applyFont="0" applyAlignment="0" applyProtection="0"/>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29" fillId="0" borderId="17" applyNumberFormat="0" applyFont="0" applyAlignment="0">
      <alignment horizontal="left" vertical="top" indent="1"/>
    </xf>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34" fillId="3" borderId="62" applyNumberFormat="0" applyAlignment="0" applyProtection="0"/>
    <xf numFmtId="0" fontId="25" fillId="6" borderId="63" applyNumberFormat="0" applyFont="0" applyAlignment="0" applyProtection="0"/>
    <xf numFmtId="0" fontId="29" fillId="0" borderId="17" applyNumberFormat="0" applyFont="0" applyAlignment="0">
      <alignment horizontal="left" vertical="top" indent="1"/>
    </xf>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30" fillId="4" borderId="62" applyNumberFormat="0" applyAlignment="0" applyProtection="0"/>
    <xf numFmtId="0" fontId="29" fillId="0" borderId="17" applyNumberFormat="0" applyFont="0" applyAlignment="0">
      <alignment horizontal="left" vertical="top" indent="1"/>
    </xf>
    <xf numFmtId="0" fontId="30" fillId="4" borderId="62" applyNumberFormat="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34" fillId="3" borderId="62" applyNumberFormat="0" applyAlignment="0" applyProtection="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17"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25"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11" fillId="0" borderId="0"/>
    <xf numFmtId="43" fontId="25" fillId="0" borderId="0" applyFont="0" applyFill="0" applyBorder="0" applyAlignment="0" applyProtection="0"/>
    <xf numFmtId="0" fontId="11" fillId="0" borderId="0"/>
    <xf numFmtId="43" fontId="25" fillId="0" borderId="0" applyFont="0" applyFill="0" applyBorder="0" applyAlignment="0" applyProtection="0"/>
    <xf numFmtId="43" fontId="25" fillId="0" borderId="0" applyFont="0" applyFill="0" applyBorder="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34" fillId="3" borderId="62" applyNumberFormat="0" applyAlignment="0" applyProtection="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9" fillId="0" borderId="17" applyNumberFormat="0" applyFont="0" applyAlignment="0">
      <alignment horizontal="left" vertical="top" indent="1"/>
    </xf>
    <xf numFmtId="0" fontId="29" fillId="0" borderId="17" applyNumberFormat="0" applyFont="0" applyAlignment="0">
      <alignment horizontal="left" vertical="top" indent="1"/>
    </xf>
    <xf numFmtId="0" fontId="30" fillId="4" borderId="62" applyNumberFormat="0" applyAlignment="0" applyProtection="0"/>
    <xf numFmtId="0" fontId="36" fillId="4" borderId="64"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0" fillId="4"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34" fillId="3" borderId="62" applyNumberFormat="0" applyAlignment="0" applyProtection="0"/>
    <xf numFmtId="0" fontId="36" fillId="4" borderId="64" applyNumberFormat="0" applyAlignment="0" applyProtection="0"/>
    <xf numFmtId="0" fontId="34" fillId="3" borderId="62" applyNumberForma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30" fillId="4" borderId="62"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0" fillId="4"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4" fillId="3"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36" fillId="4" borderId="64" applyNumberFormat="0" applyAlignment="0" applyProtection="0"/>
    <xf numFmtId="0" fontId="36" fillId="4" borderId="64" applyNumberFormat="0" applyAlignment="0" applyProtection="0"/>
    <xf numFmtId="0" fontId="34" fillId="3" borderId="62" applyNumberFormat="0" applyAlignment="0" applyProtection="0"/>
    <xf numFmtId="0" fontId="25" fillId="6" borderId="63" applyNumberFormat="0" applyFont="0" applyAlignment="0" applyProtection="0"/>
    <xf numFmtId="0" fontId="34" fillId="3" borderId="62" applyNumberFormat="0" applyAlignment="0" applyProtection="0"/>
    <xf numFmtId="0" fontId="29" fillId="0" borderId="59" applyNumberFormat="0" applyFont="0" applyAlignment="0">
      <alignment horizontal="left" vertical="top" indent="1"/>
    </xf>
    <xf numFmtId="0" fontId="36" fillId="4" borderId="64" applyNumberFormat="0" applyAlignment="0" applyProtection="0"/>
    <xf numFmtId="0" fontId="25" fillId="6" borderId="63" applyNumberFormat="0" applyFont="0" applyAlignment="0" applyProtection="0"/>
    <xf numFmtId="0" fontId="36" fillId="4" borderId="64" applyNumberForma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5" fillId="6" borderId="63" applyNumberFormat="0" applyFont="0" applyAlignment="0" applyProtection="0"/>
    <xf numFmtId="0" fontId="30" fillId="4" borderId="62" applyNumberFormat="0" applyAlignment="0" applyProtection="0"/>
    <xf numFmtId="0" fontId="36" fillId="4" borderId="64" applyNumberFormat="0" applyAlignment="0" applyProtection="0"/>
    <xf numFmtId="0" fontId="34" fillId="3"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30" fillId="4" borderId="62" applyNumberFormat="0" applyAlignment="0" applyProtection="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36" fillId="4" borderId="64"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9" fillId="0" borderId="59" applyNumberFormat="0" applyFont="0" applyAlignment="0">
      <alignment horizontal="left" vertical="top" indent="1"/>
    </xf>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4" fontId="25" fillId="0" borderId="0" applyFont="0" applyFill="0" applyBorder="0" applyAlignment="0" applyProtection="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43" fontId="25" fillId="0" borderId="0" applyFont="0" applyFill="0" applyBorder="0" applyAlignment="0" applyProtection="0"/>
    <xf numFmtId="43" fontId="25" fillId="0" borderId="0" applyFont="0" applyFill="0" applyBorder="0" applyAlignment="0" applyProtection="0"/>
    <xf numFmtId="0" fontId="25" fillId="6" borderId="63" applyNumberFormat="0" applyFont="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34" fillId="3"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29" fillId="0" borderId="17" applyNumberFormat="0" applyFont="0" applyAlignment="0">
      <alignment horizontal="left" vertical="top" indent="1"/>
    </xf>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4" fontId="25" fillId="0" borderId="0" applyFont="0" applyFill="0" applyBorder="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34" fillId="3" borderId="62" applyNumberFormat="0" applyAlignment="0" applyProtection="0"/>
    <xf numFmtId="0" fontId="29" fillId="0" borderId="17" applyNumberFormat="0" applyFont="0" applyAlignment="0">
      <alignment horizontal="left" vertical="top" indent="1"/>
    </xf>
    <xf numFmtId="0" fontId="30" fillId="4" borderId="62" applyNumberFormat="0" applyAlignment="0" applyProtection="0"/>
    <xf numFmtId="0" fontId="34" fillId="3" borderId="62" applyNumberFormat="0" applyAlignment="0" applyProtection="0"/>
    <xf numFmtId="0" fontId="29" fillId="0" borderId="17" applyNumberFormat="0" applyFont="0" applyAlignment="0">
      <alignment horizontal="left" vertical="top" indent="1"/>
    </xf>
    <xf numFmtId="0" fontId="30" fillId="4" borderId="62" applyNumberFormat="0" applyAlignment="0" applyProtection="0"/>
    <xf numFmtId="0" fontId="30" fillId="4" borderId="62" applyNumberFormat="0" applyAlignment="0" applyProtection="0"/>
    <xf numFmtId="0" fontId="34" fillId="3" borderId="62" applyNumberFormat="0" applyAlignment="0" applyProtection="0"/>
    <xf numFmtId="0" fontId="30" fillId="4"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25" fillId="6" borderId="6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5" fillId="0" borderId="0"/>
    <xf numFmtId="0" fontId="11" fillId="0" borderId="0"/>
    <xf numFmtId="0" fontId="11" fillId="0" borderId="0"/>
    <xf numFmtId="0" fontId="11" fillId="0" borderId="0"/>
    <xf numFmtId="0" fontId="25" fillId="6" borderId="63" applyNumberFormat="0" applyFont="0" applyAlignment="0" applyProtection="0"/>
    <xf numFmtId="0" fontId="36" fillId="4" borderId="64" applyNumberFormat="0" applyAlignment="0" applyProtection="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4" fillId="3" borderId="62" applyNumberFormat="0" applyAlignment="0" applyProtection="0"/>
    <xf numFmtId="0" fontId="11" fillId="0" borderId="0"/>
    <xf numFmtId="43" fontId="11" fillId="0" borderId="0" applyFont="0" applyFill="0" applyBorder="0" applyAlignment="0" applyProtection="0"/>
    <xf numFmtId="0" fontId="25" fillId="6" borderId="63" applyNumberFormat="0" applyFont="0" applyAlignment="0" applyProtection="0"/>
    <xf numFmtId="0" fontId="11" fillId="0" borderId="0"/>
    <xf numFmtId="0" fontId="25" fillId="6" borderId="63" applyNumberFormat="0" applyFont="0" applyAlignment="0" applyProtection="0"/>
    <xf numFmtId="0" fontId="36" fillId="4" borderId="64"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25" fillId="6" borderId="63" applyNumberFormat="0" applyFont="0" applyAlignment="0" applyProtection="0"/>
    <xf numFmtId="0" fontId="25" fillId="6" borderId="63" applyNumberFormat="0" applyFont="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25" fillId="0" borderId="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3" fontId="25" fillId="0" borderId="0" applyFont="0" applyFill="0" applyBorder="0" applyAlignment="0" applyProtection="0"/>
    <xf numFmtId="43" fontId="25" fillId="0" borderId="0" applyFont="0" applyFill="0" applyBorder="0" applyAlignment="0" applyProtection="0"/>
    <xf numFmtId="43" fontId="28"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4"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5" fillId="0" borderId="0"/>
    <xf numFmtId="44" fontId="25"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48" fillId="0" borderId="0"/>
    <xf numFmtId="0" fontId="25" fillId="0" borderId="0"/>
    <xf numFmtId="0" fontId="63" fillId="0" borderId="0" applyNumberFormat="0" applyFill="0" applyBorder="0" applyAlignment="0" applyProtection="0"/>
    <xf numFmtId="43" fontId="11" fillId="0" borderId="0" applyFont="0" applyFill="0" applyBorder="0" applyAlignment="0" applyProtection="0"/>
    <xf numFmtId="0" fontId="11" fillId="0" borderId="0"/>
    <xf numFmtId="0" fontId="25" fillId="6" borderId="63" applyNumberFormat="0" applyFont="0" applyAlignment="0" applyProtection="0"/>
    <xf numFmtId="0" fontId="34" fillId="3" borderId="62" applyNumberFormat="0" applyAlignment="0" applyProtection="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0" fontId="11" fillId="0" borderId="0"/>
    <xf numFmtId="0" fontId="11" fillId="0" borderId="0"/>
    <xf numFmtId="166" fontId="25" fillId="0" borderId="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25"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11" fillId="0" borderId="0"/>
    <xf numFmtId="0" fontId="11" fillId="0" borderId="0"/>
    <xf numFmtId="0" fontId="11" fillId="0" borderId="0"/>
    <xf numFmtId="0" fontId="25" fillId="0" borderId="0"/>
    <xf numFmtId="0" fontId="11" fillId="0" borderId="0"/>
    <xf numFmtId="0" fontId="11" fillId="0" borderId="0"/>
    <xf numFmtId="0" fontId="11" fillId="0" borderId="0"/>
    <xf numFmtId="0" fontId="36" fillId="4" borderId="64" applyNumberFormat="0" applyAlignment="0" applyProtection="0"/>
    <xf numFmtId="0" fontId="36" fillId="4" borderId="64" applyNumberFormat="0" applyAlignment="0" applyProtection="0"/>
    <xf numFmtId="0" fontId="36" fillId="4" borderId="64" applyNumberFormat="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0" fontId="25" fillId="0" borderId="0"/>
    <xf numFmtId="0" fontId="11" fillId="0" borderId="0"/>
    <xf numFmtId="0" fontId="25" fillId="6" borderId="63" applyNumberFormat="0" applyFont="0" applyAlignment="0" applyProtection="0"/>
    <xf numFmtId="43" fontId="11" fillId="0" borderId="0" applyFont="0" applyFill="0" applyBorder="0" applyAlignment="0" applyProtection="0"/>
    <xf numFmtId="0" fontId="11" fillId="0" borderId="0"/>
    <xf numFmtId="0" fontId="11" fillId="0" borderId="0"/>
    <xf numFmtId="0" fontId="11" fillId="0" borderId="0"/>
    <xf numFmtId="0" fontId="30" fillId="4" borderId="62" applyNumberFormat="0" applyAlignment="0" applyProtection="0"/>
    <xf numFmtId="0" fontId="11" fillId="0" borderId="0"/>
    <xf numFmtId="0" fontId="11" fillId="0" borderId="0"/>
    <xf numFmtId="43" fontId="11" fillId="0" borderId="0" applyFont="0" applyFill="0" applyBorder="0" applyAlignment="0" applyProtection="0"/>
    <xf numFmtId="0" fontId="11" fillId="0" borderId="0"/>
    <xf numFmtId="0" fontId="11" fillId="0" borderId="0"/>
    <xf numFmtId="43" fontId="2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5" fillId="6" borderId="63" applyNumberFormat="0" applyFont="0" applyAlignment="0" applyProtection="0"/>
    <xf numFmtId="165" fontId="25" fillId="0" borderId="0" applyFill="0" applyBorder="0" applyAlignment="0" applyProtection="0"/>
    <xf numFmtId="0" fontId="11" fillId="0" borderId="0"/>
    <xf numFmtId="0" fontId="11" fillId="0" borderId="0"/>
    <xf numFmtId="0" fontId="11" fillId="0" borderId="0"/>
    <xf numFmtId="0" fontId="11" fillId="0" borderId="0"/>
    <xf numFmtId="0" fontId="11" fillId="0" borderId="0"/>
    <xf numFmtId="43" fontId="25" fillId="0" borderId="0" applyFont="0" applyFill="0" applyBorder="0" applyAlignment="0" applyProtection="0"/>
    <xf numFmtId="0" fontId="11" fillId="0" borderId="0"/>
    <xf numFmtId="0" fontId="30" fillId="4" borderId="62" applyNumberFormat="0" applyAlignment="0" applyProtection="0"/>
    <xf numFmtId="0" fontId="11" fillId="0" borderId="0"/>
    <xf numFmtId="0" fontId="25" fillId="0" borderId="0"/>
    <xf numFmtId="0" fontId="11" fillId="0" borderId="0"/>
    <xf numFmtId="0" fontId="11" fillId="0" borderId="0"/>
    <xf numFmtId="0" fontId="11" fillId="0" borderId="0"/>
    <xf numFmtId="0" fontId="11" fillId="0" borderId="0"/>
    <xf numFmtId="0" fontId="11" fillId="0" borderId="0"/>
    <xf numFmtId="0" fontId="11" fillId="0" borderId="0"/>
    <xf numFmtId="0" fontId="30" fillId="4" borderId="62" applyNumberFormat="0" applyAlignment="0" applyProtection="0"/>
    <xf numFmtId="0" fontId="11" fillId="0" borderId="0"/>
    <xf numFmtId="0" fontId="11" fillId="0" borderId="0"/>
    <xf numFmtId="0" fontId="11" fillId="0" borderId="0"/>
    <xf numFmtId="0" fontId="11" fillId="0" borderId="0"/>
    <xf numFmtId="0" fontId="29" fillId="0" borderId="59" applyNumberFormat="0" applyFont="0" applyAlignment="0">
      <alignment horizontal="left" vertical="top" indent="1"/>
    </xf>
    <xf numFmtId="0" fontId="11" fillId="0" borderId="0"/>
    <xf numFmtId="0" fontId="11" fillId="0" borderId="0"/>
    <xf numFmtId="0" fontId="11" fillId="0" borderId="0"/>
    <xf numFmtId="0" fontId="25" fillId="0" borderId="0"/>
    <xf numFmtId="0" fontId="11" fillId="0" borderId="0"/>
    <xf numFmtId="0" fontId="11" fillId="0" borderId="0"/>
    <xf numFmtId="9" fontId="25" fillId="0" borderId="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3" fontId="11" fillId="0" borderId="0" applyFont="0" applyFill="0" applyBorder="0" applyAlignment="0" applyProtection="0"/>
    <xf numFmtId="0" fontId="25" fillId="6" borderId="63" applyNumberFormat="0" applyFont="0" applyAlignment="0" applyProtection="0"/>
    <xf numFmtId="0" fontId="25" fillId="0" borderId="0"/>
    <xf numFmtId="0" fontId="29" fillId="0" borderId="59" applyNumberFormat="0" applyFont="0" applyAlignment="0">
      <alignment horizontal="left" vertical="top" indent="1"/>
    </xf>
    <xf numFmtId="0" fontId="34" fillId="3"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11" fillId="0" borderId="0"/>
    <xf numFmtId="0" fontId="25" fillId="6" borderId="63" applyNumberFormat="0" applyFont="0" applyAlignment="0" applyProtection="0"/>
    <xf numFmtId="0" fontId="36" fillId="4" borderId="64" applyNumberFormat="0" applyAlignment="0" applyProtection="0"/>
    <xf numFmtId="0" fontId="25" fillId="0" borderId="0"/>
    <xf numFmtId="0" fontId="11" fillId="0" borderId="0"/>
    <xf numFmtId="0" fontId="34" fillId="3" borderId="62" applyNumberFormat="0" applyAlignment="0" applyProtection="0"/>
    <xf numFmtId="43" fontId="1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5" fillId="6" borderId="63" applyNumberFormat="0" applyFont="0" applyAlignment="0" applyProtection="0"/>
    <xf numFmtId="0" fontId="29" fillId="0" borderId="17" applyNumberFormat="0" applyFont="0" applyAlignment="0">
      <alignment horizontal="left" vertical="top" indent="1"/>
    </xf>
    <xf numFmtId="0" fontId="25" fillId="6" borderId="63" applyNumberFormat="0" applyFont="0" applyAlignment="0" applyProtection="0"/>
    <xf numFmtId="0" fontId="36" fillId="4" borderId="64"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25" fillId="6" borderId="63" applyNumberFormat="0" applyFont="0" applyAlignment="0" applyProtection="0"/>
    <xf numFmtId="0" fontId="34" fillId="3" borderId="62" applyNumberFormat="0" applyAlignment="0" applyProtection="0"/>
    <xf numFmtId="0" fontId="30" fillId="4" borderId="62" applyNumberFormat="0" applyAlignment="0" applyProtection="0"/>
    <xf numFmtId="0" fontId="34" fillId="3" borderId="62" applyNumberFormat="0" applyAlignment="0" applyProtection="0"/>
    <xf numFmtId="0" fontId="36" fillId="4" borderId="64" applyNumberFormat="0" applyAlignment="0" applyProtection="0"/>
    <xf numFmtId="0" fontId="36" fillId="4" borderId="64" applyNumberFormat="0" applyAlignment="0" applyProtection="0"/>
    <xf numFmtId="0" fontId="30" fillId="4"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25" fillId="6" borderId="63" applyNumberFormat="0" applyFont="0" applyAlignment="0" applyProtection="0"/>
    <xf numFmtId="0" fontId="30" fillId="4" borderId="62" applyNumberFormat="0" applyAlignment="0" applyProtection="0"/>
    <xf numFmtId="0" fontId="29" fillId="0" borderId="59" applyNumberFormat="0" applyFont="0" applyAlignment="0">
      <alignment horizontal="left" vertical="top" indent="1"/>
    </xf>
    <xf numFmtId="0" fontId="25" fillId="6" borderId="63" applyNumberFormat="0" applyFont="0" applyAlignment="0" applyProtection="0"/>
    <xf numFmtId="0" fontId="29" fillId="0" borderId="59" applyNumberFormat="0" applyFont="0" applyAlignment="0">
      <alignment horizontal="left" vertical="top" indent="1"/>
    </xf>
    <xf numFmtId="0" fontId="34" fillId="3" borderId="62" applyNumberFormat="0" applyAlignment="0" applyProtection="0"/>
    <xf numFmtId="0" fontId="34" fillId="3" borderId="62" applyNumberFormat="0" applyAlignment="0" applyProtection="0"/>
    <xf numFmtId="0" fontId="25" fillId="6" borderId="63" applyNumberFormat="0" applyFont="0" applyAlignment="0" applyProtection="0"/>
    <xf numFmtId="0" fontId="25" fillId="6" borderId="63" applyNumberFormat="0" applyFont="0" applyAlignment="0" applyProtection="0"/>
    <xf numFmtId="0" fontId="36" fillId="4" borderId="64" applyNumberFormat="0" applyAlignment="0" applyProtection="0"/>
    <xf numFmtId="0" fontId="34" fillId="3" borderId="62" applyNumberFormat="0" applyAlignment="0" applyProtection="0"/>
    <xf numFmtId="0" fontId="30" fillId="4" borderId="62" applyNumberFormat="0" applyAlignment="0" applyProtection="0"/>
    <xf numFmtId="0" fontId="64" fillId="0" borderId="0"/>
    <xf numFmtId="164" fontId="25" fillId="0" borderId="0" applyFont="0" applyFill="0" applyBorder="0" applyAlignment="0" applyProtection="0"/>
    <xf numFmtId="0" fontId="25" fillId="0" borderId="0"/>
    <xf numFmtId="0" fontId="48"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8" fillId="0" borderId="0"/>
    <xf numFmtId="0" fontId="48"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8"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2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2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44"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43" fontId="10"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0" fontId="10" fillId="0" borderId="0"/>
    <xf numFmtId="43" fontId="1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34" borderId="0" applyNumberFormat="0" applyBorder="0" applyAlignment="0" applyProtection="0"/>
    <xf numFmtId="0" fontId="9" fillId="35" borderId="0" applyNumberFormat="0" applyBorder="0" applyAlignment="0" applyProtection="0"/>
    <xf numFmtId="0" fontId="9" fillId="38" borderId="0" applyNumberFormat="0" applyBorder="0" applyAlignment="0" applyProtection="0"/>
    <xf numFmtId="0" fontId="9" fillId="39" borderId="0" applyNumberFormat="0" applyBorder="0" applyAlignment="0" applyProtection="0"/>
    <xf numFmtId="0" fontId="9" fillId="42" borderId="0" applyNumberFormat="0" applyBorder="0" applyAlignment="0" applyProtection="0"/>
    <xf numFmtId="0" fontId="9" fillId="43" borderId="0" applyNumberFormat="0" applyBorder="0" applyAlignment="0" applyProtection="0"/>
    <xf numFmtId="0" fontId="9" fillId="0" borderId="0"/>
    <xf numFmtId="0" fontId="9" fillId="20" borderId="23" applyNumberFormat="0" applyFont="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29" fillId="0" borderId="59" applyNumberFormat="0" applyFont="0" applyAlignment="0">
      <alignment horizontal="left" vertical="top" indent="1"/>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29" fillId="0" borderId="59" applyNumberFormat="0" applyFont="0" applyAlignment="0">
      <alignment horizontal="left" vertical="top" indent="1"/>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29" fillId="0" borderId="59" applyNumberFormat="0" applyFont="0" applyAlignment="0">
      <alignment horizontal="left" vertical="top" indent="1"/>
    </xf>
    <xf numFmtId="0" fontId="29" fillId="0" borderId="59" applyNumberFormat="0" applyFont="0" applyAlignment="0">
      <alignment horizontal="left" vertical="top" indent="1"/>
    </xf>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43" fontId="9" fillId="0" borderId="0" applyFont="0" applyFill="0" applyBorder="0" applyAlignment="0" applyProtection="0"/>
    <xf numFmtId="0" fontId="29" fillId="0" borderId="59" applyNumberFormat="0" applyFont="0" applyAlignment="0">
      <alignment horizontal="left" vertical="top" indent="1"/>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44"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43" fontId="9" fillId="0" borderId="0" applyFont="0" applyFill="0" applyBorder="0" applyAlignment="0" applyProtection="0"/>
    <xf numFmtId="0" fontId="9" fillId="0" borderId="0"/>
    <xf numFmtId="43" fontId="9" fillId="0" borderId="0" applyFont="0" applyFill="0" applyBorder="0" applyAlignment="0" applyProtection="0"/>
    <xf numFmtId="0" fontId="9" fillId="0" borderId="0"/>
    <xf numFmtId="0" fontId="9" fillId="0" borderId="0"/>
    <xf numFmtId="43" fontId="9" fillId="0" borderId="0" applyFont="0" applyFill="0" applyBorder="0" applyAlignment="0" applyProtection="0"/>
    <xf numFmtId="0" fontId="30" fillId="4" borderId="70" applyNumberFormat="0" applyAlignment="0" applyProtection="0"/>
    <xf numFmtId="0" fontId="34" fillId="3" borderId="67" applyNumberFormat="0" applyAlignment="0" applyProtection="0"/>
    <xf numFmtId="0" fontId="36" fillId="4" borderId="69" applyNumberFormat="0" applyAlignment="0" applyProtection="0"/>
    <xf numFmtId="0" fontId="25" fillId="6" borderId="65" applyNumberFormat="0" applyFont="0" applyAlignment="0" applyProtection="0"/>
    <xf numFmtId="0" fontId="8" fillId="0" borderId="0"/>
    <xf numFmtId="0" fontId="8" fillId="0" borderId="0"/>
    <xf numFmtId="0" fontId="36" fillId="4" borderId="66" applyNumberFormat="0" applyAlignment="0" applyProtection="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44"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0" fillId="4" borderId="67" applyNumberFormat="0" applyAlignment="0" applyProtection="0"/>
    <xf numFmtId="0" fontId="8" fillId="0" borderId="0"/>
    <xf numFmtId="0" fontId="8" fillId="0" borderId="0"/>
    <xf numFmtId="0" fontId="48" fillId="0" borderId="0"/>
    <xf numFmtId="43" fontId="48" fillId="0" borderId="0" applyFont="0" applyFill="0" applyBorder="0" applyAlignment="0" applyProtection="0"/>
    <xf numFmtId="0" fontId="8" fillId="0" borderId="0"/>
    <xf numFmtId="0" fontId="8" fillId="0" borderId="0"/>
    <xf numFmtId="0" fontId="25" fillId="6" borderId="68" applyNumberFormat="0" applyFont="0" applyAlignment="0" applyProtection="0"/>
    <xf numFmtId="0" fontId="25" fillId="6" borderId="65" applyNumberFormat="0" applyFont="0" applyAlignment="0" applyProtection="0"/>
    <xf numFmtId="0" fontId="25" fillId="6" borderId="68" applyNumberFormat="0" applyFont="0" applyAlignment="0" applyProtection="0"/>
    <xf numFmtId="0" fontId="34" fillId="3" borderId="70" applyNumberForma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7" fillId="0" borderId="0"/>
    <xf numFmtId="0" fontId="7" fillId="0" borderId="0"/>
    <xf numFmtId="44"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34" fillId="3" borderId="71" applyNumberFormat="0" applyAlignment="0" applyProtection="0"/>
    <xf numFmtId="0" fontId="25" fillId="6" borderId="72" applyNumberFormat="0" applyFont="0" applyAlignment="0" applyProtection="0"/>
    <xf numFmtId="0" fontId="30" fillId="4" borderId="74" applyNumberFormat="0" applyAlignment="0" applyProtection="0"/>
    <xf numFmtId="0" fontId="25" fillId="6" borderId="72" applyNumberFormat="0" applyFont="0" applyAlignment="0" applyProtection="0"/>
    <xf numFmtId="0" fontId="30" fillId="4" borderId="71" applyNumberForma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44"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6" fillId="4" borderId="73" applyNumberFormat="0" applyAlignment="0" applyProtection="0"/>
    <xf numFmtId="0" fontId="34" fillId="3" borderId="74" applyNumberFormat="0" applyAlignment="0" applyProtection="0"/>
    <xf numFmtId="0" fontId="2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0" borderId="0"/>
    <xf numFmtId="0" fontId="5" fillId="20" borderId="23"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34" fillId="3"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36" fillId="4" borderId="76" applyNumberFormat="0" applyAlignment="0" applyProtection="0"/>
    <xf numFmtId="0" fontId="30" fillId="4" borderId="77" applyNumberFormat="0" applyAlignment="0" applyProtection="0"/>
    <xf numFmtId="0" fontId="36" fillId="4" borderId="76" applyNumberFormat="0" applyAlignment="0" applyProtection="0"/>
    <xf numFmtId="0" fontId="30" fillId="4" borderId="77" applyNumberFormat="0" applyAlignment="0" applyProtection="0"/>
    <xf numFmtId="0" fontId="34" fillId="3" borderId="77" applyNumberFormat="0" applyAlignment="0" applyProtection="0"/>
    <xf numFmtId="0" fontId="30" fillId="4"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0" fillId="4"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4" fillId="3"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5" fillId="0" borderId="0"/>
    <xf numFmtId="0" fontId="5" fillId="0" borderId="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30" fillId="4" borderId="77" applyNumberFormat="0" applyAlignment="0" applyProtection="0"/>
    <xf numFmtId="0" fontId="36" fillId="4" borderId="76"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6" fillId="4" borderId="76" applyNumberFormat="0" applyAlignment="0" applyProtection="0"/>
    <xf numFmtId="0" fontId="34" fillId="3"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30" fillId="4"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0" fillId="4"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6" fillId="4" borderId="76" applyNumberFormat="0" applyAlignment="0" applyProtection="0"/>
    <xf numFmtId="0" fontId="36" fillId="4" borderId="76" applyNumberFormat="0" applyAlignment="0" applyProtection="0"/>
    <xf numFmtId="0" fontId="34" fillId="3" borderId="77" applyNumberFormat="0" applyAlignment="0" applyProtection="0"/>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34" fillId="3"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30" fillId="4" borderId="77" applyNumberFormat="0" applyAlignment="0" applyProtection="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25" fillId="6" borderId="75" applyNumberFormat="0" applyFont="0" applyAlignment="0" applyProtection="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30" fillId="4"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0" fillId="4" borderId="77" applyNumberFormat="0" applyAlignment="0" applyProtection="0"/>
    <xf numFmtId="0" fontId="30" fillId="4" borderId="77" applyNumberForma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34" fillId="3" borderId="77" applyNumberFormat="0" applyAlignment="0" applyProtection="0"/>
    <xf numFmtId="0" fontId="30" fillId="4"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30" fillId="4" borderId="77" applyNumberFormat="0" applyAlignment="0" applyProtection="0"/>
    <xf numFmtId="0" fontId="36" fillId="4" borderId="76"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6" fillId="4" borderId="76" applyNumberFormat="0" applyAlignment="0" applyProtection="0"/>
    <xf numFmtId="0" fontId="34" fillId="3" borderId="77" applyNumberForma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30" fillId="4" borderId="77"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0" fillId="4"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36" fillId="4" borderId="76" applyNumberFormat="0" applyAlignment="0" applyProtection="0"/>
    <xf numFmtId="0" fontId="36" fillId="4" borderId="76" applyNumberFormat="0" applyAlignment="0" applyProtection="0"/>
    <xf numFmtId="0" fontId="34" fillId="3" borderId="77" applyNumberFormat="0" applyAlignment="0" applyProtection="0"/>
    <xf numFmtId="0" fontId="25" fillId="6" borderId="75" applyNumberFormat="0" applyFont="0" applyAlignment="0" applyProtection="0"/>
    <xf numFmtId="0" fontId="34" fillId="3" borderId="77" applyNumberFormat="0" applyAlignment="0" applyProtection="0"/>
    <xf numFmtId="0" fontId="29" fillId="0" borderId="78" applyNumberFormat="0" applyFont="0" applyAlignment="0">
      <alignment horizontal="left" vertical="top" indent="1"/>
    </xf>
    <xf numFmtId="0" fontId="36" fillId="4" borderId="76" applyNumberFormat="0" applyAlignment="0" applyProtection="0"/>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5" fillId="6" borderId="75" applyNumberFormat="0" applyFont="0" applyAlignment="0" applyProtection="0"/>
    <xf numFmtId="0" fontId="30" fillId="4" borderId="77" applyNumberFormat="0" applyAlignment="0" applyProtection="0"/>
    <xf numFmtId="0" fontId="36" fillId="4" borderId="76" applyNumberFormat="0" applyAlignment="0" applyProtection="0"/>
    <xf numFmtId="0" fontId="34" fillId="3"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30" fillId="4" borderId="77" applyNumberFormat="0" applyAlignment="0" applyProtection="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5" fillId="6" borderId="75" applyNumberFormat="0" applyFont="0" applyAlignment="0" applyProtection="0"/>
    <xf numFmtId="0" fontId="36" fillId="4" borderId="76"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4" fillId="3"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30" fillId="4" borderId="77"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30" fillId="4" borderId="77" applyNumberFormat="0" applyAlignment="0" applyProtection="0"/>
    <xf numFmtId="0" fontId="30" fillId="4" borderId="77" applyNumberForma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29" fillId="0" borderId="78" applyNumberFormat="0" applyFont="0" applyAlignment="0">
      <alignment horizontal="left" vertical="top" indent="1"/>
    </xf>
    <xf numFmtId="0" fontId="25" fillId="6" borderId="75" applyNumberFormat="0" applyFont="0" applyAlignment="0" applyProtection="0"/>
    <xf numFmtId="0" fontId="36" fillId="4" borderId="76" applyNumberFormat="0" applyAlignment="0" applyProtection="0"/>
    <xf numFmtId="0" fontId="30" fillId="4"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5" fillId="0" borderId="0"/>
    <xf numFmtId="0" fontId="5" fillId="0" borderId="0"/>
    <xf numFmtId="0" fontId="25" fillId="6" borderId="75" applyNumberFormat="0" applyFont="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25" fillId="6" borderId="79"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36" fillId="4" borderId="76" applyNumberFormat="0" applyAlignment="0" applyProtection="0"/>
    <xf numFmtId="0" fontId="36" fillId="4" borderId="76" applyNumberFormat="0" applyAlignment="0" applyProtection="0"/>
    <xf numFmtId="0" fontId="30" fillId="4" borderId="77" applyNumberFormat="0" applyAlignment="0" applyProtection="0"/>
    <xf numFmtId="0" fontId="25" fillId="6" borderId="75" applyNumberFormat="0" applyFont="0" applyAlignment="0" applyProtection="0"/>
    <xf numFmtId="43" fontId="5" fillId="0" borderId="0" applyFont="0" applyFill="0" applyBorder="0" applyAlignment="0" applyProtection="0"/>
    <xf numFmtId="0" fontId="30" fillId="4" borderId="77" applyNumberFormat="0" applyAlignment="0" applyProtection="0"/>
    <xf numFmtId="0" fontId="25" fillId="6" borderId="75" applyNumberFormat="0" applyFont="0" applyAlignment="0" applyProtection="0"/>
    <xf numFmtId="0" fontId="5" fillId="0" borderId="0"/>
    <xf numFmtId="0" fontId="30" fillId="4" borderId="77" applyNumberFormat="0" applyAlignment="0" applyProtection="0"/>
    <xf numFmtId="0" fontId="29" fillId="0" borderId="78" applyNumberFormat="0" applyFont="0" applyAlignment="0">
      <alignment horizontal="left" vertical="top" indent="1"/>
    </xf>
    <xf numFmtId="43" fontId="5" fillId="0" borderId="0" applyFont="0" applyFill="0" applyBorder="0" applyAlignment="0" applyProtection="0"/>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5" fillId="0" borderId="0"/>
    <xf numFmtId="0" fontId="25" fillId="6" borderId="75" applyNumberFormat="0" applyFont="0" applyAlignment="0" applyProtection="0"/>
    <xf numFmtId="0" fontId="36" fillId="4" borderId="76" applyNumberFormat="0" applyAlignment="0" applyProtection="0"/>
    <xf numFmtId="0" fontId="5" fillId="0" borderId="0"/>
    <xf numFmtId="0" fontId="34" fillId="3" borderId="77" applyNumberFormat="0" applyAlignment="0" applyProtection="0"/>
    <xf numFmtId="43" fontId="5" fillId="0" borderId="0" applyFont="0" applyFill="0" applyBorder="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25" fillId="6" borderId="75" applyNumberFormat="0" applyFont="0" applyAlignment="0" applyProtection="0"/>
    <xf numFmtId="0" fontId="34" fillId="3" borderId="77" applyNumberFormat="0" applyAlignment="0" applyProtection="0"/>
    <xf numFmtId="0" fontId="30" fillId="4" borderId="77" applyNumberFormat="0" applyAlignment="0" applyProtection="0"/>
    <xf numFmtId="0" fontId="34" fillId="3" borderId="77" applyNumberFormat="0" applyAlignment="0" applyProtection="0"/>
    <xf numFmtId="0" fontId="36" fillId="4" borderId="76" applyNumberFormat="0" applyAlignment="0" applyProtection="0"/>
    <xf numFmtId="0" fontId="36" fillId="4" borderId="76" applyNumberFormat="0" applyAlignment="0" applyProtection="0"/>
    <xf numFmtId="0" fontId="30" fillId="4"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25" fillId="6" borderId="75" applyNumberFormat="0" applyFont="0" applyAlignment="0" applyProtection="0"/>
    <xf numFmtId="0" fontId="30" fillId="4" borderId="77" applyNumberFormat="0" applyAlignment="0" applyProtection="0"/>
    <xf numFmtId="0" fontId="29" fillId="0" borderId="78" applyNumberFormat="0" applyFont="0" applyAlignment="0">
      <alignment horizontal="left" vertical="top" indent="1"/>
    </xf>
    <xf numFmtId="0" fontId="25" fillId="6" borderId="75" applyNumberFormat="0" applyFont="0" applyAlignment="0" applyProtection="0"/>
    <xf numFmtId="0" fontId="29" fillId="0" borderId="78" applyNumberFormat="0" applyFont="0" applyAlignment="0">
      <alignment horizontal="left" vertical="top" indent="1"/>
    </xf>
    <xf numFmtId="0" fontId="34" fillId="3" borderId="77" applyNumberFormat="0" applyAlignment="0" applyProtection="0"/>
    <xf numFmtId="0" fontId="34" fillId="3" borderId="77" applyNumberFormat="0" applyAlignment="0" applyProtection="0"/>
    <xf numFmtId="0" fontId="25" fillId="6" borderId="75" applyNumberFormat="0" applyFont="0" applyAlignment="0" applyProtection="0"/>
    <xf numFmtId="0" fontId="25" fillId="6" borderId="75" applyNumberFormat="0" applyFont="0" applyAlignment="0" applyProtection="0"/>
    <xf numFmtId="0" fontId="36" fillId="4" borderId="76" applyNumberFormat="0" applyAlignment="0" applyProtection="0"/>
    <xf numFmtId="0" fontId="34" fillId="3" borderId="77" applyNumberFormat="0" applyAlignment="0" applyProtection="0"/>
    <xf numFmtId="0" fontId="30" fillId="4" borderId="77" applyNumberFormat="0" applyAlignment="0" applyProtection="0"/>
    <xf numFmtId="0" fontId="2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0" borderId="0"/>
    <xf numFmtId="0" fontId="5" fillId="20" borderId="2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29" fillId="0" borderId="78" applyNumberFormat="0" applyFont="0" applyAlignment="0">
      <alignment horizontal="left" vertical="top" indent="1"/>
    </xf>
    <xf numFmtId="0" fontId="29" fillId="0" borderId="78" applyNumberFormat="0" applyFont="0" applyAlignment="0">
      <alignment horizontal="left" vertical="top" indent="1"/>
    </xf>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29" fillId="0" borderId="78" applyNumberFormat="0" applyFont="0" applyAlignment="0">
      <alignment horizontal="left" vertical="top" indent="1"/>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25" fillId="0" borderId="0"/>
    <xf numFmtId="0" fontId="25" fillId="0" borderId="0"/>
    <xf numFmtId="0" fontId="25" fillId="0" borderId="0"/>
    <xf numFmtId="0" fontId="25" fillId="0" borderId="0"/>
    <xf numFmtId="0" fontId="25" fillId="6" borderId="79" applyNumberFormat="0" applyFon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36" fillId="4" borderId="80" applyNumberFormat="0" applyAlignment="0" applyProtection="0"/>
    <xf numFmtId="0" fontId="25" fillId="0" borderId="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4" fillId="3" borderId="83" applyNumberFormat="0" applyAlignment="0" applyProtection="0"/>
    <xf numFmtId="0" fontId="25" fillId="0" borderId="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36" fillId="4" borderId="82" applyNumberFormat="0" applyAlignment="0" applyProtection="0"/>
    <xf numFmtId="0" fontId="30" fillId="4" borderId="83" applyNumberFormat="0" applyAlignment="0" applyProtection="0"/>
    <xf numFmtId="0" fontId="36" fillId="4" borderId="82" applyNumberFormat="0" applyAlignment="0" applyProtection="0"/>
    <xf numFmtId="0" fontId="30" fillId="4" borderId="83" applyNumberFormat="0" applyAlignment="0" applyProtection="0"/>
    <xf numFmtId="0" fontId="34" fillId="3" borderId="83" applyNumberFormat="0" applyAlignment="0" applyProtection="0"/>
    <xf numFmtId="0" fontId="30" fillId="4"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0" fillId="4"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34" fillId="3" borderId="83" applyNumberForma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0" fillId="4" borderId="83" applyNumberFormat="0" applyAlignment="0" applyProtection="0"/>
    <xf numFmtId="0" fontId="36" fillId="4" borderId="82"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6" fillId="4" borderId="82" applyNumberFormat="0" applyAlignment="0" applyProtection="0"/>
    <xf numFmtId="0" fontId="34" fillId="3"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30" fillId="4"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6" fillId="4" borderId="82" applyNumberFormat="0" applyAlignment="0" applyProtection="0"/>
    <xf numFmtId="0" fontId="36" fillId="4" borderId="82" applyNumberFormat="0" applyAlignment="0" applyProtection="0"/>
    <xf numFmtId="0" fontId="34" fillId="3" borderId="83" applyNumberFormat="0" applyAlignment="0" applyProtection="0"/>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34" fillId="3"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30" fillId="4" borderId="83" applyNumberForma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34" fillId="3" borderId="83" applyNumberFormat="0" applyAlignment="0" applyProtection="0"/>
    <xf numFmtId="0" fontId="34" fillId="3" borderId="83" applyNumberForma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30" fillId="4" borderId="83" applyNumberFormat="0" applyAlignment="0" applyProtection="0"/>
    <xf numFmtId="0" fontId="36" fillId="4" borderId="82"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6" fillId="4" borderId="82" applyNumberFormat="0" applyAlignment="0" applyProtection="0"/>
    <xf numFmtId="0" fontId="34" fillId="3" borderId="83" applyNumberForma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0" fillId="4"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36" fillId="4" borderId="82" applyNumberFormat="0" applyAlignment="0" applyProtection="0"/>
    <xf numFmtId="0" fontId="36" fillId="4" borderId="82" applyNumberFormat="0" applyAlignment="0" applyProtection="0"/>
    <xf numFmtId="0" fontId="34" fillId="3" borderId="83" applyNumberFormat="0" applyAlignment="0" applyProtection="0"/>
    <xf numFmtId="0" fontId="25" fillId="6" borderId="81" applyNumberFormat="0" applyFon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36" fillId="4" borderId="82" applyNumberFormat="0" applyAlignment="0" applyProtection="0"/>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6" borderId="81" applyNumberFormat="0" applyFont="0" applyAlignment="0" applyProtection="0"/>
    <xf numFmtId="0" fontId="30" fillId="4" borderId="83" applyNumberFormat="0" applyAlignment="0" applyProtection="0"/>
    <xf numFmtId="0" fontId="36" fillId="4" borderId="82" applyNumberFormat="0" applyAlignment="0" applyProtection="0"/>
    <xf numFmtId="0" fontId="34" fillId="3"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6" fillId="4" borderId="82"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0" borderId="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0" fillId="4" borderId="83" applyNumberForma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30" fillId="4" borderId="83" applyNumberFormat="0" applyAlignment="0" applyProtection="0"/>
    <xf numFmtId="0" fontId="30" fillId="4" borderId="83" applyNumberForma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36" fillId="4" borderId="82" applyNumberFormat="0" applyAlignment="0" applyProtection="0"/>
    <xf numFmtId="0" fontId="30" fillId="4"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0" borderId="0"/>
    <xf numFmtId="0" fontId="25" fillId="0" borderId="0"/>
    <xf numFmtId="0" fontId="25" fillId="0" borderId="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36" fillId="4" borderId="82" applyNumberFormat="0" applyAlignment="0" applyProtection="0"/>
    <xf numFmtId="0" fontId="36" fillId="4" borderId="82" applyNumberForma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34" fillId="3"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25" fillId="6" borderId="81" applyNumberFormat="0" applyFont="0" applyAlignment="0" applyProtection="0"/>
    <xf numFmtId="0" fontId="34" fillId="3" borderId="83" applyNumberFormat="0" applyAlignment="0" applyProtection="0"/>
    <xf numFmtId="0" fontId="30" fillId="4" borderId="83" applyNumberFormat="0" applyAlignment="0" applyProtection="0"/>
    <xf numFmtId="0" fontId="34" fillId="3" borderId="83" applyNumberFormat="0" applyAlignment="0" applyProtection="0"/>
    <xf numFmtId="0" fontId="36" fillId="4" borderId="82" applyNumberFormat="0" applyAlignment="0" applyProtection="0"/>
    <xf numFmtId="0" fontId="36" fillId="4" borderId="82" applyNumberForma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25" fillId="6" borderId="81" applyNumberFormat="0" applyFont="0" applyAlignment="0" applyProtection="0"/>
    <xf numFmtId="0" fontId="30" fillId="4" borderId="83" applyNumberFormat="0" applyAlignment="0" applyProtection="0"/>
    <xf numFmtId="0" fontId="29" fillId="0" borderId="84" applyNumberFormat="0" applyFont="0" applyAlignment="0">
      <alignment horizontal="left" vertical="top" indent="1"/>
    </xf>
    <xf numFmtId="0" fontId="25" fillId="6" borderId="81" applyNumberFormat="0" applyFont="0" applyAlignment="0" applyProtection="0"/>
    <xf numFmtId="0" fontId="29" fillId="0" borderId="84" applyNumberFormat="0" applyFont="0" applyAlignment="0">
      <alignment horizontal="left" vertical="top" indent="1"/>
    </xf>
    <xf numFmtId="0" fontId="34" fillId="3" borderId="83" applyNumberFormat="0" applyAlignment="0" applyProtection="0"/>
    <xf numFmtId="0" fontId="34" fillId="3" borderId="83" applyNumberFormat="0" applyAlignment="0" applyProtection="0"/>
    <xf numFmtId="0" fontId="25" fillId="6" borderId="81" applyNumberFormat="0" applyFont="0" applyAlignment="0" applyProtection="0"/>
    <xf numFmtId="0" fontId="25" fillId="6" borderId="81" applyNumberFormat="0" applyFont="0" applyAlignment="0" applyProtection="0"/>
    <xf numFmtId="0" fontId="36" fillId="4" borderId="82" applyNumberFormat="0" applyAlignment="0" applyProtection="0"/>
    <xf numFmtId="0" fontId="34" fillId="3" borderId="83" applyNumberFormat="0" applyAlignment="0" applyProtection="0"/>
    <xf numFmtId="0" fontId="30" fillId="4" borderId="83" applyNumberFormat="0" applyAlignment="0" applyProtection="0"/>
    <xf numFmtId="0" fontId="25" fillId="0" borderId="0"/>
    <xf numFmtId="0" fontId="25" fillId="0" borderId="0"/>
    <xf numFmtId="0" fontId="25" fillId="0" borderId="0"/>
    <xf numFmtId="0" fontId="25" fillId="0" borderId="0"/>
    <xf numFmtId="0" fontId="25" fillId="0" borderId="0"/>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9" fillId="0" borderId="84" applyNumberFormat="0" applyFont="0" applyAlignment="0">
      <alignment horizontal="left" vertical="top" indent="1"/>
    </xf>
    <xf numFmtId="0" fontId="25" fillId="0" borderId="0"/>
    <xf numFmtId="0" fontId="25" fillId="0" borderId="0"/>
    <xf numFmtId="0" fontId="25" fillId="0" borderId="0"/>
    <xf numFmtId="0" fontId="25" fillId="0" borderId="0"/>
    <xf numFmtId="0" fontId="25" fillId="0" borderId="0"/>
    <xf numFmtId="0" fontId="48" fillId="0" borderId="0"/>
    <xf numFmtId="0" fontId="4" fillId="0" borderId="0"/>
    <xf numFmtId="43" fontId="48" fillId="0" borderId="0" applyFont="0" applyFill="0" applyBorder="0" applyAlignment="0" applyProtection="0"/>
    <xf numFmtId="9" fontId="48" fillId="0" borderId="0" applyFont="0" applyFill="0" applyBorder="0" applyAlignment="0" applyProtection="0"/>
    <xf numFmtId="9" fontId="3" fillId="0" borderId="0" applyFont="0" applyFill="0" applyBorder="0" applyAlignment="0" applyProtection="0"/>
    <xf numFmtId="0" fontId="25" fillId="0" borderId="0"/>
    <xf numFmtId="0" fontId="48" fillId="0" borderId="0"/>
    <xf numFmtId="0" fontId="48" fillId="0" borderId="0"/>
    <xf numFmtId="43" fontId="48" fillId="0" borderId="0" applyFont="0" applyFill="0" applyBorder="0" applyAlignment="0" applyProtection="0"/>
    <xf numFmtId="0" fontId="2" fillId="0" borderId="0"/>
    <xf numFmtId="44" fontId="25" fillId="0" borderId="0" applyFont="0" applyFill="0" applyBorder="0" applyAlignment="0" applyProtection="0"/>
    <xf numFmtId="0" fontId="25" fillId="0" borderId="0"/>
    <xf numFmtId="0" fontId="2" fillId="0" borderId="0"/>
    <xf numFmtId="0" fontId="2" fillId="0" borderId="0"/>
    <xf numFmtId="0" fontId="2" fillId="0" borderId="0"/>
    <xf numFmtId="0" fontId="2" fillId="0" borderId="0"/>
    <xf numFmtId="0" fontId="2" fillId="0" borderId="0"/>
    <xf numFmtId="0" fontId="2" fillId="0" borderId="0"/>
    <xf numFmtId="0" fontId="25" fillId="0" borderId="0"/>
    <xf numFmtId="0" fontId="2" fillId="0" borderId="0"/>
    <xf numFmtId="0" fontId="66" fillId="0" borderId="0" applyNumberFormat="0" applyFill="0" applyBorder="0" applyAlignment="0" applyProtection="0"/>
    <xf numFmtId="0" fontId="2" fillId="0" borderId="0"/>
    <xf numFmtId="43" fontId="2" fillId="0" borderId="0" applyFont="0" applyFill="0" applyBorder="0" applyAlignment="0" applyProtection="0"/>
    <xf numFmtId="0" fontId="2" fillId="0" borderId="0"/>
    <xf numFmtId="0" fontId="2" fillId="0" borderId="0"/>
    <xf numFmtId="0" fontId="25" fillId="0" borderId="0"/>
    <xf numFmtId="0" fontId="25" fillId="0" borderId="0"/>
    <xf numFmtId="0" fontId="48"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5" fillId="0" borderId="0" applyFont="0" applyFill="0" applyBorder="0" applyAlignment="0" applyProtection="0"/>
    <xf numFmtId="0" fontId="2" fillId="0" borderId="0"/>
    <xf numFmtId="0" fontId="25" fillId="0" borderId="0"/>
    <xf numFmtId="0" fontId="2" fillId="0" borderId="0"/>
    <xf numFmtId="0" fontId="2" fillId="0" borderId="0"/>
    <xf numFmtId="44" fontId="25" fillId="0" borderId="0" applyFont="0" applyFill="0" applyBorder="0" applyAlignment="0" applyProtection="0"/>
    <xf numFmtId="0" fontId="73" fillId="0" borderId="0"/>
    <xf numFmtId="44" fontId="48" fillId="0" borderId="0" applyFont="0" applyFill="0" applyBorder="0" applyAlignment="0" applyProtection="0"/>
    <xf numFmtId="0" fontId="25" fillId="0" borderId="0"/>
    <xf numFmtId="44" fontId="48" fillId="0" borderId="0" applyFont="0" applyFill="0" applyBorder="0" applyAlignment="0" applyProtection="0"/>
    <xf numFmtId="0" fontId="48" fillId="0" borderId="0"/>
    <xf numFmtId="0" fontId="63" fillId="0" borderId="0" applyNumberFormat="0" applyFill="0" applyBorder="0" applyAlignment="0" applyProtection="0"/>
    <xf numFmtId="43" fontId="48" fillId="0" borderId="0" applyFont="0" applyFill="0" applyBorder="0" applyAlignment="0" applyProtection="0"/>
    <xf numFmtId="0" fontId="2" fillId="0" borderId="0"/>
    <xf numFmtId="0" fontId="2" fillId="0" borderId="0"/>
    <xf numFmtId="0" fontId="25"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8" fillId="0" borderId="0"/>
    <xf numFmtId="44" fontId="48" fillId="0" borderId="0" applyFont="0" applyFill="0" applyBorder="0" applyAlignment="0" applyProtection="0"/>
    <xf numFmtId="0" fontId="48" fillId="0" borderId="0"/>
    <xf numFmtId="0" fontId="48" fillId="0" borderId="0"/>
    <xf numFmtId="0" fontId="48" fillId="0" borderId="0"/>
    <xf numFmtId="0" fontId="48" fillId="0" borderId="0"/>
    <xf numFmtId="0" fontId="74" fillId="0" borderId="0"/>
    <xf numFmtId="0" fontId="1" fillId="0" borderId="0"/>
    <xf numFmtId="9" fontId="79" fillId="0" borderId="0" applyFont="0" applyFill="0" applyBorder="0" applyAlignment="0" applyProtection="0"/>
    <xf numFmtId="0" fontId="80" fillId="0" borderId="0"/>
    <xf numFmtId="0" fontId="80" fillId="0" borderId="0"/>
  </cellStyleXfs>
  <cellXfs count="294">
    <xf numFmtId="0" fontId="0" fillId="0" borderId="0" xfId="0"/>
    <xf numFmtId="4" fontId="44" fillId="0" borderId="0" xfId="28" applyNumberFormat="1" applyFont="1" applyAlignment="1">
      <alignment horizontal="center" vertical="center"/>
    </xf>
    <xf numFmtId="4" fontId="26" fillId="14" borderId="8" xfId="28" applyNumberFormat="1" applyFont="1" applyFill="1" applyBorder="1" applyAlignment="1">
      <alignment horizontal="center" vertical="center" wrapText="1"/>
    </xf>
    <xf numFmtId="4" fontId="43" fillId="0" borderId="0" xfId="28" applyNumberFormat="1" applyFont="1" applyAlignment="1">
      <alignment horizontal="center" vertical="center"/>
    </xf>
    <xf numFmtId="4" fontId="25" fillId="0" borderId="8" xfId="28" applyNumberFormat="1" applyBorder="1" applyAlignment="1">
      <alignment horizontal="center" vertical="center"/>
    </xf>
    <xf numFmtId="169" fontId="25" fillId="0" borderId="8" xfId="28" applyNumberFormat="1" applyBorder="1" applyAlignment="1">
      <alignment horizontal="center" vertical="center"/>
    </xf>
    <xf numFmtId="4" fontId="26" fillId="0" borderId="0" xfId="28" applyNumberFormat="1" applyFont="1" applyAlignment="1">
      <alignment horizontal="center" vertical="center"/>
    </xf>
    <xf numFmtId="4" fontId="25" fillId="0" borderId="0" xfId="28" applyNumberFormat="1" applyAlignment="1">
      <alignment horizontal="center" vertical="center"/>
    </xf>
    <xf numFmtId="0" fontId="45" fillId="0" borderId="0" xfId="228" applyFont="1" applyAlignment="1">
      <alignment horizontal="center" vertical="center"/>
    </xf>
    <xf numFmtId="168" fontId="45" fillId="0" borderId="0" xfId="228" applyNumberFormat="1" applyFont="1" applyAlignment="1">
      <alignment horizontal="center" vertical="center"/>
    </xf>
    <xf numFmtId="0" fontId="50" fillId="8" borderId="8" xfId="228" applyFont="1" applyFill="1" applyBorder="1" applyAlignment="1">
      <alignment horizontal="center" vertical="center"/>
    </xf>
    <xf numFmtId="49" fontId="26" fillId="8" borderId="8" xfId="228" applyNumberFormat="1" applyFont="1" applyFill="1" applyBorder="1" applyAlignment="1">
      <alignment horizontal="center" vertical="center"/>
    </xf>
    <xf numFmtId="17" fontId="26" fillId="8" borderId="8" xfId="228" applyNumberFormat="1" applyFont="1" applyFill="1" applyBorder="1" applyAlignment="1">
      <alignment horizontal="center" vertical="center"/>
    </xf>
    <xf numFmtId="17" fontId="26" fillId="8" borderId="8" xfId="228" applyNumberFormat="1" applyFont="1" applyFill="1" applyBorder="1" applyAlignment="1">
      <alignment horizontal="center" vertical="center" wrapText="1"/>
    </xf>
    <xf numFmtId="0" fontId="41" fillId="7" borderId="8" xfId="228" applyFont="1" applyFill="1" applyBorder="1" applyAlignment="1">
      <alignment horizontal="left" vertical="center" wrapText="1"/>
    </xf>
    <xf numFmtId="170" fontId="41" fillId="7" borderId="8" xfId="228" applyNumberFormat="1" applyFont="1" applyFill="1" applyBorder="1" applyAlignment="1">
      <alignment horizontal="center" vertical="center" wrapText="1"/>
    </xf>
    <xf numFmtId="170" fontId="40" fillId="7" borderId="8" xfId="228" applyNumberFormat="1" applyFont="1" applyFill="1" applyBorder="1" applyAlignment="1">
      <alignment horizontal="center" vertical="center" wrapText="1"/>
    </xf>
    <xf numFmtId="4" fontId="26" fillId="14" borderId="8" xfId="28" applyNumberFormat="1" applyFont="1" applyFill="1" applyBorder="1" applyAlignment="1">
      <alignment horizontal="center" vertical="center"/>
    </xf>
    <xf numFmtId="4" fontId="26" fillId="0" borderId="8" xfId="28" applyNumberFormat="1" applyFont="1" applyBorder="1" applyAlignment="1">
      <alignment horizontal="center" vertical="center"/>
    </xf>
    <xf numFmtId="4" fontId="26" fillId="46" borderId="8" xfId="28" applyNumberFormat="1" applyFont="1" applyFill="1" applyBorder="1" applyAlignment="1">
      <alignment horizontal="center" vertical="center"/>
    </xf>
    <xf numFmtId="4" fontId="26" fillId="46" borderId="8" xfId="28" applyNumberFormat="1" applyFont="1" applyFill="1" applyBorder="1" applyAlignment="1">
      <alignment horizontal="center" vertical="center" wrapText="1"/>
    </xf>
    <xf numFmtId="0" fontId="25" fillId="7" borderId="0" xfId="0" applyFont="1" applyFill="1"/>
    <xf numFmtId="0" fontId="25" fillId="0" borderId="16" xfId="0" applyFont="1" applyBorder="1" applyAlignment="1">
      <alignment horizontal="center" vertical="center" wrapText="1"/>
    </xf>
    <xf numFmtId="0" fontId="69" fillId="0" borderId="0" xfId="13593" applyFont="1" applyAlignment="1">
      <alignment horizontal="left" vertical="center"/>
    </xf>
    <xf numFmtId="0" fontId="69" fillId="0" borderId="0" xfId="13593" applyFont="1" applyAlignment="1">
      <alignment horizontal="center" vertical="center"/>
    </xf>
    <xf numFmtId="0" fontId="70" fillId="0" borderId="0" xfId="13594" applyFont="1"/>
    <xf numFmtId="43" fontId="69" fillId="0" borderId="0" xfId="13595" applyFont="1" applyFill="1" applyBorder="1" applyAlignment="1">
      <alignment horizontal="right" vertical="center"/>
    </xf>
    <xf numFmtId="0" fontId="69" fillId="0" borderId="0" xfId="13593" applyFont="1" applyAlignment="1">
      <alignment horizontal="left" vertical="center" wrapText="1"/>
    </xf>
    <xf numFmtId="0" fontId="69" fillId="0" borderId="6" xfId="13593" applyFont="1" applyBorder="1" applyAlignment="1">
      <alignment horizontal="left" vertical="center"/>
    </xf>
    <xf numFmtId="0" fontId="69" fillId="0" borderId="4" xfId="13593" applyFont="1" applyBorder="1" applyAlignment="1">
      <alignment horizontal="center" vertical="center"/>
    </xf>
    <xf numFmtId="43" fontId="69" fillId="48" borderId="0" xfId="13593" applyNumberFormat="1" applyFont="1" applyFill="1" applyAlignment="1">
      <alignment horizontal="left" vertical="center"/>
    </xf>
    <xf numFmtId="17" fontId="69" fillId="49" borderId="0" xfId="13595" applyNumberFormat="1" applyFont="1" applyFill="1" applyBorder="1" applyAlignment="1">
      <alignment horizontal="center" vertical="center"/>
    </xf>
    <xf numFmtId="4" fontId="39" fillId="0" borderId="0" xfId="13594" applyNumberFormat="1" applyFont="1" applyAlignment="1">
      <alignment horizontal="center" vertical="center"/>
    </xf>
    <xf numFmtId="4" fontId="25" fillId="0" borderId="0" xfId="13594" applyNumberFormat="1" applyFont="1" applyAlignment="1">
      <alignment horizontal="center" vertical="center" wrapText="1"/>
    </xf>
    <xf numFmtId="4" fontId="25" fillId="0" borderId="0" xfId="13594" applyNumberFormat="1" applyFont="1" applyAlignment="1">
      <alignment horizontal="left" vertical="center" wrapText="1"/>
    </xf>
    <xf numFmtId="0" fontId="39" fillId="0" borderId="0" xfId="13594" applyFont="1" applyAlignment="1">
      <alignment horizontal="center" vertical="center" wrapText="1"/>
    </xf>
    <xf numFmtId="0" fontId="69" fillId="0" borderId="3" xfId="13593" applyFont="1" applyBorder="1" applyAlignment="1">
      <alignment horizontal="left" vertical="center"/>
    </xf>
    <xf numFmtId="0" fontId="69" fillId="0" borderId="2" xfId="13593" applyFont="1" applyBorder="1" applyAlignment="1">
      <alignment horizontal="center" vertical="center"/>
    </xf>
    <xf numFmtId="4" fontId="39" fillId="0" borderId="3" xfId="13594" applyNumberFormat="1" applyFont="1" applyBorder="1" applyAlignment="1">
      <alignment horizontal="left" vertical="center"/>
    </xf>
    <xf numFmtId="4" fontId="39" fillId="49" borderId="0" xfId="13594" applyNumberFormat="1" applyFont="1" applyFill="1" applyAlignment="1">
      <alignment horizontal="center" vertical="center"/>
    </xf>
    <xf numFmtId="4" fontId="39" fillId="49" borderId="0" xfId="1234" applyNumberFormat="1" applyFont="1" applyFill="1" applyBorder="1" applyAlignment="1">
      <alignment horizontal="center" vertical="center"/>
    </xf>
    <xf numFmtId="4" fontId="47" fillId="49" borderId="0" xfId="1234" applyNumberFormat="1" applyFont="1" applyFill="1" applyBorder="1" applyAlignment="1">
      <alignment horizontal="left" vertical="center"/>
    </xf>
    <xf numFmtId="4" fontId="39" fillId="0" borderId="0" xfId="13594" applyNumberFormat="1" applyFont="1" applyAlignment="1">
      <alignment horizontal="left" vertical="center"/>
    </xf>
    <xf numFmtId="168" fontId="71" fillId="13" borderId="0" xfId="13593" applyNumberFormat="1" applyFont="1" applyFill="1" applyAlignment="1">
      <alignment horizontal="center" vertical="center"/>
    </xf>
    <xf numFmtId="4" fontId="39" fillId="48" borderId="0" xfId="13594" applyNumberFormat="1" applyFont="1" applyFill="1" applyAlignment="1">
      <alignment horizontal="center" vertical="center"/>
    </xf>
    <xf numFmtId="4" fontId="26" fillId="48" borderId="0" xfId="13594" applyNumberFormat="1" applyFont="1" applyFill="1" applyAlignment="1">
      <alignment horizontal="center" vertical="center" wrapText="1"/>
    </xf>
    <xf numFmtId="168" fontId="69" fillId="48" borderId="0" xfId="13593" applyNumberFormat="1" applyFont="1" applyFill="1" applyAlignment="1">
      <alignment horizontal="center" vertical="center"/>
    </xf>
    <xf numFmtId="17" fontId="69" fillId="48" borderId="0" xfId="13593" applyNumberFormat="1" applyFont="1" applyFill="1" applyAlignment="1">
      <alignment horizontal="center" vertical="center"/>
    </xf>
    <xf numFmtId="0" fontId="67" fillId="48" borderId="0" xfId="13593" applyFont="1" applyFill="1" applyAlignment="1">
      <alignment horizontal="center" vertical="center"/>
    </xf>
    <xf numFmtId="17" fontId="71" fillId="48" borderId="0" xfId="13595" applyNumberFormat="1" applyFont="1" applyFill="1" applyBorder="1" applyAlignment="1">
      <alignment horizontal="center" vertical="center"/>
    </xf>
    <xf numFmtId="17" fontId="72" fillId="48" borderId="0" xfId="13595" applyNumberFormat="1" applyFont="1" applyFill="1" applyBorder="1" applyAlignment="1">
      <alignment horizontal="center" vertical="center"/>
    </xf>
    <xf numFmtId="17" fontId="71" fillId="48" borderId="0" xfId="13595" applyNumberFormat="1" applyFont="1" applyFill="1" applyBorder="1" applyAlignment="1">
      <alignment horizontal="right" vertical="center"/>
    </xf>
    <xf numFmtId="172" fontId="71" fillId="48" borderId="0" xfId="13593" applyNumberFormat="1" applyFont="1" applyFill="1" applyAlignment="1">
      <alignment vertical="center"/>
    </xf>
    <xf numFmtId="43" fontId="69" fillId="10" borderId="0" xfId="13593" applyNumberFormat="1" applyFont="1" applyFill="1" applyAlignment="1">
      <alignment horizontal="left" vertical="center"/>
    </xf>
    <xf numFmtId="17" fontId="69" fillId="50" borderId="0" xfId="13595" applyNumberFormat="1" applyFont="1" applyFill="1" applyBorder="1" applyAlignment="1">
      <alignment horizontal="center" vertical="center"/>
    </xf>
    <xf numFmtId="4" fontId="39" fillId="50" borderId="0" xfId="13594" applyNumberFormat="1" applyFont="1" applyFill="1" applyAlignment="1">
      <alignment horizontal="center" vertical="center"/>
    </xf>
    <xf numFmtId="4" fontId="39" fillId="50" borderId="0" xfId="1234" applyNumberFormat="1" applyFont="1" applyFill="1" applyBorder="1" applyAlignment="1">
      <alignment horizontal="center" vertical="center"/>
    </xf>
    <xf numFmtId="4" fontId="47" fillId="50" borderId="0" xfId="1234" applyNumberFormat="1" applyFont="1" applyFill="1" applyBorder="1" applyAlignment="1">
      <alignment horizontal="left" vertical="center"/>
    </xf>
    <xf numFmtId="4" fontId="39" fillId="10" borderId="0" xfId="13594" applyNumberFormat="1" applyFont="1" applyFill="1" applyAlignment="1">
      <alignment horizontal="center" vertical="center"/>
    </xf>
    <xf numFmtId="4" fontId="26" fillId="10" borderId="0" xfId="13594" applyNumberFormat="1" applyFont="1" applyFill="1" applyAlignment="1">
      <alignment horizontal="center" vertical="center" wrapText="1"/>
    </xf>
    <xf numFmtId="168" fontId="69" fillId="10" borderId="0" xfId="13593" applyNumberFormat="1" applyFont="1" applyFill="1" applyAlignment="1">
      <alignment horizontal="center" vertical="center"/>
    </xf>
    <xf numFmtId="17" fontId="69" fillId="10" borderId="0" xfId="13593" applyNumberFormat="1" applyFont="1" applyFill="1" applyAlignment="1">
      <alignment horizontal="center" vertical="center"/>
    </xf>
    <xf numFmtId="0" fontId="67" fillId="10" borderId="0" xfId="13593" applyFont="1" applyFill="1" applyAlignment="1">
      <alignment horizontal="center" vertical="center"/>
    </xf>
    <xf numFmtId="17" fontId="71" fillId="10" borderId="0" xfId="13595" applyNumberFormat="1" applyFont="1" applyFill="1" applyBorder="1" applyAlignment="1">
      <alignment horizontal="center" vertical="center"/>
    </xf>
    <xf numFmtId="17" fontId="72" fillId="10" borderId="0" xfId="13595" applyNumberFormat="1" applyFont="1" applyFill="1" applyBorder="1" applyAlignment="1">
      <alignment horizontal="center" vertical="center"/>
    </xf>
    <xf numFmtId="17" fontId="71" fillId="10" borderId="0" xfId="13595" applyNumberFormat="1" applyFont="1" applyFill="1" applyBorder="1" applyAlignment="1">
      <alignment horizontal="right" vertical="center"/>
    </xf>
    <xf numFmtId="172" fontId="71" fillId="10" borderId="0" xfId="13593" applyNumberFormat="1" applyFont="1" applyFill="1" applyAlignment="1">
      <alignment vertical="center"/>
    </xf>
    <xf numFmtId="43" fontId="69" fillId="11" borderId="0" xfId="13593" applyNumberFormat="1" applyFont="1" applyFill="1" applyAlignment="1">
      <alignment horizontal="left" vertical="center"/>
    </xf>
    <xf numFmtId="17" fontId="69" fillId="51" borderId="0" xfId="13595" applyNumberFormat="1" applyFont="1" applyFill="1" applyBorder="1" applyAlignment="1">
      <alignment horizontal="center" vertical="center"/>
    </xf>
    <xf numFmtId="0" fontId="39" fillId="0" borderId="0" xfId="13594" applyFont="1" applyAlignment="1">
      <alignment horizontal="center" vertical="center"/>
    </xf>
    <xf numFmtId="4" fontId="39" fillId="51" borderId="0" xfId="13594" applyNumberFormat="1" applyFont="1" applyFill="1" applyAlignment="1">
      <alignment horizontal="center" vertical="center"/>
    </xf>
    <xf numFmtId="4" fontId="39" fillId="51" borderId="0" xfId="1234" applyNumberFormat="1" applyFont="1" applyFill="1" applyBorder="1" applyAlignment="1">
      <alignment horizontal="center" vertical="center"/>
    </xf>
    <xf numFmtId="4" fontId="47" fillId="51" borderId="0" xfId="1234" applyNumberFormat="1" applyFont="1" applyFill="1" applyBorder="1" applyAlignment="1">
      <alignment horizontal="left" vertical="center"/>
    </xf>
    <xf numFmtId="4" fontId="39" fillId="0" borderId="0" xfId="13594" applyNumberFormat="1" applyFont="1" applyAlignment="1">
      <alignment horizontal="left" vertical="center" wrapText="1"/>
    </xf>
    <xf numFmtId="4" fontId="39" fillId="0" borderId="0" xfId="13594" applyNumberFormat="1" applyFont="1" applyAlignment="1">
      <alignment horizontal="center" vertical="center" wrapText="1"/>
    </xf>
    <xf numFmtId="4" fontId="41" fillId="0" borderId="0" xfId="1234" applyNumberFormat="1" applyFont="1" applyBorder="1" applyAlignment="1">
      <alignment horizontal="center" vertical="center" wrapText="1"/>
    </xf>
    <xf numFmtId="4" fontId="41" fillId="0" borderId="0" xfId="1234" applyNumberFormat="1" applyFont="1" applyBorder="1" applyAlignment="1">
      <alignment horizontal="left" vertical="center" wrapText="1"/>
    </xf>
    <xf numFmtId="4" fontId="25" fillId="0" borderId="0" xfId="1234" applyNumberFormat="1" applyFont="1" applyBorder="1" applyAlignment="1">
      <alignment horizontal="left" vertical="center" wrapText="1"/>
    </xf>
    <xf numFmtId="4" fontId="39" fillId="11" borderId="0" xfId="13594" applyNumberFormat="1" applyFont="1" applyFill="1" applyAlignment="1">
      <alignment horizontal="center" vertical="center"/>
    </xf>
    <xf numFmtId="4" fontId="26" fillId="11" borderId="0" xfId="13594" applyNumberFormat="1" applyFont="1" applyFill="1" applyAlignment="1">
      <alignment horizontal="center" vertical="center" wrapText="1"/>
    </xf>
    <xf numFmtId="168" fontId="69" fillId="11" borderId="0" xfId="13593" applyNumberFormat="1" applyFont="1" applyFill="1" applyAlignment="1">
      <alignment horizontal="center" vertical="center"/>
    </xf>
    <xf numFmtId="17" fontId="69" fillId="11" borderId="0" xfId="13593" applyNumberFormat="1" applyFont="1" applyFill="1" applyAlignment="1">
      <alignment horizontal="center" vertical="center"/>
    </xf>
    <xf numFmtId="0" fontId="67" fillId="11" borderId="0" xfId="13593" applyFont="1" applyFill="1" applyAlignment="1">
      <alignment horizontal="center" vertical="center"/>
    </xf>
    <xf numFmtId="17" fontId="71" fillId="11" borderId="0" xfId="13595" applyNumberFormat="1" applyFont="1" applyFill="1" applyBorder="1" applyAlignment="1">
      <alignment horizontal="center" vertical="center"/>
    </xf>
    <xf numFmtId="17" fontId="72" fillId="11" borderId="0" xfId="13595" applyNumberFormat="1" applyFont="1" applyFill="1" applyBorder="1" applyAlignment="1">
      <alignment horizontal="center" vertical="center"/>
    </xf>
    <xf numFmtId="17" fontId="71" fillId="11" borderId="0" xfId="13595" applyNumberFormat="1" applyFont="1" applyFill="1" applyBorder="1" applyAlignment="1">
      <alignment horizontal="right" vertical="center"/>
    </xf>
    <xf numFmtId="172" fontId="71" fillId="11" borderId="0" xfId="13593" applyNumberFormat="1" applyFont="1" applyFill="1" applyAlignment="1">
      <alignment vertical="center"/>
    </xf>
    <xf numFmtId="43" fontId="69" fillId="52" borderId="0" xfId="13593" applyNumberFormat="1" applyFont="1" applyFill="1" applyAlignment="1">
      <alignment horizontal="left" vertical="center"/>
    </xf>
    <xf numFmtId="17" fontId="69" fillId="53" borderId="0" xfId="13595" applyNumberFormat="1" applyFont="1" applyFill="1" applyBorder="1" applyAlignment="1">
      <alignment horizontal="center" vertical="center"/>
    </xf>
    <xf numFmtId="43" fontId="69" fillId="52" borderId="0" xfId="13595" applyFont="1" applyFill="1" applyBorder="1" applyAlignment="1">
      <alignment horizontal="right" vertical="center"/>
    </xf>
    <xf numFmtId="0" fontId="69" fillId="52" borderId="0" xfId="13593" applyFont="1" applyFill="1" applyAlignment="1">
      <alignment horizontal="center" vertical="center"/>
    </xf>
    <xf numFmtId="0" fontId="69" fillId="52" borderId="0" xfId="13593" applyFont="1" applyFill="1" applyAlignment="1">
      <alignment horizontal="left" vertical="center" wrapText="1"/>
    </xf>
    <xf numFmtId="0" fontId="67" fillId="52" borderId="0" xfId="13593" applyFont="1" applyFill="1" applyAlignment="1">
      <alignment horizontal="left" vertical="center"/>
    </xf>
    <xf numFmtId="10" fontId="69" fillId="0" borderId="0" xfId="13596" applyNumberFormat="1" applyFont="1" applyFill="1" applyBorder="1" applyAlignment="1">
      <alignment horizontal="center" vertical="center"/>
    </xf>
    <xf numFmtId="168" fontId="69" fillId="52" borderId="0" xfId="13593" applyNumberFormat="1" applyFont="1" applyFill="1" applyAlignment="1">
      <alignment horizontal="center" vertical="center"/>
    </xf>
    <xf numFmtId="17" fontId="69" fillId="52" borderId="0" xfId="13593" applyNumberFormat="1" applyFont="1" applyFill="1" applyAlignment="1">
      <alignment horizontal="center" vertical="center"/>
    </xf>
    <xf numFmtId="0" fontId="67" fillId="52" borderId="0" xfId="13593" applyFont="1" applyFill="1" applyAlignment="1">
      <alignment horizontal="center" vertical="center"/>
    </xf>
    <xf numFmtId="43" fontId="67" fillId="0" borderId="0" xfId="13595" applyFont="1" applyFill="1" applyBorder="1" applyAlignment="1">
      <alignment horizontal="right" vertical="center"/>
    </xf>
    <xf numFmtId="0" fontId="67" fillId="0" borderId="0" xfId="13593" applyFont="1" applyAlignment="1">
      <alignment horizontal="center" vertical="center"/>
    </xf>
    <xf numFmtId="0" fontId="67" fillId="0" borderId="0" xfId="13593" applyFont="1" applyAlignment="1">
      <alignment horizontal="left" vertical="center" wrapText="1"/>
    </xf>
    <xf numFmtId="0" fontId="67" fillId="0" borderId="0" xfId="13593" applyFont="1" applyAlignment="1">
      <alignment horizontal="center" vertical="center" wrapText="1"/>
    </xf>
    <xf numFmtId="17" fontId="71" fillId="52" borderId="0" xfId="13595" applyNumberFormat="1" applyFont="1" applyFill="1" applyBorder="1" applyAlignment="1">
      <alignment horizontal="center" vertical="center"/>
    </xf>
    <xf numFmtId="17" fontId="72" fillId="52" borderId="0" xfId="13595" applyNumberFormat="1" applyFont="1" applyFill="1" applyBorder="1" applyAlignment="1">
      <alignment horizontal="right" vertical="center"/>
    </xf>
    <xf numFmtId="17" fontId="71" fillId="53" borderId="0" xfId="13595" applyNumberFormat="1" applyFont="1" applyFill="1" applyBorder="1" applyAlignment="1">
      <alignment horizontal="right" vertical="center"/>
    </xf>
    <xf numFmtId="172" fontId="71" fillId="53" borderId="0" xfId="13593" applyNumberFormat="1" applyFont="1" applyFill="1" applyAlignment="1">
      <alignment vertical="center"/>
    </xf>
    <xf numFmtId="17" fontId="69" fillId="16" borderId="0" xfId="13595" applyNumberFormat="1" applyFont="1" applyFill="1" applyBorder="1" applyAlignment="1">
      <alignment horizontal="center" vertical="center"/>
    </xf>
    <xf numFmtId="43" fontId="69" fillId="0" borderId="0" xfId="13595" applyFont="1" applyFill="1" applyBorder="1" applyAlignment="1">
      <alignment horizontal="center" vertical="center"/>
    </xf>
    <xf numFmtId="43" fontId="67" fillId="0" borderId="0" xfId="13595" applyFont="1" applyFill="1" applyBorder="1" applyAlignment="1">
      <alignment horizontal="right" vertical="center" wrapText="1"/>
    </xf>
    <xf numFmtId="43" fontId="69" fillId="48" borderId="0" xfId="13595" applyFont="1" applyFill="1" applyBorder="1" applyAlignment="1">
      <alignment horizontal="right" vertical="center"/>
    </xf>
    <xf numFmtId="0" fontId="69" fillId="48" borderId="0" xfId="13593" applyFont="1" applyFill="1" applyAlignment="1">
      <alignment horizontal="center" vertical="center"/>
    </xf>
    <xf numFmtId="0" fontId="69" fillId="48" borderId="0" xfId="13593" applyFont="1" applyFill="1" applyAlignment="1">
      <alignment horizontal="left" vertical="center" wrapText="1"/>
    </xf>
    <xf numFmtId="0" fontId="67" fillId="48" borderId="0" xfId="13593" applyFont="1" applyFill="1" applyAlignment="1">
      <alignment horizontal="left" vertical="center"/>
    </xf>
    <xf numFmtId="17" fontId="72" fillId="48" borderId="0" xfId="13595" applyNumberFormat="1" applyFont="1" applyFill="1" applyBorder="1" applyAlignment="1">
      <alignment horizontal="right" vertical="center"/>
    </xf>
    <xf numFmtId="17" fontId="71" fillId="16" borderId="0" xfId="13595" applyNumberFormat="1" applyFont="1" applyFill="1" applyBorder="1" applyAlignment="1">
      <alignment horizontal="right" vertical="center"/>
    </xf>
    <xf numFmtId="172" fontId="71" fillId="16" borderId="0" xfId="13593" applyNumberFormat="1" applyFont="1" applyFill="1" applyAlignment="1">
      <alignment vertical="center"/>
    </xf>
    <xf numFmtId="43" fontId="69" fillId="46" borderId="0" xfId="13593" applyNumberFormat="1" applyFont="1" applyFill="1" applyAlignment="1">
      <alignment horizontal="left" vertical="center"/>
    </xf>
    <xf numFmtId="17" fontId="69" fillId="45" borderId="0" xfId="13595" applyNumberFormat="1" applyFont="1" applyFill="1" applyBorder="1" applyAlignment="1">
      <alignment horizontal="center" vertical="center"/>
    </xf>
    <xf numFmtId="43" fontId="69" fillId="46" borderId="0" xfId="13595" applyFont="1" applyFill="1" applyBorder="1" applyAlignment="1">
      <alignment horizontal="right" vertical="center"/>
    </xf>
    <xf numFmtId="0" fontId="69" fillId="46" borderId="0" xfId="13593" applyFont="1" applyFill="1" applyAlignment="1">
      <alignment horizontal="center" vertical="center"/>
    </xf>
    <xf numFmtId="0" fontId="69" fillId="46" borderId="0" xfId="13593" applyFont="1" applyFill="1" applyAlignment="1">
      <alignment horizontal="left" vertical="center" wrapText="1"/>
    </xf>
    <xf numFmtId="0" fontId="67" fillId="46" borderId="0" xfId="13593" applyFont="1" applyFill="1" applyAlignment="1">
      <alignment horizontal="left" vertical="center"/>
    </xf>
    <xf numFmtId="168" fontId="69" fillId="46" borderId="0" xfId="13593" applyNumberFormat="1" applyFont="1" applyFill="1" applyAlignment="1">
      <alignment horizontal="center" vertical="center"/>
    </xf>
    <xf numFmtId="17" fontId="69" fillId="46" borderId="0" xfId="13593" applyNumberFormat="1" applyFont="1" applyFill="1" applyAlignment="1">
      <alignment horizontal="center" vertical="center"/>
    </xf>
    <xf numFmtId="0" fontId="67" fillId="46" borderId="0" xfId="13593" applyFont="1" applyFill="1" applyAlignment="1">
      <alignment horizontal="center" vertical="center"/>
    </xf>
    <xf numFmtId="17" fontId="71" fillId="46" borderId="0" xfId="13595" applyNumberFormat="1" applyFont="1" applyFill="1" applyBorder="1" applyAlignment="1">
      <alignment horizontal="center" vertical="center"/>
    </xf>
    <xf numFmtId="0" fontId="69" fillId="0" borderId="90" xfId="13593" applyFont="1" applyBorder="1" applyAlignment="1">
      <alignment horizontal="left" vertical="center"/>
    </xf>
    <xf numFmtId="0" fontId="69" fillId="0" borderId="84" xfId="13593" applyFont="1" applyBorder="1" applyAlignment="1">
      <alignment horizontal="center" vertical="center"/>
    </xf>
    <xf numFmtId="17" fontId="72" fillId="46" borderId="0" xfId="13595" applyNumberFormat="1" applyFont="1" applyFill="1" applyBorder="1" applyAlignment="1">
      <alignment horizontal="right" vertical="center"/>
    </xf>
    <xf numFmtId="17" fontId="71" fillId="45" borderId="0" xfId="13595" applyNumberFormat="1" applyFont="1" applyFill="1" applyBorder="1" applyAlignment="1">
      <alignment horizontal="right" vertical="center"/>
    </xf>
    <xf numFmtId="172" fontId="71" fillId="45" borderId="0" xfId="13593" applyNumberFormat="1" applyFont="1" applyFill="1" applyAlignment="1">
      <alignment vertical="center"/>
    </xf>
    <xf numFmtId="4" fontId="40" fillId="7" borderId="87" xfId="47" applyNumberFormat="1" applyFont="1" applyFill="1" applyBorder="1" applyAlignment="1">
      <alignment horizontal="left" vertical="center" wrapText="1"/>
    </xf>
    <xf numFmtId="4" fontId="40" fillId="7" borderId="87" xfId="47" applyNumberFormat="1" applyFont="1" applyFill="1" applyBorder="1" applyAlignment="1">
      <alignment vertical="center" wrapText="1"/>
    </xf>
    <xf numFmtId="4" fontId="40" fillId="7" borderId="87" xfId="47" applyNumberFormat="1" applyFont="1" applyFill="1" applyBorder="1" applyAlignment="1">
      <alignment horizontal="center" vertical="center" wrapText="1"/>
    </xf>
    <xf numFmtId="0" fontId="25" fillId="0" borderId="0" xfId="1779"/>
    <xf numFmtId="1" fontId="41" fillId="7" borderId="87" xfId="47" applyNumberFormat="1" applyFont="1" applyFill="1" applyBorder="1" applyAlignment="1">
      <alignment horizontal="center" vertical="center" wrapText="1"/>
    </xf>
    <xf numFmtId="1" fontId="41" fillId="7" borderId="87" xfId="47" applyNumberFormat="1" applyFont="1" applyFill="1" applyBorder="1" applyAlignment="1">
      <alignment vertical="center" wrapText="1"/>
    </xf>
    <xf numFmtId="0" fontId="41" fillId="7" borderId="87" xfId="47" applyFont="1" applyFill="1" applyBorder="1" applyAlignment="1">
      <alignment horizontal="center" vertical="center" wrapText="1"/>
    </xf>
    <xf numFmtId="1" fontId="40" fillId="15" borderId="87" xfId="47" applyNumberFormat="1" applyFont="1" applyFill="1" applyBorder="1" applyAlignment="1">
      <alignment horizontal="center" vertical="center" wrapText="1"/>
    </xf>
    <xf numFmtId="1" fontId="40" fillId="15" borderId="87" xfId="47" applyNumberFormat="1" applyFont="1" applyFill="1" applyBorder="1" applyAlignment="1">
      <alignment vertical="center" wrapText="1"/>
    </xf>
    <xf numFmtId="0" fontId="40" fillId="15" borderId="87" xfId="47" applyFont="1" applyFill="1" applyBorder="1" applyAlignment="1">
      <alignment horizontal="center" vertical="center" wrapText="1"/>
    </xf>
    <xf numFmtId="0" fontId="41" fillId="9" borderId="87" xfId="47" applyFont="1" applyFill="1" applyBorder="1" applyAlignment="1">
      <alignment horizontal="center" vertical="center" wrapText="1"/>
    </xf>
    <xf numFmtId="173" fontId="40" fillId="9" borderId="87" xfId="47" applyNumberFormat="1" applyFont="1" applyFill="1" applyBorder="1" applyAlignment="1">
      <alignment horizontal="center" vertical="center"/>
    </xf>
    <xf numFmtId="173" fontId="40" fillId="9" borderId="87" xfId="47" applyNumberFormat="1" applyFont="1" applyFill="1" applyBorder="1" applyAlignment="1">
      <alignment vertical="center" wrapText="1"/>
    </xf>
    <xf numFmtId="173" fontId="41" fillId="7" borderId="87" xfId="47" applyNumberFormat="1" applyFont="1" applyFill="1" applyBorder="1" applyAlignment="1">
      <alignment horizontal="center" vertical="center"/>
    </xf>
    <xf numFmtId="173" fontId="41" fillId="7" borderId="87" xfId="47" applyNumberFormat="1" applyFont="1" applyFill="1" applyBorder="1" applyAlignment="1">
      <alignment vertical="center" wrapText="1"/>
    </xf>
    <xf numFmtId="173" fontId="40" fillId="15" borderId="87" xfId="47" applyNumberFormat="1" applyFont="1" applyFill="1" applyBorder="1" applyAlignment="1">
      <alignment horizontal="center" vertical="center"/>
    </xf>
    <xf numFmtId="173" fontId="40" fillId="15" borderId="87" xfId="47" applyNumberFormat="1" applyFont="1" applyFill="1" applyBorder="1" applyAlignment="1">
      <alignment vertical="center" wrapText="1"/>
    </xf>
    <xf numFmtId="9" fontId="0" fillId="0" borderId="0" xfId="13597" applyFont="1"/>
    <xf numFmtId="0" fontId="25" fillId="0" borderId="0" xfId="1779" applyAlignment="1">
      <alignment horizontal="center" vertical="center"/>
    </xf>
    <xf numFmtId="0" fontId="25" fillId="0" borderId="0" xfId="1779" applyAlignment="1">
      <alignment vertical="center" wrapText="1"/>
    </xf>
    <xf numFmtId="2" fontId="26" fillId="7" borderId="0" xfId="1" applyNumberFormat="1" applyFont="1" applyFill="1" applyBorder="1" applyAlignment="1">
      <alignment horizontal="center" vertical="center" wrapText="1"/>
    </xf>
    <xf numFmtId="0" fontId="0" fillId="0" borderId="16" xfId="0" applyBorder="1" applyAlignment="1">
      <alignment horizontal="center" vertical="top" wrapText="1"/>
    </xf>
    <xf numFmtId="0" fontId="0" fillId="0" borderId="16" xfId="0" applyBorder="1" applyAlignment="1">
      <alignment horizontal="left" vertical="top" wrapText="1"/>
    </xf>
    <xf numFmtId="0" fontId="25" fillId="0" borderId="16" xfId="0" applyFont="1" applyBorder="1" applyAlignment="1">
      <alignment horizontal="left" vertical="top" wrapText="1"/>
    </xf>
    <xf numFmtId="0" fontId="0" fillId="50" borderId="87" xfId="0" applyFill="1" applyBorder="1" applyAlignment="1">
      <alignment horizontal="center" vertical="center"/>
    </xf>
    <xf numFmtId="0" fontId="0" fillId="0" borderId="0" xfId="0" applyAlignment="1">
      <alignment horizontal="center"/>
    </xf>
    <xf numFmtId="0" fontId="0" fillId="0" borderId="87" xfId="0" applyBorder="1" applyAlignment="1">
      <alignment horizontal="center"/>
    </xf>
    <xf numFmtId="0" fontId="0" fillId="0" borderId="87" xfId="0" applyBorder="1"/>
    <xf numFmtId="0" fontId="25" fillId="0" borderId="87" xfId="0" applyFont="1" applyBorder="1" applyAlignment="1">
      <alignment horizontal="center"/>
    </xf>
    <xf numFmtId="0" fontId="25" fillId="0" borderId="87" xfId="0" applyFont="1" applyBorder="1"/>
    <xf numFmtId="0" fontId="25" fillId="0" borderId="87" xfId="0" applyFont="1" applyBorder="1" applyAlignment="1">
      <alignment horizontal="center" vertical="center"/>
    </xf>
    <xf numFmtId="0" fontId="0" fillId="0" borderId="87" xfId="0" applyBorder="1" applyAlignment="1">
      <alignment horizontal="center" vertical="center"/>
    </xf>
    <xf numFmtId="0" fontId="26" fillId="54" borderId="87" xfId="0" applyFont="1" applyFill="1" applyBorder="1" applyAlignment="1">
      <alignment horizontal="center" vertical="center"/>
    </xf>
    <xf numFmtId="0" fontId="25" fillId="47" borderId="87" xfId="0" applyFont="1" applyFill="1" applyBorder="1" applyAlignment="1">
      <alignment horizontal="center" vertical="center"/>
    </xf>
    <xf numFmtId="2" fontId="0" fillId="0" borderId="87" xfId="0" applyNumberFormat="1" applyBorder="1" applyAlignment="1">
      <alignment horizontal="center" vertical="center"/>
    </xf>
    <xf numFmtId="177" fontId="0" fillId="0" borderId="87" xfId="0" applyNumberFormat="1" applyBorder="1" applyAlignment="1">
      <alignment horizontal="center" vertical="center"/>
    </xf>
    <xf numFmtId="0" fontId="25" fillId="0" borderId="87" xfId="0" applyFont="1" applyBorder="1" applyAlignment="1">
      <alignment horizontal="left" vertical="center"/>
    </xf>
    <xf numFmtId="0" fontId="0" fillId="0" borderId="87" xfId="0" applyBorder="1" applyAlignment="1">
      <alignment horizontal="left" vertical="center"/>
    </xf>
    <xf numFmtId="177" fontId="0" fillId="0" borderId="0" xfId="0" applyNumberFormat="1"/>
    <xf numFmtId="2" fontId="0" fillId="50" borderId="87" xfId="0" applyNumberFormat="1" applyFill="1" applyBorder="1" applyAlignment="1">
      <alignment horizontal="center" vertical="center"/>
    </xf>
    <xf numFmtId="177" fontId="25" fillId="0" borderId="87" xfId="0" applyNumberFormat="1" applyFont="1" applyBorder="1" applyAlignment="1">
      <alignment horizontal="center" vertical="center"/>
    </xf>
    <xf numFmtId="2" fontId="25" fillId="0" borderId="87" xfId="0" applyNumberFormat="1" applyFont="1" applyBorder="1" applyAlignment="1">
      <alignment horizontal="center" vertical="center"/>
    </xf>
    <xf numFmtId="164" fontId="26" fillId="7" borderId="0" xfId="1" applyFont="1" applyFill="1" applyBorder="1" applyAlignment="1">
      <alignment horizontal="center" vertical="center" wrapText="1"/>
    </xf>
    <xf numFmtId="171" fontId="26" fillId="7" borderId="5" xfId="1" applyNumberFormat="1" applyFont="1" applyFill="1" applyBorder="1" applyAlignment="1">
      <alignment horizontal="center" vertical="center" wrapText="1"/>
    </xf>
    <xf numFmtId="0" fontId="25" fillId="0" borderId="16" xfId="0" applyFont="1" applyBorder="1" applyAlignment="1">
      <alignment horizontal="center" vertical="top" wrapText="1"/>
    </xf>
    <xf numFmtId="0" fontId="0" fillId="0" borderId="87" xfId="0" applyBorder="1" applyAlignment="1">
      <alignment horizontal="left" vertical="top" wrapText="1"/>
    </xf>
    <xf numFmtId="2" fontId="0" fillId="0" borderId="0" xfId="0" applyNumberFormat="1" applyAlignment="1">
      <alignment horizontal="center"/>
    </xf>
    <xf numFmtId="2" fontId="0" fillId="0" borderId="87" xfId="0" applyNumberFormat="1" applyBorder="1" applyAlignment="1">
      <alignment horizontal="center"/>
    </xf>
    <xf numFmtId="177" fontId="68" fillId="7" borderId="0" xfId="230" applyNumberFormat="1" applyFont="1" applyFill="1" applyBorder="1" applyAlignment="1">
      <alignment horizontal="center" vertical="center"/>
    </xf>
    <xf numFmtId="177" fontId="0" fillId="0" borderId="87" xfId="0" applyNumberFormat="1" applyBorder="1" applyAlignment="1">
      <alignment horizontal="center"/>
    </xf>
    <xf numFmtId="177" fontId="0" fillId="0" borderId="0" xfId="0" applyNumberFormat="1" applyAlignment="1">
      <alignment horizontal="center"/>
    </xf>
    <xf numFmtId="0" fontId="25" fillId="7" borderId="87" xfId="0" applyFont="1" applyFill="1" applyBorder="1"/>
    <xf numFmtId="2" fontId="26" fillId="7" borderId="5" xfId="1" applyNumberFormat="1" applyFont="1" applyFill="1" applyBorder="1" applyAlignment="1">
      <alignment horizontal="center" vertical="center" wrapText="1"/>
    </xf>
    <xf numFmtId="174" fontId="75" fillId="7" borderId="87" xfId="0" applyNumberFormat="1" applyFont="1" applyFill="1" applyBorder="1" applyAlignment="1">
      <alignment horizontal="center" vertical="center"/>
    </xf>
    <xf numFmtId="0" fontId="25" fillId="0" borderId="87" xfId="0" applyFont="1" applyBorder="1" applyAlignment="1">
      <alignment horizontal="left"/>
    </xf>
    <xf numFmtId="0" fontId="0" fillId="0" borderId="87" xfId="0" applyBorder="1" applyAlignment="1">
      <alignment horizontal="center" vertical="top" wrapText="1"/>
    </xf>
    <xf numFmtId="0" fontId="0" fillId="0" borderId="16" xfId="0" applyBorder="1" applyAlignment="1">
      <alignment horizontal="center" vertical="center" wrapText="1"/>
    </xf>
    <xf numFmtId="0" fontId="25" fillId="7" borderId="87" xfId="0" applyFont="1" applyFill="1" applyBorder="1" applyAlignment="1">
      <alignment horizontal="center" vertical="center"/>
    </xf>
    <xf numFmtId="0" fontId="76" fillId="0" borderId="87" xfId="0" applyFont="1" applyBorder="1" applyAlignment="1">
      <alignment horizontal="left"/>
    </xf>
    <xf numFmtId="0" fontId="39" fillId="7" borderId="87" xfId="28" applyFont="1" applyFill="1" applyBorder="1" applyAlignment="1">
      <alignment horizontal="center" vertical="center" wrapText="1"/>
    </xf>
    <xf numFmtId="0" fontId="76" fillId="7" borderId="87" xfId="28" applyFont="1" applyFill="1" applyBorder="1" applyAlignment="1">
      <alignment horizontal="left" vertical="center" wrapText="1"/>
    </xf>
    <xf numFmtId="175" fontId="26" fillId="7" borderId="0" xfId="1" applyNumberFormat="1" applyFont="1" applyFill="1" applyBorder="1" applyAlignment="1">
      <alignment vertical="center"/>
    </xf>
    <xf numFmtId="164" fontId="26" fillId="7" borderId="0" xfId="1" applyFont="1" applyFill="1" applyBorder="1" applyAlignment="1">
      <alignment horizontal="left" vertical="center" wrapText="1"/>
    </xf>
    <xf numFmtId="4" fontId="73" fillId="0" borderId="0" xfId="0" applyNumberFormat="1" applyFont="1"/>
    <xf numFmtId="0" fontId="0" fillId="0" borderId="0" xfId="0" applyAlignment="1">
      <alignment horizontal="left"/>
    </xf>
    <xf numFmtId="4" fontId="73" fillId="0" borderId="0" xfId="0" applyNumberFormat="1" applyFont="1" applyAlignment="1">
      <alignment horizontal="left"/>
    </xf>
    <xf numFmtId="4" fontId="0" fillId="0" borderId="0" xfId="0" applyNumberFormat="1" applyAlignment="1">
      <alignment horizontal="center"/>
    </xf>
    <xf numFmtId="0" fontId="73" fillId="0" borderId="0" xfId="0" applyFont="1"/>
    <xf numFmtId="4" fontId="73" fillId="0" borderId="0" xfId="0" applyNumberFormat="1" applyFont="1" applyAlignment="1">
      <alignment vertical="center"/>
    </xf>
    <xf numFmtId="4" fontId="25" fillId="0" borderId="0" xfId="0" applyNumberFormat="1" applyFont="1" applyAlignment="1">
      <alignment horizontal="center"/>
    </xf>
    <xf numFmtId="4" fontId="73" fillId="0" borderId="0" xfId="0" applyNumberFormat="1" applyFont="1" applyAlignment="1">
      <alignment horizontal="right"/>
    </xf>
    <xf numFmtId="0" fontId="73" fillId="0" borderId="0" xfId="0" applyFont="1" applyAlignment="1">
      <alignment horizontal="right"/>
    </xf>
    <xf numFmtId="4" fontId="73" fillId="0" borderId="0" xfId="0" applyNumberFormat="1" applyFont="1" applyAlignment="1">
      <alignment horizontal="right" vertical="center"/>
    </xf>
    <xf numFmtId="0" fontId="25" fillId="47" borderId="94" xfId="0" applyFont="1" applyFill="1" applyBorder="1" applyAlignment="1">
      <alignment horizontal="center" vertical="center"/>
    </xf>
    <xf numFmtId="0" fontId="76" fillId="0" borderId="87" xfId="0" applyFont="1" applyBorder="1" applyAlignment="1">
      <alignment horizontal="center" vertical="center"/>
    </xf>
    <xf numFmtId="177" fontId="0" fillId="50" borderId="7" xfId="0" applyNumberFormat="1" applyFill="1" applyBorder="1" applyAlignment="1">
      <alignment horizontal="center" vertical="center"/>
    </xf>
    <xf numFmtId="177" fontId="26" fillId="7" borderId="0" xfId="1" applyNumberFormat="1" applyFont="1" applyFill="1" applyBorder="1" applyAlignment="1">
      <alignment horizontal="center" vertical="center"/>
    </xf>
    <xf numFmtId="0" fontId="0" fillId="0" borderId="2" xfId="0" applyBorder="1"/>
    <xf numFmtId="177" fontId="0" fillId="0" borderId="92" xfId="0" applyNumberFormat="1" applyBorder="1" applyAlignment="1">
      <alignment horizontal="center"/>
    </xf>
    <xf numFmtId="10" fontId="26" fillId="7" borderId="0" xfId="13684" applyNumberFormat="1" applyFont="1" applyFill="1" applyBorder="1" applyAlignment="1">
      <alignment horizontal="center" vertical="center" wrapText="1"/>
    </xf>
    <xf numFmtId="177" fontId="26" fillId="54" borderId="92" xfId="0" applyNumberFormat="1" applyFont="1" applyFill="1" applyBorder="1" applyAlignment="1">
      <alignment horizontal="center"/>
    </xf>
    <xf numFmtId="0" fontId="0" fillId="7" borderId="0" xfId="0" applyFill="1"/>
    <xf numFmtId="0" fontId="25" fillId="7" borderId="87" xfId="0" applyFont="1" applyFill="1" applyBorder="1" applyAlignment="1">
      <alignment horizontal="center"/>
    </xf>
    <xf numFmtId="2" fontId="0" fillId="7" borderId="87" xfId="0" applyNumberFormat="1" applyFill="1" applyBorder="1" applyAlignment="1">
      <alignment horizontal="center"/>
    </xf>
    <xf numFmtId="177" fontId="0" fillId="7" borderId="87" xfId="0" applyNumberFormat="1" applyFill="1" applyBorder="1" applyAlignment="1">
      <alignment horizontal="center"/>
    </xf>
    <xf numFmtId="177" fontId="26" fillId="54" borderId="93" xfId="0" applyNumberFormat="1" applyFont="1" applyFill="1" applyBorder="1" applyAlignment="1">
      <alignment horizontal="right"/>
    </xf>
    <xf numFmtId="0" fontId="25" fillId="0" borderId="7" xfId="0" applyFont="1" applyBorder="1" applyAlignment="1">
      <alignment horizontal="center" vertical="center"/>
    </xf>
    <xf numFmtId="0" fontId="0" fillId="0" borderId="7" xfId="0" applyBorder="1" applyAlignment="1">
      <alignment horizontal="center" vertical="center"/>
    </xf>
    <xf numFmtId="0" fontId="25" fillId="0" borderId="7" xfId="0" applyFont="1" applyBorder="1" applyAlignment="1">
      <alignment horizontal="left" vertical="center"/>
    </xf>
    <xf numFmtId="2" fontId="0" fillId="0" borderId="7" xfId="0" applyNumberFormat="1" applyBorder="1" applyAlignment="1">
      <alignment horizontal="center" vertical="center"/>
    </xf>
    <xf numFmtId="177" fontId="0" fillId="0" borderId="7" xfId="0" applyNumberFormat="1" applyBorder="1" applyAlignment="1">
      <alignment horizontal="center" vertical="center"/>
    </xf>
    <xf numFmtId="0" fontId="25" fillId="0" borderId="87" xfId="0" applyFont="1" applyBorder="1" applyAlignment="1">
      <alignment horizontal="center" vertical="top" wrapText="1"/>
    </xf>
    <xf numFmtId="0" fontId="25" fillId="0" borderId="87" xfId="0" applyFont="1" applyBorder="1" applyAlignment="1">
      <alignment horizontal="left" vertical="top" wrapText="1"/>
    </xf>
    <xf numFmtId="0" fontId="77" fillId="7" borderId="87" xfId="28" applyFont="1" applyFill="1" applyBorder="1" applyAlignment="1">
      <alignment horizontal="center" vertical="center" wrapText="1"/>
    </xf>
    <xf numFmtId="0" fontId="25" fillId="0" borderId="0" xfId="0" applyFont="1"/>
    <xf numFmtId="0" fontId="0" fillId="0" borderId="0" xfId="0" applyAlignment="1">
      <alignment horizontal="center" vertical="center"/>
    </xf>
    <xf numFmtId="0" fontId="25" fillId="47" borderId="84" xfId="0" applyFont="1" applyFill="1" applyBorder="1" applyAlignment="1">
      <alignment horizontal="center" vertical="center"/>
    </xf>
    <xf numFmtId="0" fontId="0" fillId="47" borderId="14" xfId="0" applyFill="1" applyBorder="1" applyAlignment="1">
      <alignment horizontal="center" vertical="center"/>
    </xf>
    <xf numFmtId="0" fontId="0" fillId="47" borderId="91" xfId="0" applyFill="1" applyBorder="1" applyAlignment="1">
      <alignment horizontal="center" vertical="center"/>
    </xf>
    <xf numFmtId="0" fontId="26" fillId="54" borderId="92" xfId="0" applyFont="1" applyFill="1" applyBorder="1" applyAlignment="1">
      <alignment horizontal="center" vertical="center"/>
    </xf>
    <xf numFmtId="0" fontId="26" fillId="54" borderId="95" xfId="0" applyFont="1" applyFill="1" applyBorder="1" applyAlignment="1">
      <alignment horizontal="center" vertical="center"/>
    </xf>
    <xf numFmtId="0" fontId="26" fillId="54" borderId="93" xfId="0" applyFont="1" applyFill="1" applyBorder="1" applyAlignment="1">
      <alignment horizontal="center" vertical="center"/>
    </xf>
    <xf numFmtId="177" fontId="26" fillId="54" borderId="87" xfId="0" applyNumberFormat="1" applyFont="1" applyFill="1" applyBorder="1" applyAlignment="1">
      <alignment horizontal="right" vertical="center"/>
    </xf>
    <xf numFmtId="0" fontId="25" fillId="47" borderId="92" xfId="0" applyFont="1" applyFill="1" applyBorder="1" applyAlignment="1">
      <alignment horizontal="center" vertical="center"/>
    </xf>
    <xf numFmtId="0" fontId="0" fillId="47" borderId="95" xfId="0" applyFill="1" applyBorder="1" applyAlignment="1">
      <alignment horizontal="center" vertical="center"/>
    </xf>
    <xf numFmtId="0" fontId="0" fillId="47" borderId="93" xfId="0" applyFill="1" applyBorder="1" applyAlignment="1">
      <alignment horizontal="center" vertical="center"/>
    </xf>
    <xf numFmtId="0" fontId="26" fillId="54" borderId="87" xfId="0" applyFont="1" applyFill="1" applyBorder="1" applyAlignment="1">
      <alignment horizontal="center" vertical="center"/>
    </xf>
    <xf numFmtId="0" fontId="78" fillId="7" borderId="84" xfId="0" applyFont="1" applyFill="1" applyBorder="1" applyAlignment="1">
      <alignment horizontal="left" vertical="center"/>
    </xf>
    <xf numFmtId="0" fontId="78" fillId="7" borderId="14" xfId="0" applyFont="1" applyFill="1" applyBorder="1" applyAlignment="1">
      <alignment horizontal="left" vertical="center"/>
    </xf>
    <xf numFmtId="0" fontId="42" fillId="7" borderId="14" xfId="1" applyNumberFormat="1" applyFont="1" applyFill="1" applyBorder="1" applyAlignment="1">
      <alignment horizontal="center" vertical="center"/>
    </xf>
    <xf numFmtId="4" fontId="26" fillId="7" borderId="2" xfId="0" applyNumberFormat="1" applyFont="1" applyFill="1" applyBorder="1" applyAlignment="1">
      <alignment horizontal="left" vertical="center"/>
    </xf>
    <xf numFmtId="4" fontId="26" fillId="7" borderId="0" xfId="0" applyNumberFormat="1" applyFont="1" applyFill="1" applyAlignment="1">
      <alignment horizontal="left" vertical="center"/>
    </xf>
    <xf numFmtId="4" fontId="26" fillId="7" borderId="2" xfId="0" applyNumberFormat="1" applyFont="1" applyFill="1" applyBorder="1" applyAlignment="1">
      <alignment horizontal="left" vertical="center" wrapText="1"/>
    </xf>
    <xf numFmtId="4" fontId="26" fillId="7" borderId="0" xfId="0" applyNumberFormat="1" applyFont="1" applyFill="1" applyAlignment="1">
      <alignment horizontal="left" vertical="center" wrapText="1"/>
    </xf>
    <xf numFmtId="176" fontId="26" fillId="7" borderId="0" xfId="1" applyNumberFormat="1" applyFont="1" applyFill="1" applyBorder="1" applyAlignment="1">
      <alignment horizontal="left" vertical="center" wrapText="1"/>
    </xf>
    <xf numFmtId="171" fontId="26" fillId="7" borderId="0" xfId="1" applyNumberFormat="1" applyFont="1" applyFill="1" applyBorder="1" applyAlignment="1">
      <alignment horizontal="left" vertical="center"/>
    </xf>
    <xf numFmtId="171" fontId="26" fillId="7" borderId="3" xfId="1" applyNumberFormat="1" applyFont="1" applyFill="1" applyBorder="1" applyAlignment="1">
      <alignment horizontal="left" vertical="center"/>
    </xf>
    <xf numFmtId="4" fontId="26" fillId="7" borderId="4" xfId="0" applyNumberFormat="1" applyFont="1" applyFill="1" applyBorder="1" applyAlignment="1">
      <alignment horizontal="left" vertical="center"/>
    </xf>
    <xf numFmtId="4" fontId="26" fillId="7" borderId="5" xfId="0" applyNumberFormat="1" applyFont="1" applyFill="1" applyBorder="1" applyAlignment="1">
      <alignment horizontal="left" vertical="center"/>
    </xf>
    <xf numFmtId="171" fontId="26" fillId="7" borderId="0" xfId="1" applyNumberFormat="1" applyFont="1" applyFill="1" applyBorder="1" applyAlignment="1">
      <alignment horizontal="left" vertical="center" wrapText="1"/>
    </xf>
    <xf numFmtId="171" fontId="26" fillId="7" borderId="3" xfId="1" applyNumberFormat="1" applyFont="1" applyFill="1" applyBorder="1" applyAlignment="1">
      <alignment horizontal="left" vertical="center" wrapText="1"/>
    </xf>
    <xf numFmtId="4" fontId="26" fillId="14" borderId="88" xfId="28" applyNumberFormat="1" applyFont="1" applyFill="1" applyBorder="1" applyAlignment="1">
      <alignment horizontal="center" vertical="center" wrapText="1"/>
    </xf>
    <xf numFmtId="4" fontId="26" fillId="14" borderId="7" xfId="28" applyNumberFormat="1" applyFont="1" applyFill="1" applyBorder="1" applyAlignment="1">
      <alignment horizontal="center" vertical="center" wrapText="1"/>
    </xf>
    <xf numFmtId="4" fontId="26" fillId="14" borderId="88" xfId="28" applyNumberFormat="1" applyFont="1" applyFill="1" applyBorder="1" applyAlignment="1">
      <alignment horizontal="center" vertical="center"/>
    </xf>
    <xf numFmtId="4" fontId="26" fillId="14" borderId="7" xfId="28" applyNumberFormat="1" applyFont="1" applyFill="1" applyBorder="1" applyAlignment="1">
      <alignment horizontal="center" vertical="center"/>
    </xf>
    <xf numFmtId="4" fontId="26" fillId="12" borderId="88" xfId="28" applyNumberFormat="1" applyFont="1" applyFill="1" applyBorder="1" applyAlignment="1">
      <alignment horizontal="center" vertical="center"/>
    </xf>
    <xf numFmtId="4" fontId="26" fillId="12" borderId="7" xfId="28" applyNumberFormat="1" applyFont="1" applyFill="1" applyBorder="1" applyAlignment="1">
      <alignment horizontal="center" vertical="center"/>
    </xf>
    <xf numFmtId="4" fontId="26" fillId="14" borderId="85" xfId="28" applyNumberFormat="1" applyFont="1" applyFill="1" applyBorder="1" applyAlignment="1">
      <alignment horizontal="center" vertical="center"/>
    </xf>
    <xf numFmtId="4" fontId="26" fillId="14" borderId="89" xfId="28" applyNumberFormat="1" applyFont="1" applyFill="1" applyBorder="1" applyAlignment="1">
      <alignment horizontal="center" vertical="center"/>
    </xf>
    <xf numFmtId="4" fontId="26" fillId="14" borderId="86" xfId="28" applyNumberFormat="1" applyFont="1" applyFill="1" applyBorder="1" applyAlignment="1">
      <alignment horizontal="center" vertical="center"/>
    </xf>
    <xf numFmtId="4" fontId="26" fillId="45" borderId="88" xfId="28" applyNumberFormat="1" applyFont="1" applyFill="1" applyBorder="1" applyAlignment="1">
      <alignment horizontal="center" vertical="center"/>
    </xf>
    <xf numFmtId="4" fontId="26" fillId="45" borderId="7" xfId="28" applyNumberFormat="1" applyFont="1" applyFill="1" applyBorder="1" applyAlignment="1">
      <alignment horizontal="center" vertical="center"/>
    </xf>
    <xf numFmtId="4" fontId="26" fillId="46" borderId="85" xfId="28" applyNumberFormat="1" applyFont="1" applyFill="1" applyBorder="1" applyAlignment="1">
      <alignment horizontal="center" vertical="center"/>
    </xf>
    <xf numFmtId="4" fontId="26" fillId="46" borderId="89" xfId="28" applyNumberFormat="1" applyFont="1" applyFill="1" applyBorder="1" applyAlignment="1">
      <alignment horizontal="center" vertical="center"/>
    </xf>
    <xf numFmtId="4" fontId="26" fillId="46" borderId="86" xfId="28" applyNumberFormat="1" applyFont="1" applyFill="1" applyBorder="1" applyAlignment="1">
      <alignment horizontal="center" vertical="center"/>
    </xf>
    <xf numFmtId="4" fontId="26" fillId="46" borderId="88" xfId="28" applyNumberFormat="1" applyFont="1" applyFill="1" applyBorder="1" applyAlignment="1">
      <alignment horizontal="center" vertical="center"/>
    </xf>
    <xf numFmtId="4" fontId="26" fillId="46" borderId="7" xfId="28" applyNumberFormat="1" applyFont="1" applyFill="1" applyBorder="1" applyAlignment="1">
      <alignment horizontal="center" vertical="center"/>
    </xf>
    <xf numFmtId="4" fontId="26" fillId="46" borderId="88" xfId="28" applyNumberFormat="1" applyFont="1" applyFill="1" applyBorder="1" applyAlignment="1">
      <alignment horizontal="center" vertical="center" wrapText="1"/>
    </xf>
    <xf numFmtId="4" fontId="26" fillId="46" borderId="7" xfId="28" applyNumberFormat="1" applyFont="1" applyFill="1" applyBorder="1" applyAlignment="1">
      <alignment horizontal="center" vertical="center" wrapText="1"/>
    </xf>
    <xf numFmtId="4" fontId="25" fillId="0" borderId="85" xfId="28" applyNumberFormat="1" applyBorder="1" applyAlignment="1">
      <alignment horizontal="center" vertical="center"/>
    </xf>
    <xf numFmtId="4" fontId="25" fillId="0" borderId="89" xfId="28" applyNumberFormat="1" applyBorder="1" applyAlignment="1">
      <alignment horizontal="center" vertical="center"/>
    </xf>
    <xf numFmtId="4" fontId="25" fillId="0" borderId="86" xfId="28" applyNumberFormat="1" applyBorder="1" applyAlignment="1">
      <alignment horizontal="center" vertical="center"/>
    </xf>
    <xf numFmtId="0" fontId="71" fillId="53" borderId="0" xfId="13593" applyFont="1" applyFill="1" applyAlignment="1">
      <alignment horizontal="center" vertical="center"/>
    </xf>
    <xf numFmtId="0" fontId="71" fillId="0" borderId="85" xfId="13593" applyFont="1" applyBorder="1" applyAlignment="1">
      <alignment horizontal="center" vertical="center"/>
    </xf>
    <xf numFmtId="0" fontId="71" fillId="0" borderId="86" xfId="13593" applyFont="1" applyBorder="1" applyAlignment="1">
      <alignment horizontal="center" vertical="center"/>
    </xf>
    <xf numFmtId="0" fontId="71" fillId="45" borderId="0" xfId="13593" applyFont="1" applyFill="1" applyAlignment="1">
      <alignment horizontal="center" vertical="center"/>
    </xf>
    <xf numFmtId="0" fontId="67" fillId="46" borderId="0" xfId="13593" applyFont="1" applyFill="1" applyAlignment="1">
      <alignment horizontal="center" vertical="center"/>
    </xf>
    <xf numFmtId="0" fontId="71" fillId="16" borderId="0" xfId="13593" applyFont="1" applyFill="1" applyAlignment="1">
      <alignment horizontal="center" vertical="center"/>
    </xf>
    <xf numFmtId="0" fontId="67" fillId="48" borderId="0" xfId="13593" applyFont="1" applyFill="1" applyAlignment="1">
      <alignment horizontal="center" vertical="center"/>
    </xf>
    <xf numFmtId="0" fontId="67" fillId="52" borderId="0" xfId="13593" applyFont="1" applyFill="1" applyAlignment="1">
      <alignment horizontal="center" vertical="center"/>
    </xf>
    <xf numFmtId="0" fontId="71" fillId="11" borderId="0" xfId="13593" applyFont="1" applyFill="1" applyAlignment="1">
      <alignment horizontal="center" vertical="center"/>
    </xf>
    <xf numFmtId="0" fontId="67" fillId="11" borderId="0" xfId="13593" applyFont="1" applyFill="1" applyAlignment="1">
      <alignment horizontal="center" vertical="center"/>
    </xf>
    <xf numFmtId="0" fontId="71" fillId="10" borderId="0" xfId="13593" applyFont="1" applyFill="1" applyAlignment="1">
      <alignment horizontal="center" vertical="center"/>
    </xf>
    <xf numFmtId="0" fontId="67" fillId="10" borderId="0" xfId="13593" applyFont="1" applyFill="1" applyAlignment="1">
      <alignment horizontal="center" vertical="center"/>
    </xf>
    <xf numFmtId="0" fontId="71" fillId="48" borderId="0" xfId="13593" applyFont="1" applyFill="1" applyAlignment="1">
      <alignment horizontal="center" vertical="center"/>
    </xf>
    <xf numFmtId="0" fontId="49" fillId="8" borderId="88" xfId="228" applyFont="1" applyFill="1" applyBorder="1" applyAlignment="1">
      <alignment horizontal="center" vertical="center"/>
    </xf>
    <xf numFmtId="0" fontId="49" fillId="8" borderId="15" xfId="228" applyFont="1" applyFill="1" applyBorder="1" applyAlignment="1">
      <alignment horizontal="center" vertical="center"/>
    </xf>
    <xf numFmtId="0" fontId="49" fillId="8" borderId="7" xfId="228" applyFont="1" applyFill="1" applyBorder="1" applyAlignment="1">
      <alignment horizontal="center" vertical="center"/>
    </xf>
    <xf numFmtId="0" fontId="46" fillId="8" borderId="85" xfId="228" applyFont="1" applyFill="1" applyBorder="1" applyAlignment="1">
      <alignment horizontal="center" vertical="center"/>
    </xf>
    <xf numFmtId="0" fontId="46" fillId="8" borderId="89" xfId="228" applyFont="1" applyFill="1" applyBorder="1" applyAlignment="1">
      <alignment horizontal="center" vertical="center"/>
    </xf>
    <xf numFmtId="0" fontId="46" fillId="8" borderId="86" xfId="228" applyFont="1" applyFill="1" applyBorder="1" applyAlignment="1">
      <alignment horizontal="center" vertical="center"/>
    </xf>
    <xf numFmtId="0" fontId="50" fillId="8" borderId="85" xfId="228" applyFont="1" applyFill="1" applyBorder="1" applyAlignment="1">
      <alignment horizontal="center" vertical="center"/>
    </xf>
    <xf numFmtId="0" fontId="50" fillId="8" borderId="89" xfId="228" applyFont="1" applyFill="1" applyBorder="1" applyAlignment="1">
      <alignment horizontal="center" vertical="center"/>
    </xf>
    <xf numFmtId="0" fontId="50" fillId="8" borderId="86" xfId="228" applyFont="1" applyFill="1" applyBorder="1" applyAlignment="1">
      <alignment horizontal="center" vertical="center"/>
    </xf>
  </cellXfs>
  <cellStyles count="13687">
    <cellStyle name="20% - Accent1" xfId="608" xr:uid="{00000000-0005-0000-0000-000000000000}"/>
    <cellStyle name="20% - Accent2" xfId="612" xr:uid="{00000000-0005-0000-0000-000001000000}"/>
    <cellStyle name="20% - Accent3" xfId="616" xr:uid="{00000000-0005-0000-0000-000002000000}"/>
    <cellStyle name="20% - Accent4" xfId="620" xr:uid="{00000000-0005-0000-0000-000003000000}"/>
    <cellStyle name="20% - Accent5" xfId="624" xr:uid="{00000000-0005-0000-0000-000004000000}"/>
    <cellStyle name="20% - Accent6" xfId="628" xr:uid="{00000000-0005-0000-0000-000005000000}"/>
    <cellStyle name="20% - Ênfase1 2" xfId="4284" xr:uid="{00000000-0005-0000-0000-000006000000}"/>
    <cellStyle name="20% - Ênfase1 2 2" xfId="10710" xr:uid="{00000000-0005-0000-0000-000007000000}"/>
    <cellStyle name="20% - Ênfase1 3" xfId="7339" xr:uid="{00000000-0005-0000-0000-000008000000}"/>
    <cellStyle name="20% - Ênfase2 2" xfId="4286" xr:uid="{00000000-0005-0000-0000-000009000000}"/>
    <cellStyle name="20% - Ênfase2 2 2" xfId="10712" xr:uid="{00000000-0005-0000-0000-00000A000000}"/>
    <cellStyle name="20% - Ênfase2 3" xfId="7341" xr:uid="{00000000-0005-0000-0000-00000B000000}"/>
    <cellStyle name="20% - Ênfase3 2" xfId="4288" xr:uid="{00000000-0005-0000-0000-00000C000000}"/>
    <cellStyle name="20% - Ênfase3 2 2" xfId="10714" xr:uid="{00000000-0005-0000-0000-00000D000000}"/>
    <cellStyle name="20% - Ênfase3 3" xfId="7343" xr:uid="{00000000-0005-0000-0000-00000E000000}"/>
    <cellStyle name="20% - Ênfase4 2" xfId="4290" xr:uid="{00000000-0005-0000-0000-00000F000000}"/>
    <cellStyle name="20% - Ênfase4 2 2" xfId="10716" xr:uid="{00000000-0005-0000-0000-000010000000}"/>
    <cellStyle name="20% - Ênfase4 3" xfId="7345" xr:uid="{00000000-0005-0000-0000-000011000000}"/>
    <cellStyle name="20% - Ênfase5 2" xfId="4292" xr:uid="{00000000-0005-0000-0000-000012000000}"/>
    <cellStyle name="20% - Ênfase5 2 2" xfId="10718" xr:uid="{00000000-0005-0000-0000-000013000000}"/>
    <cellStyle name="20% - Ênfase5 3" xfId="7347" xr:uid="{00000000-0005-0000-0000-000014000000}"/>
    <cellStyle name="20% - Ênfase6 2" xfId="4294" xr:uid="{00000000-0005-0000-0000-000015000000}"/>
    <cellStyle name="20% - Ênfase6 2 2" xfId="10720" xr:uid="{00000000-0005-0000-0000-000016000000}"/>
    <cellStyle name="20% - Ênfase6 3" xfId="7349" xr:uid="{00000000-0005-0000-0000-000017000000}"/>
    <cellStyle name="40% - Accent1" xfId="609" xr:uid="{00000000-0005-0000-0000-000018000000}"/>
    <cellStyle name="40% - Accent2" xfId="613" xr:uid="{00000000-0005-0000-0000-000019000000}"/>
    <cellStyle name="40% - Accent3" xfId="617" xr:uid="{00000000-0005-0000-0000-00001A000000}"/>
    <cellStyle name="40% - Accent4" xfId="621" xr:uid="{00000000-0005-0000-0000-00001B000000}"/>
    <cellStyle name="40% - Accent5" xfId="625" xr:uid="{00000000-0005-0000-0000-00001C000000}"/>
    <cellStyle name="40% - Accent6" xfId="629" xr:uid="{00000000-0005-0000-0000-00001D000000}"/>
    <cellStyle name="40% - Ênfase1 2" xfId="4285" xr:uid="{00000000-0005-0000-0000-00001E000000}"/>
    <cellStyle name="40% - Ênfase1 2 2" xfId="10711" xr:uid="{00000000-0005-0000-0000-00001F000000}"/>
    <cellStyle name="40% - Ênfase1 3" xfId="7340" xr:uid="{00000000-0005-0000-0000-000020000000}"/>
    <cellStyle name="40% - Ênfase2 2" xfId="4287" xr:uid="{00000000-0005-0000-0000-000021000000}"/>
    <cellStyle name="40% - Ênfase2 2 2" xfId="10713" xr:uid="{00000000-0005-0000-0000-000022000000}"/>
    <cellStyle name="40% - Ênfase2 3" xfId="7342" xr:uid="{00000000-0005-0000-0000-000023000000}"/>
    <cellStyle name="40% - Ênfase3 2" xfId="4289" xr:uid="{00000000-0005-0000-0000-000024000000}"/>
    <cellStyle name="40% - Ênfase3 2 2" xfId="10715" xr:uid="{00000000-0005-0000-0000-000025000000}"/>
    <cellStyle name="40% - Ênfase3 3" xfId="7344" xr:uid="{00000000-0005-0000-0000-000026000000}"/>
    <cellStyle name="40% - Ênfase4 2" xfId="4291" xr:uid="{00000000-0005-0000-0000-000027000000}"/>
    <cellStyle name="40% - Ênfase4 2 2" xfId="10717" xr:uid="{00000000-0005-0000-0000-000028000000}"/>
    <cellStyle name="40% - Ênfase4 3" xfId="7346" xr:uid="{00000000-0005-0000-0000-000029000000}"/>
    <cellStyle name="40% - Ênfase5 2" xfId="4293" xr:uid="{00000000-0005-0000-0000-00002A000000}"/>
    <cellStyle name="40% - Ênfase5 2 2" xfId="10719" xr:uid="{00000000-0005-0000-0000-00002B000000}"/>
    <cellStyle name="40% - Ênfase5 3" xfId="7348" xr:uid="{00000000-0005-0000-0000-00002C000000}"/>
    <cellStyle name="40% - Ênfase6 2" xfId="4295" xr:uid="{00000000-0005-0000-0000-00002D000000}"/>
    <cellStyle name="40% - Ênfase6 2 2" xfId="10721" xr:uid="{00000000-0005-0000-0000-00002E000000}"/>
    <cellStyle name="40% - Ênfase6 3" xfId="7350" xr:uid="{00000000-0005-0000-0000-00002F000000}"/>
    <cellStyle name="60% - Accent1" xfId="610" xr:uid="{00000000-0005-0000-0000-000030000000}"/>
    <cellStyle name="60% - Accent2" xfId="614" xr:uid="{00000000-0005-0000-0000-000031000000}"/>
    <cellStyle name="60% - Accent3" xfId="618" xr:uid="{00000000-0005-0000-0000-000032000000}"/>
    <cellStyle name="60% - Accent4" xfId="622" xr:uid="{00000000-0005-0000-0000-000033000000}"/>
    <cellStyle name="60% - Accent5" xfId="626" xr:uid="{00000000-0005-0000-0000-000034000000}"/>
    <cellStyle name="60% - Accent6" xfId="630" xr:uid="{00000000-0005-0000-0000-000035000000}"/>
    <cellStyle name="Accent1" xfId="607" xr:uid="{00000000-0005-0000-0000-000036000000}"/>
    <cellStyle name="Accent2" xfId="611" xr:uid="{00000000-0005-0000-0000-000037000000}"/>
    <cellStyle name="Accent3" xfId="615" xr:uid="{00000000-0005-0000-0000-000038000000}"/>
    <cellStyle name="Accent4" xfId="619" xr:uid="{00000000-0005-0000-0000-000039000000}"/>
    <cellStyle name="Accent5" xfId="623" xr:uid="{00000000-0005-0000-0000-00003A000000}"/>
    <cellStyle name="Accent6" xfId="627" xr:uid="{00000000-0005-0000-0000-00003B000000}"/>
    <cellStyle name="asd" xfId="4" xr:uid="{00000000-0005-0000-0000-00003C000000}"/>
    <cellStyle name="asd 10" xfId="1752" xr:uid="{00000000-0005-0000-0000-00003D000000}"/>
    <cellStyle name="asd 10 2" xfId="8461" xr:uid="{00000000-0005-0000-0000-00003E000000}"/>
    <cellStyle name="asd 10 3" xfId="13335" xr:uid="{00000000-0005-0000-0000-00003F000000}"/>
    <cellStyle name="asd 11" xfId="2332" xr:uid="{00000000-0005-0000-0000-000040000000}"/>
    <cellStyle name="asd 11 2" xfId="2737" xr:uid="{00000000-0005-0000-0000-000041000000}"/>
    <cellStyle name="asd 11 2 2" xfId="5759" xr:uid="{00000000-0005-0000-0000-000042000000}"/>
    <cellStyle name="asd 11 2 2 2" xfId="12185" xr:uid="{00000000-0005-0000-0000-000043000000}"/>
    <cellStyle name="asd 11 2 2 3" xfId="13587" xr:uid="{00000000-0005-0000-0000-000044000000}"/>
    <cellStyle name="asd 11 3" xfId="9007" xr:uid="{00000000-0005-0000-0000-000045000000}"/>
    <cellStyle name="asd 11 4" xfId="13513" xr:uid="{00000000-0005-0000-0000-000046000000}"/>
    <cellStyle name="asd 12" xfId="2702" xr:uid="{00000000-0005-0000-0000-000047000000}"/>
    <cellStyle name="asd 12 2" xfId="2754" xr:uid="{00000000-0005-0000-0000-000048000000}"/>
    <cellStyle name="asd 12 2 2" xfId="9248" xr:uid="{00000000-0005-0000-0000-000049000000}"/>
    <cellStyle name="asd 12 2 3" xfId="13563" xr:uid="{00000000-0005-0000-0000-00004A000000}"/>
    <cellStyle name="asd 12 3" xfId="9216" xr:uid="{00000000-0005-0000-0000-00004B000000}"/>
    <cellStyle name="asd 12 4" xfId="13535" xr:uid="{00000000-0005-0000-0000-00004C000000}"/>
    <cellStyle name="asd 13" xfId="2721" xr:uid="{00000000-0005-0000-0000-00004D000000}"/>
    <cellStyle name="asd 13 2" xfId="2756" xr:uid="{00000000-0005-0000-0000-00004E000000}"/>
    <cellStyle name="asd 13 2 2" xfId="9250" xr:uid="{00000000-0005-0000-0000-00004F000000}"/>
    <cellStyle name="asd 13 2 3" xfId="13565" xr:uid="{00000000-0005-0000-0000-000050000000}"/>
    <cellStyle name="asd 13 3" xfId="9219" xr:uid="{00000000-0005-0000-0000-000051000000}"/>
    <cellStyle name="asd 13 4" xfId="13537" xr:uid="{00000000-0005-0000-0000-000052000000}"/>
    <cellStyle name="asd 2" xfId="236" xr:uid="{00000000-0005-0000-0000-000053000000}"/>
    <cellStyle name="asd 2 2" xfId="1222" xr:uid="{00000000-0005-0000-0000-000054000000}"/>
    <cellStyle name="asd 2 2 2" xfId="1501" xr:uid="{00000000-0005-0000-0000-000055000000}"/>
    <cellStyle name="asd 2 2 2 2" xfId="2050" xr:uid="{00000000-0005-0000-0000-000056000000}"/>
    <cellStyle name="asd 2 2 2 2 2" xfId="8744" xr:uid="{00000000-0005-0000-0000-000057000000}"/>
    <cellStyle name="asd 2 2 2 2 3" xfId="13437" xr:uid="{00000000-0005-0000-0000-000058000000}"/>
    <cellStyle name="asd 2 2 2 3" xfId="8215" xr:uid="{00000000-0005-0000-0000-000059000000}"/>
    <cellStyle name="asd 2 2 2 4" xfId="13270" xr:uid="{00000000-0005-0000-0000-00005A000000}"/>
    <cellStyle name="asd 2 2 3" xfId="1515" xr:uid="{00000000-0005-0000-0000-00005B000000}"/>
    <cellStyle name="asd 2 2 3 2" xfId="2064" xr:uid="{00000000-0005-0000-0000-00005C000000}"/>
    <cellStyle name="asd 2 2 3 2 2" xfId="8758" xr:uid="{00000000-0005-0000-0000-00005D000000}"/>
    <cellStyle name="asd 2 2 3 2 3" xfId="13451" xr:uid="{00000000-0005-0000-0000-00005E000000}"/>
    <cellStyle name="asd 2 2 3 3" xfId="8229" xr:uid="{00000000-0005-0000-0000-00005F000000}"/>
    <cellStyle name="asd 2 2 3 4" xfId="13284" xr:uid="{00000000-0005-0000-0000-000060000000}"/>
    <cellStyle name="asd 2 2 4" xfId="1983" xr:uid="{00000000-0005-0000-0000-000061000000}"/>
    <cellStyle name="asd 2 2 4 2" xfId="8679" xr:uid="{00000000-0005-0000-0000-000062000000}"/>
    <cellStyle name="asd 2 2 4 3" xfId="13372" xr:uid="{00000000-0005-0000-0000-000063000000}"/>
    <cellStyle name="asd 2 2 5" xfId="1430" xr:uid="{00000000-0005-0000-0000-000064000000}"/>
    <cellStyle name="asd 2 2 5 2" xfId="8144" xr:uid="{00000000-0005-0000-0000-000065000000}"/>
    <cellStyle name="asd 2 2 5 3" xfId="13199" xr:uid="{00000000-0005-0000-0000-000066000000}"/>
    <cellStyle name="asd 2 2 6" xfId="7942" xr:uid="{00000000-0005-0000-0000-000067000000}"/>
    <cellStyle name="asd 2 2 7" xfId="13171" xr:uid="{00000000-0005-0000-0000-000068000000}"/>
    <cellStyle name="asd 2 3" xfId="1487" xr:uid="{00000000-0005-0000-0000-000069000000}"/>
    <cellStyle name="asd 2 3 2" xfId="2036" xr:uid="{00000000-0005-0000-0000-00006A000000}"/>
    <cellStyle name="asd 2 3 2 2" xfId="8730" xr:uid="{00000000-0005-0000-0000-00006B000000}"/>
    <cellStyle name="asd 2 3 2 3" xfId="13423" xr:uid="{00000000-0005-0000-0000-00006C000000}"/>
    <cellStyle name="asd 2 3 3" xfId="8201" xr:uid="{00000000-0005-0000-0000-00006D000000}"/>
    <cellStyle name="asd 2 3 4" xfId="13256" xr:uid="{00000000-0005-0000-0000-00006E000000}"/>
    <cellStyle name="asd 2 4" xfId="1459" xr:uid="{00000000-0005-0000-0000-00006F000000}"/>
    <cellStyle name="asd 2 4 2" xfId="2009" xr:uid="{00000000-0005-0000-0000-000070000000}"/>
    <cellStyle name="asd 2 4 2 2" xfId="8703" xr:uid="{00000000-0005-0000-0000-000071000000}"/>
    <cellStyle name="asd 2 4 2 3" xfId="13396" xr:uid="{00000000-0005-0000-0000-000072000000}"/>
    <cellStyle name="asd 2 4 3" xfId="8173" xr:uid="{00000000-0005-0000-0000-000073000000}"/>
    <cellStyle name="asd 2 4 4" xfId="13228" xr:uid="{00000000-0005-0000-0000-000074000000}"/>
    <cellStyle name="asd 2 5" xfId="1755" xr:uid="{00000000-0005-0000-0000-000075000000}"/>
    <cellStyle name="asd 2 5 2" xfId="2309" xr:uid="{00000000-0005-0000-0000-000076000000}"/>
    <cellStyle name="asd 2 5 2 2" xfId="5557" xr:uid="{00000000-0005-0000-0000-000077000000}"/>
    <cellStyle name="asd 2 5 2 2 2" xfId="11983" xr:uid="{00000000-0005-0000-0000-000078000000}"/>
    <cellStyle name="asd 2 5 2 2 3" xfId="13585" xr:uid="{00000000-0005-0000-0000-000079000000}"/>
    <cellStyle name="asd 2 5 3" xfId="5189" xr:uid="{00000000-0005-0000-0000-00007A000000}"/>
    <cellStyle name="asd 2 5 3 2" xfId="11615" xr:uid="{00000000-0005-0000-0000-00007B000000}"/>
    <cellStyle name="asd 2 5 3 3" xfId="13579" xr:uid="{00000000-0005-0000-0000-00007C000000}"/>
    <cellStyle name="asd 2 6" xfId="1606" xr:uid="{00000000-0005-0000-0000-00007D000000}"/>
    <cellStyle name="asd 2 6 2" xfId="8317" xr:uid="{00000000-0005-0000-0000-00007E000000}"/>
    <cellStyle name="asd 2 6 3" xfId="13311" xr:uid="{00000000-0005-0000-0000-00007F000000}"/>
    <cellStyle name="asd 2 7" xfId="2734" xr:uid="{00000000-0005-0000-0000-000080000000}"/>
    <cellStyle name="asd 2 7 2" xfId="9229" xr:uid="{00000000-0005-0000-0000-000081000000}"/>
    <cellStyle name="asd 2 7 3" xfId="13544" xr:uid="{00000000-0005-0000-0000-000082000000}"/>
    <cellStyle name="asd 3" xfId="1198" xr:uid="{00000000-0005-0000-0000-000083000000}"/>
    <cellStyle name="asd 3 2" xfId="1463" xr:uid="{00000000-0005-0000-0000-000084000000}"/>
    <cellStyle name="asd 3 2 2" xfId="1472" xr:uid="{00000000-0005-0000-0000-000085000000}"/>
    <cellStyle name="asd 3 2 2 2" xfId="2021" xr:uid="{00000000-0005-0000-0000-000086000000}"/>
    <cellStyle name="asd 3 2 2 2 2" xfId="8715" xr:uid="{00000000-0005-0000-0000-000087000000}"/>
    <cellStyle name="asd 3 2 2 2 3" xfId="13408" xr:uid="{00000000-0005-0000-0000-000088000000}"/>
    <cellStyle name="asd 3 2 2 3" xfId="8186" xr:uid="{00000000-0005-0000-0000-000089000000}"/>
    <cellStyle name="asd 3 2 2 4" xfId="13241" xr:uid="{00000000-0005-0000-0000-00008A000000}"/>
    <cellStyle name="asd 3 2 3" xfId="1479" xr:uid="{00000000-0005-0000-0000-00008B000000}"/>
    <cellStyle name="asd 3 2 3 2" xfId="2028" xr:uid="{00000000-0005-0000-0000-00008C000000}"/>
    <cellStyle name="asd 3 2 3 2 2" xfId="8722" xr:uid="{00000000-0005-0000-0000-00008D000000}"/>
    <cellStyle name="asd 3 2 3 2 3" xfId="13415" xr:uid="{00000000-0005-0000-0000-00008E000000}"/>
    <cellStyle name="asd 3 2 3 3" xfId="8193" xr:uid="{00000000-0005-0000-0000-00008F000000}"/>
    <cellStyle name="asd 3 2 3 4" xfId="13248" xr:uid="{00000000-0005-0000-0000-000090000000}"/>
    <cellStyle name="asd 3 2 4" xfId="2013" xr:uid="{00000000-0005-0000-0000-000091000000}"/>
    <cellStyle name="asd 3 2 4 2" xfId="8707" xr:uid="{00000000-0005-0000-0000-000092000000}"/>
    <cellStyle name="asd 3 2 4 3" xfId="13400" xr:uid="{00000000-0005-0000-0000-000093000000}"/>
    <cellStyle name="asd 3 2 5" xfId="8177" xr:uid="{00000000-0005-0000-0000-000094000000}"/>
    <cellStyle name="asd 3 2 6" xfId="13232" xr:uid="{00000000-0005-0000-0000-000095000000}"/>
    <cellStyle name="asd 3 3" xfId="1478" xr:uid="{00000000-0005-0000-0000-000096000000}"/>
    <cellStyle name="asd 3 3 2" xfId="2027" xr:uid="{00000000-0005-0000-0000-000097000000}"/>
    <cellStyle name="asd 3 3 2 2" xfId="8721" xr:uid="{00000000-0005-0000-0000-000098000000}"/>
    <cellStyle name="asd 3 3 2 3" xfId="13414" xr:uid="{00000000-0005-0000-0000-000099000000}"/>
    <cellStyle name="asd 3 3 3" xfId="8192" xr:uid="{00000000-0005-0000-0000-00009A000000}"/>
    <cellStyle name="asd 3 3 4" xfId="13247" xr:uid="{00000000-0005-0000-0000-00009B000000}"/>
    <cellStyle name="asd 3 4" xfId="1704" xr:uid="{00000000-0005-0000-0000-00009C000000}"/>
    <cellStyle name="asd 3 4 2" xfId="2259" xr:uid="{00000000-0005-0000-0000-00009D000000}"/>
    <cellStyle name="asd 3 4 2 2" xfId="5518" xr:uid="{00000000-0005-0000-0000-00009E000000}"/>
    <cellStyle name="asd 3 4 2 2 2" xfId="11944" xr:uid="{00000000-0005-0000-0000-00009F000000}"/>
    <cellStyle name="asd 3 4 2 2 3" xfId="13584" xr:uid="{00000000-0005-0000-0000-0000A0000000}"/>
    <cellStyle name="asd 3 4 3" xfId="5150" xr:uid="{00000000-0005-0000-0000-0000A1000000}"/>
    <cellStyle name="asd 3 4 3 2" xfId="11576" xr:uid="{00000000-0005-0000-0000-0000A2000000}"/>
    <cellStyle name="asd 3 4 3 3" xfId="13578" xr:uid="{00000000-0005-0000-0000-0000A3000000}"/>
    <cellStyle name="asd 3 5" xfId="1764" xr:uid="{00000000-0005-0000-0000-0000A4000000}"/>
    <cellStyle name="asd 3 5 2" xfId="2312" xr:uid="{00000000-0005-0000-0000-0000A5000000}"/>
    <cellStyle name="asd 3 5 2 2" xfId="5558" xr:uid="{00000000-0005-0000-0000-0000A6000000}"/>
    <cellStyle name="asd 3 5 2 2 2" xfId="11984" xr:uid="{00000000-0005-0000-0000-0000A7000000}"/>
    <cellStyle name="asd 3 5 2 2 3" xfId="13586" xr:uid="{00000000-0005-0000-0000-0000A8000000}"/>
    <cellStyle name="asd 3 5 3" xfId="5190" xr:uid="{00000000-0005-0000-0000-0000A9000000}"/>
    <cellStyle name="asd 3 5 3 2" xfId="11616" xr:uid="{00000000-0005-0000-0000-0000AA000000}"/>
    <cellStyle name="asd 3 5 3 3" xfId="13580" xr:uid="{00000000-0005-0000-0000-0000AB000000}"/>
    <cellStyle name="asd 3 6" xfId="1776" xr:uid="{00000000-0005-0000-0000-0000AC000000}"/>
    <cellStyle name="asd 3 6 2" xfId="5191" xr:uid="{00000000-0005-0000-0000-0000AD000000}"/>
    <cellStyle name="asd 3 6 2 2" xfId="11617" xr:uid="{00000000-0005-0000-0000-0000AE000000}"/>
    <cellStyle name="asd 3 6 2 3" xfId="13581" xr:uid="{00000000-0005-0000-0000-0000AF000000}"/>
    <cellStyle name="asd 3 7" xfId="1299" xr:uid="{00000000-0005-0000-0000-0000B0000000}"/>
    <cellStyle name="asd 3 7 2" xfId="8013" xr:uid="{00000000-0005-0000-0000-0000B1000000}"/>
    <cellStyle name="asd 3 7 3" xfId="13184" xr:uid="{00000000-0005-0000-0000-0000B2000000}"/>
    <cellStyle name="asd 3 8" xfId="7918" xr:uid="{00000000-0005-0000-0000-0000B3000000}"/>
    <cellStyle name="asd 3 9" xfId="13147" xr:uid="{00000000-0005-0000-0000-0000B4000000}"/>
    <cellStyle name="asd 4" xfId="636" xr:uid="{00000000-0005-0000-0000-0000B5000000}"/>
    <cellStyle name="asd 4 2" xfId="1437" xr:uid="{00000000-0005-0000-0000-0000B6000000}"/>
    <cellStyle name="asd 4 2 2" xfId="1495" xr:uid="{00000000-0005-0000-0000-0000B7000000}"/>
    <cellStyle name="asd 4 2 2 2" xfId="2044" xr:uid="{00000000-0005-0000-0000-0000B8000000}"/>
    <cellStyle name="asd 4 2 2 2 2" xfId="8738" xr:uid="{00000000-0005-0000-0000-0000B9000000}"/>
    <cellStyle name="asd 4 2 2 2 3" xfId="13431" xr:uid="{00000000-0005-0000-0000-0000BA000000}"/>
    <cellStyle name="asd 4 2 2 3" xfId="8209" xr:uid="{00000000-0005-0000-0000-0000BB000000}"/>
    <cellStyle name="asd 4 2 2 4" xfId="13264" xr:uid="{00000000-0005-0000-0000-0000BC000000}"/>
    <cellStyle name="asd 4 2 3" xfId="1502" xr:uid="{00000000-0005-0000-0000-0000BD000000}"/>
    <cellStyle name="asd 4 2 3 2" xfId="2051" xr:uid="{00000000-0005-0000-0000-0000BE000000}"/>
    <cellStyle name="asd 4 2 3 2 2" xfId="8745" xr:uid="{00000000-0005-0000-0000-0000BF000000}"/>
    <cellStyle name="asd 4 2 3 2 3" xfId="13438" xr:uid="{00000000-0005-0000-0000-0000C0000000}"/>
    <cellStyle name="asd 4 2 3 3" xfId="8216" xr:uid="{00000000-0005-0000-0000-0000C1000000}"/>
    <cellStyle name="asd 4 2 3 4" xfId="13271" xr:uid="{00000000-0005-0000-0000-0000C2000000}"/>
    <cellStyle name="asd 4 2 4" xfId="1516" xr:uid="{00000000-0005-0000-0000-0000C3000000}"/>
    <cellStyle name="asd 4 2 4 2" xfId="2065" xr:uid="{00000000-0005-0000-0000-0000C4000000}"/>
    <cellStyle name="asd 4 2 4 2 2" xfId="8759" xr:uid="{00000000-0005-0000-0000-0000C5000000}"/>
    <cellStyle name="asd 4 2 4 2 3" xfId="13452" xr:uid="{00000000-0005-0000-0000-0000C6000000}"/>
    <cellStyle name="asd 4 2 4 3" xfId="8230" xr:uid="{00000000-0005-0000-0000-0000C7000000}"/>
    <cellStyle name="asd 4 2 4 4" xfId="13285" xr:uid="{00000000-0005-0000-0000-0000C8000000}"/>
    <cellStyle name="asd 4 2 5" xfId="1988" xr:uid="{00000000-0005-0000-0000-0000C9000000}"/>
    <cellStyle name="asd 4 2 5 2" xfId="5373" xr:uid="{00000000-0005-0000-0000-0000CA000000}"/>
    <cellStyle name="asd 4 2 5 2 2" xfId="11799" xr:uid="{00000000-0005-0000-0000-0000CB000000}"/>
    <cellStyle name="asd 4 2 5 2 3" xfId="13582" xr:uid="{00000000-0005-0000-0000-0000CC000000}"/>
    <cellStyle name="asd 4 2 6" xfId="8151" xr:uid="{00000000-0005-0000-0000-0000CD000000}"/>
    <cellStyle name="asd 4 2 7" xfId="13206" xr:uid="{00000000-0005-0000-0000-0000CE000000}"/>
    <cellStyle name="asd 4 3" xfId="1460" xr:uid="{00000000-0005-0000-0000-0000CF000000}"/>
    <cellStyle name="asd 4 3 2" xfId="1477" xr:uid="{00000000-0005-0000-0000-0000D0000000}"/>
    <cellStyle name="asd 4 3 2 2" xfId="2026" xr:uid="{00000000-0005-0000-0000-0000D1000000}"/>
    <cellStyle name="asd 4 3 2 2 2" xfId="8720" xr:uid="{00000000-0005-0000-0000-0000D2000000}"/>
    <cellStyle name="asd 4 3 2 2 3" xfId="13413" xr:uid="{00000000-0005-0000-0000-0000D3000000}"/>
    <cellStyle name="asd 4 3 2 3" xfId="8191" xr:uid="{00000000-0005-0000-0000-0000D4000000}"/>
    <cellStyle name="asd 4 3 2 4" xfId="13246" xr:uid="{00000000-0005-0000-0000-0000D5000000}"/>
    <cellStyle name="asd 4 3 3" xfId="1499" xr:uid="{00000000-0005-0000-0000-0000D6000000}"/>
    <cellStyle name="asd 4 3 3 2" xfId="2048" xr:uid="{00000000-0005-0000-0000-0000D7000000}"/>
    <cellStyle name="asd 4 3 3 2 2" xfId="8742" xr:uid="{00000000-0005-0000-0000-0000D8000000}"/>
    <cellStyle name="asd 4 3 3 2 3" xfId="13435" xr:uid="{00000000-0005-0000-0000-0000D9000000}"/>
    <cellStyle name="asd 4 3 3 3" xfId="8213" xr:uid="{00000000-0005-0000-0000-0000DA000000}"/>
    <cellStyle name="asd 4 3 3 4" xfId="13268" xr:uid="{00000000-0005-0000-0000-0000DB000000}"/>
    <cellStyle name="asd 4 3 4" xfId="2010" xr:uid="{00000000-0005-0000-0000-0000DC000000}"/>
    <cellStyle name="asd 4 3 4 2" xfId="8704" xr:uid="{00000000-0005-0000-0000-0000DD000000}"/>
    <cellStyle name="asd 4 3 4 3" xfId="13397" xr:uid="{00000000-0005-0000-0000-0000DE000000}"/>
    <cellStyle name="asd 4 3 5" xfId="8174" xr:uid="{00000000-0005-0000-0000-0000DF000000}"/>
    <cellStyle name="asd 4 3 6" xfId="13229" xr:uid="{00000000-0005-0000-0000-0000E0000000}"/>
    <cellStyle name="asd 4 4" xfId="1488" xr:uid="{00000000-0005-0000-0000-0000E1000000}"/>
    <cellStyle name="asd 4 4 2" xfId="2037" xr:uid="{00000000-0005-0000-0000-0000E2000000}"/>
    <cellStyle name="asd 4 4 2 2" xfId="8731" xr:uid="{00000000-0005-0000-0000-0000E3000000}"/>
    <cellStyle name="asd 4 4 2 3" xfId="13424" xr:uid="{00000000-0005-0000-0000-0000E4000000}"/>
    <cellStyle name="asd 4 4 3" xfId="8202" xr:uid="{00000000-0005-0000-0000-0000E5000000}"/>
    <cellStyle name="asd 4 4 4" xfId="13257" xr:uid="{00000000-0005-0000-0000-0000E6000000}"/>
    <cellStyle name="asd 4 5" xfId="1920" xr:uid="{00000000-0005-0000-0000-0000E7000000}"/>
    <cellStyle name="asd 4 5 2" xfId="8616" xr:uid="{00000000-0005-0000-0000-0000E8000000}"/>
    <cellStyle name="asd 4 5 3" xfId="13367" xr:uid="{00000000-0005-0000-0000-0000E9000000}"/>
    <cellStyle name="asd 4 6" xfId="1368" xr:uid="{00000000-0005-0000-0000-0000EA000000}"/>
    <cellStyle name="asd 4 6 2" xfId="8082" xr:uid="{00000000-0005-0000-0000-0000EB000000}"/>
    <cellStyle name="asd 4 6 3" xfId="13195" xr:uid="{00000000-0005-0000-0000-0000EC000000}"/>
    <cellStyle name="asd 4 7" xfId="7356" xr:uid="{00000000-0005-0000-0000-0000ED000000}"/>
    <cellStyle name="asd 4 8" xfId="13119" xr:uid="{00000000-0005-0000-0000-0000EE000000}"/>
    <cellStyle name="asd 5" xfId="1178" xr:uid="{00000000-0005-0000-0000-0000EF000000}"/>
    <cellStyle name="asd 5 2" xfId="1439" xr:uid="{00000000-0005-0000-0000-0000F0000000}"/>
    <cellStyle name="asd 5 2 2" xfId="1496" xr:uid="{00000000-0005-0000-0000-0000F1000000}"/>
    <cellStyle name="asd 5 2 2 2" xfId="2045" xr:uid="{00000000-0005-0000-0000-0000F2000000}"/>
    <cellStyle name="asd 5 2 2 2 2" xfId="8739" xr:uid="{00000000-0005-0000-0000-0000F3000000}"/>
    <cellStyle name="asd 5 2 2 2 3" xfId="13432" xr:uid="{00000000-0005-0000-0000-0000F4000000}"/>
    <cellStyle name="asd 5 2 2 3" xfId="8210" xr:uid="{00000000-0005-0000-0000-0000F5000000}"/>
    <cellStyle name="asd 5 2 2 4" xfId="13265" xr:uid="{00000000-0005-0000-0000-0000F6000000}"/>
    <cellStyle name="asd 5 2 3" xfId="1503" xr:uid="{00000000-0005-0000-0000-0000F7000000}"/>
    <cellStyle name="asd 5 2 3 2" xfId="2052" xr:uid="{00000000-0005-0000-0000-0000F8000000}"/>
    <cellStyle name="asd 5 2 3 2 2" xfId="8746" xr:uid="{00000000-0005-0000-0000-0000F9000000}"/>
    <cellStyle name="asd 5 2 3 2 3" xfId="13439" xr:uid="{00000000-0005-0000-0000-0000FA000000}"/>
    <cellStyle name="asd 5 2 3 3" xfId="8217" xr:uid="{00000000-0005-0000-0000-0000FB000000}"/>
    <cellStyle name="asd 5 2 3 4" xfId="13272" xr:uid="{00000000-0005-0000-0000-0000FC000000}"/>
    <cellStyle name="asd 5 2 4" xfId="1517" xr:uid="{00000000-0005-0000-0000-0000FD000000}"/>
    <cellStyle name="asd 5 2 4 2" xfId="2066" xr:uid="{00000000-0005-0000-0000-0000FE000000}"/>
    <cellStyle name="asd 5 2 4 2 2" xfId="8760" xr:uid="{00000000-0005-0000-0000-0000FF000000}"/>
    <cellStyle name="asd 5 2 4 2 3" xfId="13453" xr:uid="{00000000-0005-0000-0000-000000010000}"/>
    <cellStyle name="asd 5 2 4 3" xfId="8231" xr:uid="{00000000-0005-0000-0000-000001010000}"/>
    <cellStyle name="asd 5 2 4 4" xfId="13286" xr:uid="{00000000-0005-0000-0000-000002010000}"/>
    <cellStyle name="asd 5 2 5" xfId="1989" xr:uid="{00000000-0005-0000-0000-000003010000}"/>
    <cellStyle name="asd 5 2 5 2" xfId="5374" xr:uid="{00000000-0005-0000-0000-000004010000}"/>
    <cellStyle name="asd 5 2 5 2 2" xfId="11800" xr:uid="{00000000-0005-0000-0000-000005010000}"/>
    <cellStyle name="asd 5 2 5 2 3" xfId="13583" xr:uid="{00000000-0005-0000-0000-000006010000}"/>
    <cellStyle name="asd 5 2 6" xfId="8153" xr:uid="{00000000-0005-0000-0000-000007010000}"/>
    <cellStyle name="asd 5 2 7" xfId="13208" xr:uid="{00000000-0005-0000-0000-000008010000}"/>
    <cellStyle name="asd 5 3" xfId="1467" xr:uid="{00000000-0005-0000-0000-000009010000}"/>
    <cellStyle name="asd 5 3 2" xfId="1454" xr:uid="{00000000-0005-0000-0000-00000A010000}"/>
    <cellStyle name="asd 5 3 2 2" xfId="2004" xr:uid="{00000000-0005-0000-0000-00000B010000}"/>
    <cellStyle name="asd 5 3 2 2 2" xfId="8698" xr:uid="{00000000-0005-0000-0000-00000C010000}"/>
    <cellStyle name="asd 5 3 2 2 3" xfId="13391" xr:uid="{00000000-0005-0000-0000-00000D010000}"/>
    <cellStyle name="asd 5 3 2 3" xfId="8168" xr:uid="{00000000-0005-0000-0000-00000E010000}"/>
    <cellStyle name="asd 5 3 2 4" xfId="13223" xr:uid="{00000000-0005-0000-0000-00000F010000}"/>
    <cellStyle name="asd 5 3 3" xfId="1509" xr:uid="{00000000-0005-0000-0000-000010010000}"/>
    <cellStyle name="asd 5 3 3 2" xfId="2058" xr:uid="{00000000-0005-0000-0000-000011010000}"/>
    <cellStyle name="asd 5 3 3 2 2" xfId="8752" xr:uid="{00000000-0005-0000-0000-000012010000}"/>
    <cellStyle name="asd 5 3 3 2 3" xfId="13445" xr:uid="{00000000-0005-0000-0000-000013010000}"/>
    <cellStyle name="asd 5 3 3 3" xfId="8223" xr:uid="{00000000-0005-0000-0000-000014010000}"/>
    <cellStyle name="asd 5 3 3 4" xfId="13278" xr:uid="{00000000-0005-0000-0000-000015010000}"/>
    <cellStyle name="asd 5 3 4" xfId="2016" xr:uid="{00000000-0005-0000-0000-000016010000}"/>
    <cellStyle name="asd 5 3 4 2" xfId="8710" xr:uid="{00000000-0005-0000-0000-000017010000}"/>
    <cellStyle name="asd 5 3 4 3" xfId="13403" xr:uid="{00000000-0005-0000-0000-000018010000}"/>
    <cellStyle name="asd 5 3 5" xfId="8181" xr:uid="{00000000-0005-0000-0000-000019010000}"/>
    <cellStyle name="asd 5 3 6" xfId="13236" xr:uid="{00000000-0005-0000-0000-00001A010000}"/>
    <cellStyle name="asd 5 4" xfId="1922" xr:uid="{00000000-0005-0000-0000-00001B010000}"/>
    <cellStyle name="asd 5 4 2" xfId="8618" xr:uid="{00000000-0005-0000-0000-00001C010000}"/>
    <cellStyle name="asd 5 4 3" xfId="13369" xr:uid="{00000000-0005-0000-0000-00001D010000}"/>
    <cellStyle name="asd 5 5" xfId="7898" xr:uid="{00000000-0005-0000-0000-00001E010000}"/>
    <cellStyle name="asd 5 6" xfId="13127" xr:uid="{00000000-0005-0000-0000-00001F010000}"/>
    <cellStyle name="asd 6" xfId="1370" xr:uid="{00000000-0005-0000-0000-000020010000}"/>
    <cellStyle name="asd 6 2" xfId="1471" xr:uid="{00000000-0005-0000-0000-000021010000}"/>
    <cellStyle name="asd 6 2 2" xfId="2020" xr:uid="{00000000-0005-0000-0000-000022010000}"/>
    <cellStyle name="asd 6 2 2 2" xfId="8714" xr:uid="{00000000-0005-0000-0000-000023010000}"/>
    <cellStyle name="asd 6 2 2 3" xfId="13407" xr:uid="{00000000-0005-0000-0000-000024010000}"/>
    <cellStyle name="asd 6 2 3" xfId="8185" xr:uid="{00000000-0005-0000-0000-000025010000}"/>
    <cellStyle name="asd 6 2 4" xfId="13240" xr:uid="{00000000-0005-0000-0000-000026010000}"/>
    <cellStyle name="asd 6 3" xfId="1514" xr:uid="{00000000-0005-0000-0000-000027010000}"/>
    <cellStyle name="asd 6 3 2" xfId="2063" xr:uid="{00000000-0005-0000-0000-000028010000}"/>
    <cellStyle name="asd 6 3 2 2" xfId="8757" xr:uid="{00000000-0005-0000-0000-000029010000}"/>
    <cellStyle name="asd 6 3 2 3" xfId="13450" xr:uid="{00000000-0005-0000-0000-00002A010000}"/>
    <cellStyle name="asd 6 3 3" xfId="8228" xr:uid="{00000000-0005-0000-0000-00002B010000}"/>
    <cellStyle name="asd 6 3 4" xfId="13283" xr:uid="{00000000-0005-0000-0000-00002C010000}"/>
    <cellStyle name="asd 6 4" xfId="1923" xr:uid="{00000000-0005-0000-0000-00002D010000}"/>
    <cellStyle name="asd 6 4 2" xfId="8619" xr:uid="{00000000-0005-0000-0000-00002E010000}"/>
    <cellStyle name="asd 6 4 3" xfId="13370" xr:uid="{00000000-0005-0000-0000-00002F010000}"/>
    <cellStyle name="asd 6 5" xfId="8084" xr:uid="{00000000-0005-0000-0000-000030010000}"/>
    <cellStyle name="asd 6 6" xfId="13197" xr:uid="{00000000-0005-0000-0000-000031010000}"/>
    <cellStyle name="asd 7" xfId="1554" xr:uid="{00000000-0005-0000-0000-000032010000}"/>
    <cellStyle name="asd 7 2" xfId="2103" xr:uid="{00000000-0005-0000-0000-000033010000}"/>
    <cellStyle name="asd 7 2 2" xfId="8797" xr:uid="{00000000-0005-0000-0000-000034010000}"/>
    <cellStyle name="asd 7 2 3" xfId="13464" xr:uid="{00000000-0005-0000-0000-000035010000}"/>
    <cellStyle name="asd 7 3" xfId="8268" xr:uid="{00000000-0005-0000-0000-000036010000}"/>
    <cellStyle name="asd 7 4" xfId="13297" xr:uid="{00000000-0005-0000-0000-000037010000}"/>
    <cellStyle name="asd 8" xfId="1589" xr:uid="{00000000-0005-0000-0000-000038010000}"/>
    <cellStyle name="asd 8 2" xfId="2138" xr:uid="{00000000-0005-0000-0000-000039010000}"/>
    <cellStyle name="asd 8 2 2" xfId="8832" xr:uid="{00000000-0005-0000-0000-00003A010000}"/>
    <cellStyle name="asd 8 2 3" xfId="13467" xr:uid="{00000000-0005-0000-0000-00003B010000}"/>
    <cellStyle name="asd 8 3" xfId="8303" xr:uid="{00000000-0005-0000-0000-00003C010000}"/>
    <cellStyle name="asd 8 4" xfId="13300" xr:uid="{00000000-0005-0000-0000-00003D010000}"/>
    <cellStyle name="asd 9" xfId="1594" xr:uid="{00000000-0005-0000-0000-00003E010000}"/>
    <cellStyle name="asd 9 2" xfId="2142" xr:uid="{00000000-0005-0000-0000-00003F010000}"/>
    <cellStyle name="asd 9 2 2" xfId="8834" xr:uid="{00000000-0005-0000-0000-000040010000}"/>
    <cellStyle name="asd 9 2 3" xfId="13469" xr:uid="{00000000-0005-0000-0000-000041010000}"/>
    <cellStyle name="asd 9 3" xfId="8305" xr:uid="{00000000-0005-0000-0000-000042010000}"/>
    <cellStyle name="asd 9 4" xfId="13302" xr:uid="{00000000-0005-0000-0000-000043010000}"/>
    <cellStyle name="asd_IOPES" xfId="2614" xr:uid="{00000000-0005-0000-0000-000044010000}"/>
    <cellStyle name="Bad" xfId="601" xr:uid="{00000000-0005-0000-0000-000045010000}"/>
    <cellStyle name="Bom" xfId="8" builtinId="26" customBuiltin="1"/>
    <cellStyle name="Calculation" xfId="604" xr:uid="{00000000-0005-0000-0000-000047010000}"/>
    <cellStyle name="Calculation 10" xfId="1189" xr:uid="{00000000-0005-0000-0000-000048010000}"/>
    <cellStyle name="Calculation 10 2" xfId="2753" xr:uid="{00000000-0005-0000-0000-000049010000}"/>
    <cellStyle name="Calculation 10 2 2" xfId="9247" xr:uid="{00000000-0005-0000-0000-00004A010000}"/>
    <cellStyle name="Calculation 10 2 3" xfId="13562" xr:uid="{00000000-0005-0000-0000-00004B010000}"/>
    <cellStyle name="Calculation 10 3" xfId="2697" xr:uid="{00000000-0005-0000-0000-00004C010000}"/>
    <cellStyle name="Calculation 10 3 2" xfId="9215" xr:uid="{00000000-0005-0000-0000-00004D010000}"/>
    <cellStyle name="Calculation 10 3 3" xfId="13534" xr:uid="{00000000-0005-0000-0000-00004E010000}"/>
    <cellStyle name="Calculation 10 4" xfId="7909" xr:uid="{00000000-0005-0000-0000-00004F010000}"/>
    <cellStyle name="Calculation 10 5" xfId="13138" xr:uid="{00000000-0005-0000-0000-000050010000}"/>
    <cellStyle name="Calculation 11" xfId="1211" xr:uid="{00000000-0005-0000-0000-000051010000}"/>
    <cellStyle name="Calculation 11 2" xfId="2751" xr:uid="{00000000-0005-0000-0000-000052010000}"/>
    <cellStyle name="Calculation 11 2 2" xfId="9245" xr:uid="{00000000-0005-0000-0000-000053010000}"/>
    <cellStyle name="Calculation 11 2 3" xfId="13560" xr:uid="{00000000-0005-0000-0000-000054010000}"/>
    <cellStyle name="Calculation 11 3" xfId="2661" xr:uid="{00000000-0005-0000-0000-000055010000}"/>
    <cellStyle name="Calculation 11 3 2" xfId="9212" xr:uid="{00000000-0005-0000-0000-000056010000}"/>
    <cellStyle name="Calculation 11 3 3" xfId="13532" xr:uid="{00000000-0005-0000-0000-000057010000}"/>
    <cellStyle name="Calculation 11 4" xfId="7931" xr:uid="{00000000-0005-0000-0000-000058010000}"/>
    <cellStyle name="Calculation 11 5" xfId="13160" xr:uid="{00000000-0005-0000-0000-000059010000}"/>
    <cellStyle name="Calculation 12" xfId="1197" xr:uid="{00000000-0005-0000-0000-00005A010000}"/>
    <cellStyle name="Calculation 12 2" xfId="2763" xr:uid="{00000000-0005-0000-0000-00005B010000}"/>
    <cellStyle name="Calculation 12 2 2" xfId="9257" xr:uid="{00000000-0005-0000-0000-00005C010000}"/>
    <cellStyle name="Calculation 12 2 3" xfId="13572" xr:uid="{00000000-0005-0000-0000-00005D010000}"/>
    <cellStyle name="Calculation 12 3" xfId="7917" xr:uid="{00000000-0005-0000-0000-00005E010000}"/>
    <cellStyle name="Calculation 12 4" xfId="13146" xr:uid="{00000000-0005-0000-0000-00005F010000}"/>
    <cellStyle name="Calculation 13" xfId="2630" xr:uid="{00000000-0005-0000-0000-000060010000}"/>
    <cellStyle name="Calculation 13 2" xfId="2749" xr:uid="{00000000-0005-0000-0000-000061010000}"/>
    <cellStyle name="Calculation 13 2 2" xfId="9243" xr:uid="{00000000-0005-0000-0000-000062010000}"/>
    <cellStyle name="Calculation 13 2 3" xfId="13558" xr:uid="{00000000-0005-0000-0000-000063010000}"/>
    <cellStyle name="Calculation 13 3" xfId="9209" xr:uid="{00000000-0005-0000-0000-000064010000}"/>
    <cellStyle name="Calculation 13 4" xfId="13530" xr:uid="{00000000-0005-0000-0000-000065010000}"/>
    <cellStyle name="Calculation 14" xfId="1787" xr:uid="{00000000-0005-0000-0000-000066010000}"/>
    <cellStyle name="Calculation 14 2" xfId="8492" xr:uid="{00000000-0005-0000-0000-000067010000}"/>
    <cellStyle name="Calculation 14 3" xfId="13359" xr:uid="{00000000-0005-0000-0000-000068010000}"/>
    <cellStyle name="Calculation 15" xfId="6714" xr:uid="{00000000-0005-0000-0000-000069010000}"/>
    <cellStyle name="Calculation 16" xfId="6677" xr:uid="{00000000-0005-0000-0000-00006A010000}"/>
    <cellStyle name="Calculation 17" xfId="6765" xr:uid="{00000000-0005-0000-0000-00006B010000}"/>
    <cellStyle name="Calculation 18" xfId="6763" xr:uid="{00000000-0005-0000-0000-00006C010000}"/>
    <cellStyle name="Calculation 2" xfId="1216" xr:uid="{00000000-0005-0000-0000-00006D010000}"/>
    <cellStyle name="Calculation 2 2" xfId="1435" xr:uid="{00000000-0005-0000-0000-00006E010000}"/>
    <cellStyle name="Calculation 2 2 2" xfId="1440" xr:uid="{00000000-0005-0000-0000-00006F010000}"/>
    <cellStyle name="Calculation 2 2 2 2" xfId="1990" xr:uid="{00000000-0005-0000-0000-000070010000}"/>
    <cellStyle name="Calculation 2 2 2 2 2" xfId="8684" xr:uid="{00000000-0005-0000-0000-000071010000}"/>
    <cellStyle name="Calculation 2 2 2 2 3" xfId="13377" xr:uid="{00000000-0005-0000-0000-000072010000}"/>
    <cellStyle name="Calculation 2 2 2 3" xfId="8154" xr:uid="{00000000-0005-0000-0000-000073010000}"/>
    <cellStyle name="Calculation 2 2 2 4" xfId="13209" xr:uid="{00000000-0005-0000-0000-000074010000}"/>
    <cellStyle name="Calculation 2 2 3" xfId="1470" xr:uid="{00000000-0005-0000-0000-000075010000}"/>
    <cellStyle name="Calculation 2 2 3 2" xfId="2019" xr:uid="{00000000-0005-0000-0000-000076010000}"/>
    <cellStyle name="Calculation 2 2 3 2 2" xfId="8713" xr:uid="{00000000-0005-0000-0000-000077010000}"/>
    <cellStyle name="Calculation 2 2 3 2 3" xfId="13406" xr:uid="{00000000-0005-0000-0000-000078010000}"/>
    <cellStyle name="Calculation 2 2 3 3" xfId="8184" xr:uid="{00000000-0005-0000-0000-000079010000}"/>
    <cellStyle name="Calculation 2 2 3 4" xfId="13239" xr:uid="{00000000-0005-0000-0000-00007A010000}"/>
    <cellStyle name="Calculation 2 2 4" xfId="1714" xr:uid="{00000000-0005-0000-0000-00007B010000}"/>
    <cellStyle name="Calculation 2 2 4 2" xfId="2270" xr:uid="{00000000-0005-0000-0000-00007C010000}"/>
    <cellStyle name="Calculation 2 2 4 2 2" xfId="8951" xr:uid="{00000000-0005-0000-0000-00007D010000}"/>
    <cellStyle name="Calculation 2 2 4 2 3" xfId="13494" xr:uid="{00000000-0005-0000-0000-00007E010000}"/>
    <cellStyle name="Calculation 2 2 4 3" xfId="8423" xr:uid="{00000000-0005-0000-0000-00007F010000}"/>
    <cellStyle name="Calculation 2 2 4 4" xfId="13327" xr:uid="{00000000-0005-0000-0000-000080010000}"/>
    <cellStyle name="Calculation 2 2 5" xfId="1766" xr:uid="{00000000-0005-0000-0000-000081010000}"/>
    <cellStyle name="Calculation 2 2 5 2" xfId="2314" xr:uid="{00000000-0005-0000-0000-000082010000}"/>
    <cellStyle name="Calculation 2 2 5 2 2" xfId="8993" xr:uid="{00000000-0005-0000-0000-000083010000}"/>
    <cellStyle name="Calculation 2 2 5 2 3" xfId="13506" xr:uid="{00000000-0005-0000-0000-000084010000}"/>
    <cellStyle name="Calculation 2 2 5 3" xfId="8473" xr:uid="{00000000-0005-0000-0000-000085010000}"/>
    <cellStyle name="Calculation 2 2 5 4" xfId="13347" xr:uid="{00000000-0005-0000-0000-000086010000}"/>
    <cellStyle name="Calculation 2 2 6" xfId="1987" xr:uid="{00000000-0005-0000-0000-000087010000}"/>
    <cellStyle name="Calculation 2 2 6 2" xfId="8683" xr:uid="{00000000-0005-0000-0000-000088010000}"/>
    <cellStyle name="Calculation 2 2 6 3" xfId="13376" xr:uid="{00000000-0005-0000-0000-000089010000}"/>
    <cellStyle name="Calculation 2 2 7" xfId="8149" xr:uid="{00000000-0005-0000-0000-00008A010000}"/>
    <cellStyle name="Calculation 2 2 8" xfId="13204" xr:uid="{00000000-0005-0000-0000-00008B010000}"/>
    <cellStyle name="Calculation 2 3" xfId="1465" xr:uid="{00000000-0005-0000-0000-00008C010000}"/>
    <cellStyle name="Calculation 2 3 2" xfId="1475" xr:uid="{00000000-0005-0000-0000-00008D010000}"/>
    <cellStyle name="Calculation 2 3 2 2" xfId="2024" xr:uid="{00000000-0005-0000-0000-00008E010000}"/>
    <cellStyle name="Calculation 2 3 2 2 2" xfId="8718" xr:uid="{00000000-0005-0000-0000-00008F010000}"/>
    <cellStyle name="Calculation 2 3 2 2 3" xfId="13411" xr:uid="{00000000-0005-0000-0000-000090010000}"/>
    <cellStyle name="Calculation 2 3 2 3" xfId="8189" xr:uid="{00000000-0005-0000-0000-000091010000}"/>
    <cellStyle name="Calculation 2 3 2 4" xfId="13244" xr:uid="{00000000-0005-0000-0000-000092010000}"/>
    <cellStyle name="Calculation 2 3 3" xfId="1480" xr:uid="{00000000-0005-0000-0000-000093010000}"/>
    <cellStyle name="Calculation 2 3 3 2" xfId="2029" xr:uid="{00000000-0005-0000-0000-000094010000}"/>
    <cellStyle name="Calculation 2 3 3 2 2" xfId="8723" xr:uid="{00000000-0005-0000-0000-000095010000}"/>
    <cellStyle name="Calculation 2 3 3 2 3" xfId="13416" xr:uid="{00000000-0005-0000-0000-000096010000}"/>
    <cellStyle name="Calculation 2 3 3 3" xfId="8194" xr:uid="{00000000-0005-0000-0000-000097010000}"/>
    <cellStyle name="Calculation 2 3 3 4" xfId="13249" xr:uid="{00000000-0005-0000-0000-000098010000}"/>
    <cellStyle name="Calculation 2 3 4" xfId="1747" xr:uid="{00000000-0005-0000-0000-000099010000}"/>
    <cellStyle name="Calculation 2 3 4 2" xfId="2303" xr:uid="{00000000-0005-0000-0000-00009A010000}"/>
    <cellStyle name="Calculation 2 3 4 2 2" xfId="8984" xr:uid="{00000000-0005-0000-0000-00009B010000}"/>
    <cellStyle name="Calculation 2 3 4 2 3" xfId="13497" xr:uid="{00000000-0005-0000-0000-00009C010000}"/>
    <cellStyle name="Calculation 2 3 4 3" xfId="8456" xr:uid="{00000000-0005-0000-0000-00009D010000}"/>
    <cellStyle name="Calculation 2 3 4 4" xfId="13330" xr:uid="{00000000-0005-0000-0000-00009E010000}"/>
    <cellStyle name="Calculation 2 3 5" xfId="1770" xr:uid="{00000000-0005-0000-0000-00009F010000}"/>
    <cellStyle name="Calculation 2 3 5 2" xfId="2316" xr:uid="{00000000-0005-0000-0000-0000A0010000}"/>
    <cellStyle name="Calculation 2 3 5 2 2" xfId="8995" xr:uid="{00000000-0005-0000-0000-0000A1010000}"/>
    <cellStyle name="Calculation 2 3 5 2 3" xfId="13508" xr:uid="{00000000-0005-0000-0000-0000A2010000}"/>
    <cellStyle name="Calculation 2 3 5 3" xfId="8477" xr:uid="{00000000-0005-0000-0000-0000A3010000}"/>
    <cellStyle name="Calculation 2 3 5 4" xfId="13351" xr:uid="{00000000-0005-0000-0000-0000A4010000}"/>
    <cellStyle name="Calculation 2 3 6" xfId="2015" xr:uid="{00000000-0005-0000-0000-0000A5010000}"/>
    <cellStyle name="Calculation 2 3 6 2" xfId="8709" xr:uid="{00000000-0005-0000-0000-0000A6010000}"/>
    <cellStyle name="Calculation 2 3 6 3" xfId="13402" xr:uid="{00000000-0005-0000-0000-0000A7010000}"/>
    <cellStyle name="Calculation 2 3 7" xfId="8179" xr:uid="{00000000-0005-0000-0000-0000A8010000}"/>
    <cellStyle name="Calculation 2 3 8" xfId="13234" xr:uid="{00000000-0005-0000-0000-0000A9010000}"/>
    <cellStyle name="Calculation 2 4" xfId="1636" xr:uid="{00000000-0005-0000-0000-0000AA010000}"/>
    <cellStyle name="Calculation 2 4 2" xfId="2184" xr:uid="{00000000-0005-0000-0000-0000AB010000}"/>
    <cellStyle name="Calculation 2 4 2 2" xfId="8875" xr:uid="{00000000-0005-0000-0000-0000AC010000}"/>
    <cellStyle name="Calculation 2 4 2 3" xfId="13479" xr:uid="{00000000-0005-0000-0000-0000AD010000}"/>
    <cellStyle name="Calculation 2 4 3" xfId="8347" xr:uid="{00000000-0005-0000-0000-0000AE010000}"/>
    <cellStyle name="Calculation 2 4 4" xfId="13312" xr:uid="{00000000-0005-0000-0000-0000AF010000}"/>
    <cellStyle name="Calculation 2 5" xfId="1918" xr:uid="{00000000-0005-0000-0000-0000B0010000}"/>
    <cellStyle name="Calculation 2 5 2" xfId="8614" xr:uid="{00000000-0005-0000-0000-0000B1010000}"/>
    <cellStyle name="Calculation 2 5 3" xfId="13365" xr:uid="{00000000-0005-0000-0000-0000B2010000}"/>
    <cellStyle name="Calculation 2 6" xfId="1366" xr:uid="{00000000-0005-0000-0000-0000B3010000}"/>
    <cellStyle name="Calculation 2 6 2" xfId="8080" xr:uid="{00000000-0005-0000-0000-0000B4010000}"/>
    <cellStyle name="Calculation 2 6 3" xfId="13193" xr:uid="{00000000-0005-0000-0000-0000B5010000}"/>
    <cellStyle name="Calculation 2 7" xfId="7936" xr:uid="{00000000-0005-0000-0000-0000B6010000}"/>
    <cellStyle name="Calculation 2 8" xfId="13165" xr:uid="{00000000-0005-0000-0000-0000B7010000}"/>
    <cellStyle name="Calculation 3" xfId="1219" xr:uid="{00000000-0005-0000-0000-0000B8010000}"/>
    <cellStyle name="Calculation 3 2" xfId="1491" xr:uid="{00000000-0005-0000-0000-0000B9010000}"/>
    <cellStyle name="Calculation 3 2 2" xfId="1451" xr:uid="{00000000-0005-0000-0000-0000BA010000}"/>
    <cellStyle name="Calculation 3 2 2 2" xfId="2001" xr:uid="{00000000-0005-0000-0000-0000BB010000}"/>
    <cellStyle name="Calculation 3 2 2 2 2" xfId="8695" xr:uid="{00000000-0005-0000-0000-0000BC010000}"/>
    <cellStyle name="Calculation 3 2 2 2 3" xfId="13388" xr:uid="{00000000-0005-0000-0000-0000BD010000}"/>
    <cellStyle name="Calculation 3 2 2 3" xfId="8165" xr:uid="{00000000-0005-0000-0000-0000BE010000}"/>
    <cellStyle name="Calculation 3 2 2 4" xfId="13220" xr:uid="{00000000-0005-0000-0000-0000BF010000}"/>
    <cellStyle name="Calculation 3 2 3" xfId="1513" xr:uid="{00000000-0005-0000-0000-0000C0010000}"/>
    <cellStyle name="Calculation 3 2 3 2" xfId="2062" xr:uid="{00000000-0005-0000-0000-0000C1010000}"/>
    <cellStyle name="Calculation 3 2 3 2 2" xfId="8756" xr:uid="{00000000-0005-0000-0000-0000C2010000}"/>
    <cellStyle name="Calculation 3 2 3 2 3" xfId="13449" xr:uid="{00000000-0005-0000-0000-0000C3010000}"/>
    <cellStyle name="Calculation 3 2 3 3" xfId="8227" xr:uid="{00000000-0005-0000-0000-0000C4010000}"/>
    <cellStyle name="Calculation 3 2 3 4" xfId="13282" xr:uid="{00000000-0005-0000-0000-0000C5010000}"/>
    <cellStyle name="Calculation 3 2 4" xfId="2040" xr:uid="{00000000-0005-0000-0000-0000C6010000}"/>
    <cellStyle name="Calculation 3 2 4 2" xfId="8734" xr:uid="{00000000-0005-0000-0000-0000C7010000}"/>
    <cellStyle name="Calculation 3 2 4 3" xfId="13427" xr:uid="{00000000-0005-0000-0000-0000C8010000}"/>
    <cellStyle name="Calculation 3 2 5" xfId="8205" xr:uid="{00000000-0005-0000-0000-0000C9010000}"/>
    <cellStyle name="Calculation 3 2 6" xfId="13260" xr:uid="{00000000-0005-0000-0000-0000CA010000}"/>
    <cellStyle name="Calculation 3 3" xfId="1674" xr:uid="{00000000-0005-0000-0000-0000CB010000}"/>
    <cellStyle name="Calculation 3 3 2" xfId="2229" xr:uid="{00000000-0005-0000-0000-0000CC010000}"/>
    <cellStyle name="Calculation 3 3 2 2" xfId="8912" xr:uid="{00000000-0005-0000-0000-0000CD010000}"/>
    <cellStyle name="Calculation 3 3 2 3" xfId="13486" xr:uid="{00000000-0005-0000-0000-0000CE010000}"/>
    <cellStyle name="Calculation 3 3 3" xfId="8384" xr:uid="{00000000-0005-0000-0000-0000CF010000}"/>
    <cellStyle name="Calculation 3 3 4" xfId="13319" xr:uid="{00000000-0005-0000-0000-0000D0010000}"/>
    <cellStyle name="Calculation 3 4" xfId="1756" xr:uid="{00000000-0005-0000-0000-0000D1010000}"/>
    <cellStyle name="Calculation 3 4 2" xfId="2310" xr:uid="{00000000-0005-0000-0000-0000D2010000}"/>
    <cellStyle name="Calculation 3 4 2 2" xfId="8990" xr:uid="{00000000-0005-0000-0000-0000D3010000}"/>
    <cellStyle name="Calculation 3 4 2 3" xfId="13503" xr:uid="{00000000-0005-0000-0000-0000D4010000}"/>
    <cellStyle name="Calculation 3 4 3" xfId="8464" xr:uid="{00000000-0005-0000-0000-0000D5010000}"/>
    <cellStyle name="Calculation 3 4 4" xfId="13338" xr:uid="{00000000-0005-0000-0000-0000D6010000}"/>
    <cellStyle name="Calculation 3 5" xfId="1858" xr:uid="{00000000-0005-0000-0000-0000D7010000}"/>
    <cellStyle name="Calculation 3 5 2" xfId="8554" xr:uid="{00000000-0005-0000-0000-0000D8010000}"/>
    <cellStyle name="Calculation 3 5 3" xfId="13363" xr:uid="{00000000-0005-0000-0000-0000D9010000}"/>
    <cellStyle name="Calculation 3 6" xfId="1302" xr:uid="{00000000-0005-0000-0000-0000DA010000}"/>
    <cellStyle name="Calculation 3 6 2" xfId="8016" xr:uid="{00000000-0005-0000-0000-0000DB010000}"/>
    <cellStyle name="Calculation 3 6 3" xfId="13187" xr:uid="{00000000-0005-0000-0000-0000DC010000}"/>
    <cellStyle name="Calculation 3 7" xfId="7939" xr:uid="{00000000-0005-0000-0000-0000DD010000}"/>
    <cellStyle name="Calculation 3 8" xfId="13168" xr:uid="{00000000-0005-0000-0000-0000DE010000}"/>
    <cellStyle name="Calculation 4" xfId="1180" xr:uid="{00000000-0005-0000-0000-0000DF010000}"/>
    <cellStyle name="Calculation 4 2" xfId="1707" xr:uid="{00000000-0005-0000-0000-0000E0010000}"/>
    <cellStyle name="Calculation 4 2 2" xfId="2262" xr:uid="{00000000-0005-0000-0000-0000E1010000}"/>
    <cellStyle name="Calculation 4 2 2 2" xfId="8944" xr:uid="{00000000-0005-0000-0000-0000E2010000}"/>
    <cellStyle name="Calculation 4 2 2 3" xfId="13493" xr:uid="{00000000-0005-0000-0000-0000E3010000}"/>
    <cellStyle name="Calculation 4 2 3" xfId="8416" xr:uid="{00000000-0005-0000-0000-0000E4010000}"/>
    <cellStyle name="Calculation 4 2 4" xfId="13326" xr:uid="{00000000-0005-0000-0000-0000E5010000}"/>
    <cellStyle name="Calculation 4 3" xfId="1765" xr:uid="{00000000-0005-0000-0000-0000E6010000}"/>
    <cellStyle name="Calculation 4 3 2" xfId="2313" xr:uid="{00000000-0005-0000-0000-0000E7010000}"/>
    <cellStyle name="Calculation 4 3 2 2" xfId="8992" xr:uid="{00000000-0005-0000-0000-0000E8010000}"/>
    <cellStyle name="Calculation 4 3 2 3" xfId="13505" xr:uid="{00000000-0005-0000-0000-0000E9010000}"/>
    <cellStyle name="Calculation 4 3 3" xfId="8472" xr:uid="{00000000-0005-0000-0000-0000EA010000}"/>
    <cellStyle name="Calculation 4 3 4" xfId="13346" xr:uid="{00000000-0005-0000-0000-0000EB010000}"/>
    <cellStyle name="Calculation 4 4" xfId="2068" xr:uid="{00000000-0005-0000-0000-0000EC010000}"/>
    <cellStyle name="Calculation 4 4 2" xfId="8762" xr:uid="{00000000-0005-0000-0000-0000ED010000}"/>
    <cellStyle name="Calculation 4 4 3" xfId="13455" xr:uid="{00000000-0005-0000-0000-0000EE010000}"/>
    <cellStyle name="Calculation 4 5" xfId="1519" xr:uid="{00000000-0005-0000-0000-0000EF010000}"/>
    <cellStyle name="Calculation 4 5 2" xfId="8233" xr:uid="{00000000-0005-0000-0000-0000F0010000}"/>
    <cellStyle name="Calculation 4 5 3" xfId="13288" xr:uid="{00000000-0005-0000-0000-0000F1010000}"/>
    <cellStyle name="Calculation 4 6" xfId="7900" xr:uid="{00000000-0005-0000-0000-0000F2010000}"/>
    <cellStyle name="Calculation 4 7" xfId="13129" xr:uid="{00000000-0005-0000-0000-0000F3010000}"/>
    <cellStyle name="Calculation 5" xfId="1191" xr:uid="{00000000-0005-0000-0000-0000F4010000}"/>
    <cellStyle name="Calculation 5 2" xfId="2082" xr:uid="{00000000-0005-0000-0000-0000F5010000}"/>
    <cellStyle name="Calculation 5 2 2" xfId="8776" xr:uid="{00000000-0005-0000-0000-0000F6010000}"/>
    <cellStyle name="Calculation 5 2 3" xfId="13463" xr:uid="{00000000-0005-0000-0000-0000F7010000}"/>
    <cellStyle name="Calculation 5 3" xfId="1533" xr:uid="{00000000-0005-0000-0000-0000F8010000}"/>
    <cellStyle name="Calculation 5 3 2" xfId="8247" xr:uid="{00000000-0005-0000-0000-0000F9010000}"/>
    <cellStyle name="Calculation 5 3 3" xfId="13296" xr:uid="{00000000-0005-0000-0000-0000FA010000}"/>
    <cellStyle name="Calculation 5 4" xfId="7911" xr:uid="{00000000-0005-0000-0000-0000FB010000}"/>
    <cellStyle name="Calculation 5 5" xfId="13140" xr:uid="{00000000-0005-0000-0000-0000FC010000}"/>
    <cellStyle name="Calculation 6" xfId="1187" xr:uid="{00000000-0005-0000-0000-0000FD010000}"/>
    <cellStyle name="Calculation 6 2" xfId="2144" xr:uid="{00000000-0005-0000-0000-0000FE010000}"/>
    <cellStyle name="Calculation 6 2 2" xfId="8836" xr:uid="{00000000-0005-0000-0000-0000FF010000}"/>
    <cellStyle name="Calculation 6 2 3" xfId="13470" xr:uid="{00000000-0005-0000-0000-000000020000}"/>
    <cellStyle name="Calculation 6 3" xfId="1596" xr:uid="{00000000-0005-0000-0000-000001020000}"/>
    <cellStyle name="Calculation 6 3 2" xfId="8307" xr:uid="{00000000-0005-0000-0000-000002020000}"/>
    <cellStyle name="Calculation 6 3 3" xfId="13303" xr:uid="{00000000-0005-0000-0000-000003020000}"/>
    <cellStyle name="Calculation 6 4" xfId="7907" xr:uid="{00000000-0005-0000-0000-000004020000}"/>
    <cellStyle name="Calculation 6 5" xfId="13136" xr:uid="{00000000-0005-0000-0000-000005020000}"/>
    <cellStyle name="Calculation 7" xfId="1177" xr:uid="{00000000-0005-0000-0000-000006020000}"/>
    <cellStyle name="Calculation 7 2" xfId="1763" xr:uid="{00000000-0005-0000-0000-000007020000}"/>
    <cellStyle name="Calculation 7 2 2" xfId="8471" xr:uid="{00000000-0005-0000-0000-000008020000}"/>
    <cellStyle name="Calculation 7 2 3" xfId="13345" xr:uid="{00000000-0005-0000-0000-000009020000}"/>
    <cellStyle name="Calculation 7 3" xfId="7897" xr:uid="{00000000-0005-0000-0000-00000A020000}"/>
    <cellStyle name="Calculation 7 4" xfId="13126" xr:uid="{00000000-0005-0000-0000-00000B020000}"/>
    <cellStyle name="Calculation 8" xfId="1193" xr:uid="{00000000-0005-0000-0000-00000C020000}"/>
    <cellStyle name="Calculation 8 2" xfId="2348" xr:uid="{00000000-0005-0000-0000-00000D020000}"/>
    <cellStyle name="Calculation 8 2 2" xfId="9010" xr:uid="{00000000-0005-0000-0000-00000E020000}"/>
    <cellStyle name="Calculation 8 2 3" xfId="13516" xr:uid="{00000000-0005-0000-0000-00000F020000}"/>
    <cellStyle name="Calculation 8 3" xfId="7913" xr:uid="{00000000-0005-0000-0000-000010020000}"/>
    <cellStyle name="Calculation 8 4" xfId="13142" xr:uid="{00000000-0005-0000-0000-000011020000}"/>
    <cellStyle name="Calculation 9" xfId="1224" xr:uid="{00000000-0005-0000-0000-000012020000}"/>
    <cellStyle name="Calculation 9 2" xfId="2745" xr:uid="{00000000-0005-0000-0000-000013020000}"/>
    <cellStyle name="Calculation 9 2 2" xfId="9239" xr:uid="{00000000-0005-0000-0000-000014020000}"/>
    <cellStyle name="Calculation 9 2 3" xfId="13554" xr:uid="{00000000-0005-0000-0000-000015020000}"/>
    <cellStyle name="Calculation 9 3" xfId="2606" xr:uid="{00000000-0005-0000-0000-000016020000}"/>
    <cellStyle name="Calculation 9 3 2" xfId="9206" xr:uid="{00000000-0005-0000-0000-000017020000}"/>
    <cellStyle name="Calculation 9 3 3" xfId="13527" xr:uid="{00000000-0005-0000-0000-000018020000}"/>
    <cellStyle name="Calculation 9 4" xfId="7944" xr:uid="{00000000-0005-0000-0000-000019020000}"/>
    <cellStyle name="Calculation 9 5" xfId="13173" xr:uid="{00000000-0005-0000-0000-00001A020000}"/>
    <cellStyle name="Calculation_IOPES" xfId="2688" xr:uid="{00000000-0005-0000-0000-00001B020000}"/>
    <cellStyle name="Célula de Verificação" xfId="5" builtinId="23" customBuiltin="1"/>
    <cellStyle name="Célula Vinculada" xfId="10" builtinId="24" customBuiltin="1"/>
    <cellStyle name="Comma 2" xfId="6" xr:uid="{00000000-0005-0000-0000-00001E020000}"/>
    <cellStyle name="Comma 2 2" xfId="29" xr:uid="{00000000-0005-0000-0000-00001F020000}"/>
    <cellStyle name="Comma 2_IOPES" xfId="2680" xr:uid="{00000000-0005-0000-0000-000020020000}"/>
    <cellStyle name="Entrada" xfId="9" builtinId="20" customBuiltin="1"/>
    <cellStyle name="Euro" xfId="7" xr:uid="{00000000-0005-0000-0000-000022020000}"/>
    <cellStyle name="Euro 2" xfId="30" xr:uid="{00000000-0005-0000-0000-000023020000}"/>
    <cellStyle name="Euro_IOPES" xfId="2595" xr:uid="{00000000-0005-0000-0000-000024020000}"/>
    <cellStyle name="Explanatory Text" xfId="605" xr:uid="{00000000-0005-0000-0000-000025020000}"/>
    <cellStyle name="Heading 1" xfId="597" xr:uid="{00000000-0005-0000-0000-000026020000}"/>
    <cellStyle name="Heading 2" xfId="598" xr:uid="{00000000-0005-0000-0000-000027020000}"/>
    <cellStyle name="Heading 3" xfId="599" xr:uid="{00000000-0005-0000-0000-000028020000}"/>
    <cellStyle name="Heading 4" xfId="600" xr:uid="{00000000-0005-0000-0000-000029020000}"/>
    <cellStyle name="Hiperlink 2" xfId="2583" xr:uid="{00000000-0005-0000-0000-00002A020000}"/>
    <cellStyle name="Hiperlink 2 2" xfId="13662" xr:uid="{00000000-0005-0000-0000-00002B020000}"/>
    <cellStyle name="Hiperlink 2 3" xfId="13613" xr:uid="{00000000-0005-0000-0000-00002C020000}"/>
    <cellStyle name="Input 10" xfId="635" xr:uid="{00000000-0005-0000-0000-00002D020000}"/>
    <cellStyle name="Input 10 2" xfId="2758" xr:uid="{00000000-0005-0000-0000-00002E020000}"/>
    <cellStyle name="Input 10 2 2" xfId="9252" xr:uid="{00000000-0005-0000-0000-00002F020000}"/>
    <cellStyle name="Input 10 2 3" xfId="13567" xr:uid="{00000000-0005-0000-0000-000030020000}"/>
    <cellStyle name="Input 10 3" xfId="2723" xr:uid="{00000000-0005-0000-0000-000031020000}"/>
    <cellStyle name="Input 10 3 2" xfId="9221" xr:uid="{00000000-0005-0000-0000-000032020000}"/>
    <cellStyle name="Input 10 3 3" xfId="13539" xr:uid="{00000000-0005-0000-0000-000033020000}"/>
    <cellStyle name="Input 10 4" xfId="7355" xr:uid="{00000000-0005-0000-0000-000034020000}"/>
    <cellStyle name="Input 10 5" xfId="13118" xr:uid="{00000000-0005-0000-0000-000035020000}"/>
    <cellStyle name="Input 11" xfId="1199" xr:uid="{00000000-0005-0000-0000-000036020000}"/>
    <cellStyle name="Input 11 2" xfId="2762" xr:uid="{00000000-0005-0000-0000-000037020000}"/>
    <cellStyle name="Input 11 2 2" xfId="9256" xr:uid="{00000000-0005-0000-0000-000038020000}"/>
    <cellStyle name="Input 11 2 3" xfId="13571" xr:uid="{00000000-0005-0000-0000-000039020000}"/>
    <cellStyle name="Input 11 3" xfId="2730" xr:uid="{00000000-0005-0000-0000-00003A020000}"/>
    <cellStyle name="Input 11 3 2" xfId="9227" xr:uid="{00000000-0005-0000-0000-00003B020000}"/>
    <cellStyle name="Input 11 3 3" xfId="13543" xr:uid="{00000000-0005-0000-0000-00003C020000}"/>
    <cellStyle name="Input 11 4" xfId="7919" xr:uid="{00000000-0005-0000-0000-00003D020000}"/>
    <cellStyle name="Input 11 5" xfId="13148" xr:uid="{00000000-0005-0000-0000-00003E020000}"/>
    <cellStyle name="Input 12" xfId="1218" xr:uid="{00000000-0005-0000-0000-00003F020000}"/>
    <cellStyle name="Input 12 2" xfId="2746" xr:uid="{00000000-0005-0000-0000-000040020000}"/>
    <cellStyle name="Input 12 2 2" xfId="9240" xr:uid="{00000000-0005-0000-0000-000041020000}"/>
    <cellStyle name="Input 12 2 3" xfId="13555" xr:uid="{00000000-0005-0000-0000-000042020000}"/>
    <cellStyle name="Input 12 3" xfId="7938" xr:uid="{00000000-0005-0000-0000-000043020000}"/>
    <cellStyle name="Input 12 4" xfId="13167" xr:uid="{00000000-0005-0000-0000-000044020000}"/>
    <cellStyle name="Input 13" xfId="2722" xr:uid="{00000000-0005-0000-0000-000045020000}"/>
    <cellStyle name="Input 13 2" xfId="2757" xr:uid="{00000000-0005-0000-0000-000046020000}"/>
    <cellStyle name="Input 13 2 2" xfId="9251" xr:uid="{00000000-0005-0000-0000-000047020000}"/>
    <cellStyle name="Input 13 2 3" xfId="13566" xr:uid="{00000000-0005-0000-0000-000048020000}"/>
    <cellStyle name="Input 13 3" xfId="9220" xr:uid="{00000000-0005-0000-0000-000049020000}"/>
    <cellStyle name="Input 13 4" xfId="13538" xr:uid="{00000000-0005-0000-0000-00004A020000}"/>
    <cellStyle name="Input 14" xfId="1788" xr:uid="{00000000-0005-0000-0000-00004B020000}"/>
    <cellStyle name="Input 14 2" xfId="8493" xr:uid="{00000000-0005-0000-0000-00004C020000}"/>
    <cellStyle name="Input 14 3" xfId="13360" xr:uid="{00000000-0005-0000-0000-00004D020000}"/>
    <cellStyle name="Input 15" xfId="6678" xr:uid="{00000000-0005-0000-0000-00004E020000}"/>
    <cellStyle name="Input 16" xfId="6724" xr:uid="{00000000-0005-0000-0000-00004F020000}"/>
    <cellStyle name="Input 17" xfId="6761" xr:uid="{00000000-0005-0000-0000-000050020000}"/>
    <cellStyle name="Input 18" xfId="6803" xr:uid="{00000000-0005-0000-0000-000051020000}"/>
    <cellStyle name="Input 2" xfId="1184" xr:uid="{00000000-0005-0000-0000-000052020000}"/>
    <cellStyle name="Input 2 2" xfId="1429" xr:uid="{00000000-0005-0000-0000-000053020000}"/>
    <cellStyle name="Input 2 2 2" xfId="1450" xr:uid="{00000000-0005-0000-0000-000054020000}"/>
    <cellStyle name="Input 2 2 2 2" xfId="2000" xr:uid="{00000000-0005-0000-0000-000055020000}"/>
    <cellStyle name="Input 2 2 2 2 2" xfId="8694" xr:uid="{00000000-0005-0000-0000-000056020000}"/>
    <cellStyle name="Input 2 2 2 2 3" xfId="13387" xr:uid="{00000000-0005-0000-0000-000057020000}"/>
    <cellStyle name="Input 2 2 2 3" xfId="8164" xr:uid="{00000000-0005-0000-0000-000058020000}"/>
    <cellStyle name="Input 2 2 2 4" xfId="13219" xr:uid="{00000000-0005-0000-0000-000059020000}"/>
    <cellStyle name="Input 2 2 3" xfId="1508" xr:uid="{00000000-0005-0000-0000-00005A020000}"/>
    <cellStyle name="Input 2 2 3 2" xfId="2057" xr:uid="{00000000-0005-0000-0000-00005B020000}"/>
    <cellStyle name="Input 2 2 3 2 2" xfId="8751" xr:uid="{00000000-0005-0000-0000-00005C020000}"/>
    <cellStyle name="Input 2 2 3 2 3" xfId="13444" xr:uid="{00000000-0005-0000-0000-00005D020000}"/>
    <cellStyle name="Input 2 2 3 3" xfId="8222" xr:uid="{00000000-0005-0000-0000-00005E020000}"/>
    <cellStyle name="Input 2 2 3 4" xfId="13277" xr:uid="{00000000-0005-0000-0000-00005F020000}"/>
    <cellStyle name="Input 2 2 4" xfId="1715" xr:uid="{00000000-0005-0000-0000-000060020000}"/>
    <cellStyle name="Input 2 2 4 2" xfId="2271" xr:uid="{00000000-0005-0000-0000-000061020000}"/>
    <cellStyle name="Input 2 2 4 2 2" xfId="8952" xr:uid="{00000000-0005-0000-0000-000062020000}"/>
    <cellStyle name="Input 2 2 4 2 3" xfId="13495" xr:uid="{00000000-0005-0000-0000-000063020000}"/>
    <cellStyle name="Input 2 2 4 3" xfId="8424" xr:uid="{00000000-0005-0000-0000-000064020000}"/>
    <cellStyle name="Input 2 2 4 4" xfId="13328" xr:uid="{00000000-0005-0000-0000-000065020000}"/>
    <cellStyle name="Input 2 2 5" xfId="1767" xr:uid="{00000000-0005-0000-0000-000066020000}"/>
    <cellStyle name="Input 2 2 5 2" xfId="2315" xr:uid="{00000000-0005-0000-0000-000067020000}"/>
    <cellStyle name="Input 2 2 5 2 2" xfId="8994" xr:uid="{00000000-0005-0000-0000-000068020000}"/>
    <cellStyle name="Input 2 2 5 2 3" xfId="13507" xr:uid="{00000000-0005-0000-0000-000069020000}"/>
    <cellStyle name="Input 2 2 5 3" xfId="8474" xr:uid="{00000000-0005-0000-0000-00006A020000}"/>
    <cellStyle name="Input 2 2 5 4" xfId="13348" xr:uid="{00000000-0005-0000-0000-00006B020000}"/>
    <cellStyle name="Input 2 2 6" xfId="1982" xr:uid="{00000000-0005-0000-0000-00006C020000}"/>
    <cellStyle name="Input 2 2 6 2" xfId="8678" xr:uid="{00000000-0005-0000-0000-00006D020000}"/>
    <cellStyle name="Input 2 2 6 3" xfId="13371" xr:uid="{00000000-0005-0000-0000-00006E020000}"/>
    <cellStyle name="Input 2 2 7" xfId="8143" xr:uid="{00000000-0005-0000-0000-00006F020000}"/>
    <cellStyle name="Input 2 2 8" xfId="13198" xr:uid="{00000000-0005-0000-0000-000070020000}"/>
    <cellStyle name="Input 2 3" xfId="1462" xr:uid="{00000000-0005-0000-0000-000071020000}"/>
    <cellStyle name="Input 2 3 2" xfId="1483" xr:uid="{00000000-0005-0000-0000-000072020000}"/>
    <cellStyle name="Input 2 3 2 2" xfId="2032" xr:uid="{00000000-0005-0000-0000-000073020000}"/>
    <cellStyle name="Input 2 3 2 2 2" xfId="8726" xr:uid="{00000000-0005-0000-0000-000074020000}"/>
    <cellStyle name="Input 2 3 2 2 3" xfId="13419" xr:uid="{00000000-0005-0000-0000-000075020000}"/>
    <cellStyle name="Input 2 3 2 3" xfId="8197" xr:uid="{00000000-0005-0000-0000-000076020000}"/>
    <cellStyle name="Input 2 3 2 4" xfId="13252" xr:uid="{00000000-0005-0000-0000-000077020000}"/>
    <cellStyle name="Input 2 3 3" xfId="1506" xr:uid="{00000000-0005-0000-0000-000078020000}"/>
    <cellStyle name="Input 2 3 3 2" xfId="2055" xr:uid="{00000000-0005-0000-0000-000079020000}"/>
    <cellStyle name="Input 2 3 3 2 2" xfId="8749" xr:uid="{00000000-0005-0000-0000-00007A020000}"/>
    <cellStyle name="Input 2 3 3 2 3" xfId="13442" xr:uid="{00000000-0005-0000-0000-00007B020000}"/>
    <cellStyle name="Input 2 3 3 3" xfId="8220" xr:uid="{00000000-0005-0000-0000-00007C020000}"/>
    <cellStyle name="Input 2 3 3 4" xfId="13275" xr:uid="{00000000-0005-0000-0000-00007D020000}"/>
    <cellStyle name="Input 2 3 4" xfId="1748" xr:uid="{00000000-0005-0000-0000-00007E020000}"/>
    <cellStyle name="Input 2 3 4 2" xfId="2304" xr:uid="{00000000-0005-0000-0000-00007F020000}"/>
    <cellStyle name="Input 2 3 4 2 2" xfId="8985" xr:uid="{00000000-0005-0000-0000-000080020000}"/>
    <cellStyle name="Input 2 3 4 2 3" xfId="13498" xr:uid="{00000000-0005-0000-0000-000081020000}"/>
    <cellStyle name="Input 2 3 4 3" xfId="8457" xr:uid="{00000000-0005-0000-0000-000082020000}"/>
    <cellStyle name="Input 2 3 4 4" xfId="13331" xr:uid="{00000000-0005-0000-0000-000083020000}"/>
    <cellStyle name="Input 2 3 5" xfId="1771" xr:uid="{00000000-0005-0000-0000-000084020000}"/>
    <cellStyle name="Input 2 3 5 2" xfId="2317" xr:uid="{00000000-0005-0000-0000-000085020000}"/>
    <cellStyle name="Input 2 3 5 2 2" xfId="8996" xr:uid="{00000000-0005-0000-0000-000086020000}"/>
    <cellStyle name="Input 2 3 5 2 3" xfId="13509" xr:uid="{00000000-0005-0000-0000-000087020000}"/>
    <cellStyle name="Input 2 3 5 3" xfId="8478" xr:uid="{00000000-0005-0000-0000-000088020000}"/>
    <cellStyle name="Input 2 3 5 4" xfId="13352" xr:uid="{00000000-0005-0000-0000-000089020000}"/>
    <cellStyle name="Input 2 3 6" xfId="2012" xr:uid="{00000000-0005-0000-0000-00008A020000}"/>
    <cellStyle name="Input 2 3 6 2" xfId="8706" xr:uid="{00000000-0005-0000-0000-00008B020000}"/>
    <cellStyle name="Input 2 3 6 3" xfId="13399" xr:uid="{00000000-0005-0000-0000-00008C020000}"/>
    <cellStyle name="Input 2 3 7" xfId="8176" xr:uid="{00000000-0005-0000-0000-00008D020000}"/>
    <cellStyle name="Input 2 3 8" xfId="13231" xr:uid="{00000000-0005-0000-0000-00008E020000}"/>
    <cellStyle name="Input 2 4" xfId="1637" xr:uid="{00000000-0005-0000-0000-00008F020000}"/>
    <cellStyle name="Input 2 4 2" xfId="2185" xr:uid="{00000000-0005-0000-0000-000090020000}"/>
    <cellStyle name="Input 2 4 2 2" xfId="8876" xr:uid="{00000000-0005-0000-0000-000091020000}"/>
    <cellStyle name="Input 2 4 2 3" xfId="13480" xr:uid="{00000000-0005-0000-0000-000092020000}"/>
    <cellStyle name="Input 2 4 3" xfId="8348" xr:uid="{00000000-0005-0000-0000-000093020000}"/>
    <cellStyle name="Input 2 4 4" xfId="13313" xr:uid="{00000000-0005-0000-0000-000094020000}"/>
    <cellStyle name="Input 2 5" xfId="1856" xr:uid="{00000000-0005-0000-0000-000095020000}"/>
    <cellStyle name="Input 2 5 2" xfId="8552" xr:uid="{00000000-0005-0000-0000-000096020000}"/>
    <cellStyle name="Input 2 5 3" xfId="13361" xr:uid="{00000000-0005-0000-0000-000097020000}"/>
    <cellStyle name="Input 2 6" xfId="1297" xr:uid="{00000000-0005-0000-0000-000098020000}"/>
    <cellStyle name="Input 2 6 2" xfId="8011" xr:uid="{00000000-0005-0000-0000-000099020000}"/>
    <cellStyle name="Input 2 6 3" xfId="13182" xr:uid="{00000000-0005-0000-0000-00009A020000}"/>
    <cellStyle name="Input 2 7" xfId="7904" xr:uid="{00000000-0005-0000-0000-00009B020000}"/>
    <cellStyle name="Input 2 8" xfId="13133" xr:uid="{00000000-0005-0000-0000-00009C020000}"/>
    <cellStyle name="Input 3" xfId="638" xr:uid="{00000000-0005-0000-0000-00009D020000}"/>
    <cellStyle name="Input 3 2" xfId="1489" xr:uid="{00000000-0005-0000-0000-00009E020000}"/>
    <cellStyle name="Input 3 2 2" xfId="1455" xr:uid="{00000000-0005-0000-0000-00009F020000}"/>
    <cellStyle name="Input 3 2 2 2" xfId="2005" xr:uid="{00000000-0005-0000-0000-0000A0020000}"/>
    <cellStyle name="Input 3 2 2 2 2" xfId="8699" xr:uid="{00000000-0005-0000-0000-0000A1020000}"/>
    <cellStyle name="Input 3 2 2 2 3" xfId="13392" xr:uid="{00000000-0005-0000-0000-0000A2020000}"/>
    <cellStyle name="Input 3 2 2 3" xfId="8169" xr:uid="{00000000-0005-0000-0000-0000A3020000}"/>
    <cellStyle name="Input 3 2 2 4" xfId="13224" xr:uid="{00000000-0005-0000-0000-0000A4020000}"/>
    <cellStyle name="Input 3 2 3" xfId="1457" xr:uid="{00000000-0005-0000-0000-0000A5020000}"/>
    <cellStyle name="Input 3 2 3 2" xfId="2007" xr:uid="{00000000-0005-0000-0000-0000A6020000}"/>
    <cellStyle name="Input 3 2 3 2 2" xfId="8701" xr:uid="{00000000-0005-0000-0000-0000A7020000}"/>
    <cellStyle name="Input 3 2 3 2 3" xfId="13394" xr:uid="{00000000-0005-0000-0000-0000A8020000}"/>
    <cellStyle name="Input 3 2 3 3" xfId="8171" xr:uid="{00000000-0005-0000-0000-0000A9020000}"/>
    <cellStyle name="Input 3 2 3 4" xfId="13226" xr:uid="{00000000-0005-0000-0000-0000AA020000}"/>
    <cellStyle name="Input 3 2 4" xfId="2038" xr:uid="{00000000-0005-0000-0000-0000AB020000}"/>
    <cellStyle name="Input 3 2 4 2" xfId="8732" xr:uid="{00000000-0005-0000-0000-0000AC020000}"/>
    <cellStyle name="Input 3 2 4 3" xfId="13425" xr:uid="{00000000-0005-0000-0000-0000AD020000}"/>
    <cellStyle name="Input 3 2 5" xfId="8203" xr:uid="{00000000-0005-0000-0000-0000AE020000}"/>
    <cellStyle name="Input 3 2 6" xfId="13258" xr:uid="{00000000-0005-0000-0000-0000AF020000}"/>
    <cellStyle name="Input 3 3" xfId="1675" xr:uid="{00000000-0005-0000-0000-0000B0020000}"/>
    <cellStyle name="Input 3 3 2" xfId="2230" xr:uid="{00000000-0005-0000-0000-0000B1020000}"/>
    <cellStyle name="Input 3 3 2 2" xfId="8913" xr:uid="{00000000-0005-0000-0000-0000B2020000}"/>
    <cellStyle name="Input 3 3 2 3" xfId="13487" xr:uid="{00000000-0005-0000-0000-0000B3020000}"/>
    <cellStyle name="Input 3 3 3" xfId="8385" xr:uid="{00000000-0005-0000-0000-0000B4020000}"/>
    <cellStyle name="Input 3 3 4" xfId="13320" xr:uid="{00000000-0005-0000-0000-0000B5020000}"/>
    <cellStyle name="Input 3 4" xfId="1757" xr:uid="{00000000-0005-0000-0000-0000B6020000}"/>
    <cellStyle name="Input 3 4 2" xfId="2311" xr:uid="{00000000-0005-0000-0000-0000B7020000}"/>
    <cellStyle name="Input 3 4 2 2" xfId="8991" xr:uid="{00000000-0005-0000-0000-0000B8020000}"/>
    <cellStyle name="Input 3 4 2 3" xfId="13504" xr:uid="{00000000-0005-0000-0000-0000B9020000}"/>
    <cellStyle name="Input 3 4 3" xfId="8465" xr:uid="{00000000-0005-0000-0000-0000BA020000}"/>
    <cellStyle name="Input 3 4 4" xfId="13339" xr:uid="{00000000-0005-0000-0000-0000BB020000}"/>
    <cellStyle name="Input 3 5" xfId="1857" xr:uid="{00000000-0005-0000-0000-0000BC020000}"/>
    <cellStyle name="Input 3 5 2" xfId="8553" xr:uid="{00000000-0005-0000-0000-0000BD020000}"/>
    <cellStyle name="Input 3 5 3" xfId="13362" xr:uid="{00000000-0005-0000-0000-0000BE020000}"/>
    <cellStyle name="Input 3 6" xfId="1298" xr:uid="{00000000-0005-0000-0000-0000BF020000}"/>
    <cellStyle name="Input 3 6 2" xfId="8012" xr:uid="{00000000-0005-0000-0000-0000C0020000}"/>
    <cellStyle name="Input 3 6 3" xfId="13183" xr:uid="{00000000-0005-0000-0000-0000C1020000}"/>
    <cellStyle name="Input 3 7" xfId="7358" xr:uid="{00000000-0005-0000-0000-0000C2020000}"/>
    <cellStyle name="Input 3 8" xfId="13121" xr:uid="{00000000-0005-0000-0000-0000C3020000}"/>
    <cellStyle name="Input 4" xfId="1212" xr:uid="{00000000-0005-0000-0000-0000C4020000}"/>
    <cellStyle name="Input 4 2" xfId="1672" xr:uid="{00000000-0005-0000-0000-0000C5020000}"/>
    <cellStyle name="Input 4 2 2" xfId="2227" xr:uid="{00000000-0005-0000-0000-0000C6020000}"/>
    <cellStyle name="Input 4 2 2 2" xfId="8910" xr:uid="{00000000-0005-0000-0000-0000C7020000}"/>
    <cellStyle name="Input 4 2 2 3" xfId="13484" xr:uid="{00000000-0005-0000-0000-0000C8020000}"/>
    <cellStyle name="Input 4 2 3" xfId="8382" xr:uid="{00000000-0005-0000-0000-0000C9020000}"/>
    <cellStyle name="Input 4 2 4" xfId="13317" xr:uid="{00000000-0005-0000-0000-0000CA020000}"/>
    <cellStyle name="Input 4 3" xfId="1753" xr:uid="{00000000-0005-0000-0000-0000CB020000}"/>
    <cellStyle name="Input 4 3 2" xfId="2308" xr:uid="{00000000-0005-0000-0000-0000CC020000}"/>
    <cellStyle name="Input 4 3 2 2" xfId="8989" xr:uid="{00000000-0005-0000-0000-0000CD020000}"/>
    <cellStyle name="Input 4 3 2 3" xfId="13502" xr:uid="{00000000-0005-0000-0000-0000CE020000}"/>
    <cellStyle name="Input 4 3 3" xfId="8462" xr:uid="{00000000-0005-0000-0000-0000CF020000}"/>
    <cellStyle name="Input 4 3 4" xfId="13336" xr:uid="{00000000-0005-0000-0000-0000D0020000}"/>
    <cellStyle name="Input 4 4" xfId="2071" xr:uid="{00000000-0005-0000-0000-0000D1020000}"/>
    <cellStyle name="Input 4 4 2" xfId="8765" xr:uid="{00000000-0005-0000-0000-0000D2020000}"/>
    <cellStyle name="Input 4 4 3" xfId="13458" xr:uid="{00000000-0005-0000-0000-0000D3020000}"/>
    <cellStyle name="Input 4 5" xfId="1522" xr:uid="{00000000-0005-0000-0000-0000D4020000}"/>
    <cellStyle name="Input 4 5 2" xfId="8236" xr:uid="{00000000-0005-0000-0000-0000D5020000}"/>
    <cellStyle name="Input 4 5 3" xfId="13291" xr:uid="{00000000-0005-0000-0000-0000D6020000}"/>
    <cellStyle name="Input 4 6" xfId="7932" xr:uid="{00000000-0005-0000-0000-0000D7020000}"/>
    <cellStyle name="Input 4 7" xfId="13161" xr:uid="{00000000-0005-0000-0000-0000D8020000}"/>
    <cellStyle name="Input 5" xfId="1204" xr:uid="{00000000-0005-0000-0000-0000D9020000}"/>
    <cellStyle name="Input 5 2" xfId="2070" xr:uid="{00000000-0005-0000-0000-0000DA020000}"/>
    <cellStyle name="Input 5 2 2" xfId="8764" xr:uid="{00000000-0005-0000-0000-0000DB020000}"/>
    <cellStyle name="Input 5 2 3" xfId="13457" xr:uid="{00000000-0005-0000-0000-0000DC020000}"/>
    <cellStyle name="Input 5 3" xfId="1521" xr:uid="{00000000-0005-0000-0000-0000DD020000}"/>
    <cellStyle name="Input 5 3 2" xfId="8235" xr:uid="{00000000-0005-0000-0000-0000DE020000}"/>
    <cellStyle name="Input 5 3 3" xfId="13290" xr:uid="{00000000-0005-0000-0000-0000DF020000}"/>
    <cellStyle name="Input 5 4" xfId="7924" xr:uid="{00000000-0005-0000-0000-0000E0020000}"/>
    <cellStyle name="Input 5 5" xfId="13153" xr:uid="{00000000-0005-0000-0000-0000E1020000}"/>
    <cellStyle name="Input 6" xfId="1223" xr:uid="{00000000-0005-0000-0000-0000E2020000}"/>
    <cellStyle name="Input 6 2" xfId="2145" xr:uid="{00000000-0005-0000-0000-0000E3020000}"/>
    <cellStyle name="Input 6 2 2" xfId="8837" xr:uid="{00000000-0005-0000-0000-0000E4020000}"/>
    <cellStyle name="Input 6 2 3" xfId="13471" xr:uid="{00000000-0005-0000-0000-0000E5020000}"/>
    <cellStyle name="Input 6 3" xfId="1597" xr:uid="{00000000-0005-0000-0000-0000E6020000}"/>
    <cellStyle name="Input 6 3 2" xfId="8308" xr:uid="{00000000-0005-0000-0000-0000E7020000}"/>
    <cellStyle name="Input 6 3 3" xfId="13304" xr:uid="{00000000-0005-0000-0000-0000E8020000}"/>
    <cellStyle name="Input 6 4" xfId="7943" xr:uid="{00000000-0005-0000-0000-0000E9020000}"/>
    <cellStyle name="Input 6 5" xfId="13172" xr:uid="{00000000-0005-0000-0000-0000EA020000}"/>
    <cellStyle name="Input 7" xfId="1220" xr:uid="{00000000-0005-0000-0000-0000EB020000}"/>
    <cellStyle name="Input 7 2" xfId="1769" xr:uid="{00000000-0005-0000-0000-0000EC020000}"/>
    <cellStyle name="Input 7 2 2" xfId="8476" xr:uid="{00000000-0005-0000-0000-0000ED020000}"/>
    <cellStyle name="Input 7 2 3" xfId="13350" xr:uid="{00000000-0005-0000-0000-0000EE020000}"/>
    <cellStyle name="Input 7 3" xfId="7940" xr:uid="{00000000-0005-0000-0000-0000EF020000}"/>
    <cellStyle name="Input 7 4" xfId="13169" xr:uid="{00000000-0005-0000-0000-0000F0020000}"/>
    <cellStyle name="Input 8" xfId="1232" xr:uid="{00000000-0005-0000-0000-0000F1020000}"/>
    <cellStyle name="Input 8 2" xfId="2356" xr:uid="{00000000-0005-0000-0000-0000F2020000}"/>
    <cellStyle name="Input 8 2 2" xfId="9011" xr:uid="{00000000-0005-0000-0000-0000F3020000}"/>
    <cellStyle name="Input 8 2 3" xfId="13517" xr:uid="{00000000-0005-0000-0000-0000F4020000}"/>
    <cellStyle name="Input 8 3" xfId="7952" xr:uid="{00000000-0005-0000-0000-0000F5020000}"/>
    <cellStyle name="Input 8 4" xfId="13181" xr:uid="{00000000-0005-0000-0000-0000F6020000}"/>
    <cellStyle name="Input 9" xfId="1192" xr:uid="{00000000-0005-0000-0000-0000F7020000}"/>
    <cellStyle name="Input 9 2" xfId="2744" xr:uid="{00000000-0005-0000-0000-0000F8020000}"/>
    <cellStyle name="Input 9 2 2" xfId="9238" xr:uid="{00000000-0005-0000-0000-0000F9020000}"/>
    <cellStyle name="Input 9 2 3" xfId="13553" xr:uid="{00000000-0005-0000-0000-0000FA020000}"/>
    <cellStyle name="Input 9 3" xfId="2587" xr:uid="{00000000-0005-0000-0000-0000FB020000}"/>
    <cellStyle name="Input 9 3 2" xfId="9205" xr:uid="{00000000-0005-0000-0000-0000FC020000}"/>
    <cellStyle name="Input 9 3 3" xfId="13526" xr:uid="{00000000-0005-0000-0000-0000FD020000}"/>
    <cellStyle name="Input 9 4" xfId="7912" xr:uid="{00000000-0005-0000-0000-0000FE020000}"/>
    <cellStyle name="Input 9 5" xfId="13141" xr:uid="{00000000-0005-0000-0000-0000FF020000}"/>
    <cellStyle name="Moeda" xfId="230" builtinId="4"/>
    <cellStyle name="Moeda 2" xfId="11" xr:uid="{00000000-0005-0000-0000-000001030000}"/>
    <cellStyle name="Moeda 3" xfId="50" xr:uid="{00000000-0005-0000-0000-000002030000}"/>
    <cellStyle name="Moeda 3 10" xfId="2829" xr:uid="{00000000-0005-0000-0000-000003030000}"/>
    <cellStyle name="Moeda 3 10 2" xfId="5770" xr:uid="{00000000-0005-0000-0000-000004030000}"/>
    <cellStyle name="Moeda 3 10 2 2" xfId="12196" xr:uid="{00000000-0005-0000-0000-000005030000}"/>
    <cellStyle name="Moeda 3 10 3" xfId="9269" xr:uid="{00000000-0005-0000-0000-000006030000}"/>
    <cellStyle name="Moeda 3 11" xfId="3760" xr:uid="{00000000-0005-0000-0000-000007030000}"/>
    <cellStyle name="Moeda 3 11 2" xfId="10186" xr:uid="{00000000-0005-0000-0000-000008030000}"/>
    <cellStyle name="Moeda 3 12" xfId="6692" xr:uid="{00000000-0005-0000-0000-000009030000}"/>
    <cellStyle name="Moeda 3 13" xfId="6735" xr:uid="{00000000-0005-0000-0000-00000A030000}"/>
    <cellStyle name="Moeda 3 14" xfId="6776" xr:uid="{00000000-0005-0000-0000-00000B030000}"/>
    <cellStyle name="Moeda 3 14 2" xfId="13656" xr:uid="{00000000-0005-0000-0000-00000C030000}"/>
    <cellStyle name="Moeda 3 15" xfId="6815" xr:uid="{00000000-0005-0000-0000-00000D030000}"/>
    <cellStyle name="Moeda 3 16" xfId="13603" xr:uid="{00000000-0005-0000-0000-00000E030000}"/>
    <cellStyle name="Moeda 3 2" xfId="117" xr:uid="{00000000-0005-0000-0000-00000F030000}"/>
    <cellStyle name="Moeda 3 2 2" xfId="178" xr:uid="{00000000-0005-0000-0000-000010030000}"/>
    <cellStyle name="Moeda 3 2 2 2" xfId="549" xr:uid="{00000000-0005-0000-0000-000011030000}"/>
    <cellStyle name="Moeda 3 2 2 2 2" xfId="1128" xr:uid="{00000000-0005-0000-0000-000012030000}"/>
    <cellStyle name="Moeda 3 2 2 2 2 2" xfId="4787" xr:uid="{00000000-0005-0000-0000-000013030000}"/>
    <cellStyle name="Moeda 3 2 2 2 2 2 2" xfId="11213" xr:uid="{00000000-0005-0000-0000-000014030000}"/>
    <cellStyle name="Moeda 3 2 2 2 2 3" xfId="7848" xr:uid="{00000000-0005-0000-0000-000015030000}"/>
    <cellStyle name="Moeda 3 2 2 2 3" xfId="2517" xr:uid="{00000000-0005-0000-0000-000016030000}"/>
    <cellStyle name="Moeda 3 2 2 2 3 2" xfId="5699" xr:uid="{00000000-0005-0000-0000-000017030000}"/>
    <cellStyle name="Moeda 3 2 2 2 3 2 2" xfId="12125" xr:uid="{00000000-0005-0000-0000-000018030000}"/>
    <cellStyle name="Moeda 3 2 2 2 3 3" xfId="9149" xr:uid="{00000000-0005-0000-0000-000019030000}"/>
    <cellStyle name="Moeda 3 2 2 2 4" xfId="3678" xr:uid="{00000000-0005-0000-0000-00001A030000}"/>
    <cellStyle name="Moeda 3 2 2 2 4 2" xfId="6617" xr:uid="{00000000-0005-0000-0000-00001B030000}"/>
    <cellStyle name="Moeda 3 2 2 2 4 2 2" xfId="13043" xr:uid="{00000000-0005-0000-0000-00001C030000}"/>
    <cellStyle name="Moeda 3 2 2 2 4 3" xfId="10116" xr:uid="{00000000-0005-0000-0000-00001D030000}"/>
    <cellStyle name="Moeda 3 2 2 2 5" xfId="4239" xr:uid="{00000000-0005-0000-0000-00001E030000}"/>
    <cellStyle name="Moeda 3 2 2 2 5 2" xfId="10665" xr:uid="{00000000-0005-0000-0000-00001F030000}"/>
    <cellStyle name="Moeda 3 2 2 2 6" xfId="7294" xr:uid="{00000000-0005-0000-0000-000020030000}"/>
    <cellStyle name="Moeda 3 2 2 3" xfId="370" xr:uid="{00000000-0005-0000-0000-000021030000}"/>
    <cellStyle name="Moeda 3 2 2 3 2" xfId="950" xr:uid="{00000000-0005-0000-0000-000022030000}"/>
    <cellStyle name="Moeda 3 2 2 3 2 2" xfId="4609" xr:uid="{00000000-0005-0000-0000-000023030000}"/>
    <cellStyle name="Moeda 3 2 2 3 2 2 2" xfId="11035" xr:uid="{00000000-0005-0000-0000-000024030000}"/>
    <cellStyle name="Moeda 3 2 2 3 2 3" xfId="7670" xr:uid="{00000000-0005-0000-0000-000025030000}"/>
    <cellStyle name="Moeda 3 2 2 3 3" xfId="2283" xr:uid="{00000000-0005-0000-0000-000026030000}"/>
    <cellStyle name="Moeda 3 2 2 3 3 2" xfId="5537" xr:uid="{00000000-0005-0000-0000-000027030000}"/>
    <cellStyle name="Moeda 3 2 2 3 3 2 2" xfId="11963" xr:uid="{00000000-0005-0000-0000-000028030000}"/>
    <cellStyle name="Moeda 3 2 2 3 3 3" xfId="8964" xr:uid="{00000000-0005-0000-0000-000029030000}"/>
    <cellStyle name="Moeda 3 2 2 3 4" xfId="3518" xr:uid="{00000000-0005-0000-0000-00002A030000}"/>
    <cellStyle name="Moeda 3 2 2 3 4 2" xfId="6457" xr:uid="{00000000-0005-0000-0000-00002B030000}"/>
    <cellStyle name="Moeda 3 2 2 3 4 2 2" xfId="12883" xr:uid="{00000000-0005-0000-0000-00002C030000}"/>
    <cellStyle name="Moeda 3 2 2 3 4 3" xfId="9956" xr:uid="{00000000-0005-0000-0000-00002D030000}"/>
    <cellStyle name="Moeda 3 2 2 3 5" xfId="4061" xr:uid="{00000000-0005-0000-0000-00002E030000}"/>
    <cellStyle name="Moeda 3 2 2 3 5 2" xfId="10487" xr:uid="{00000000-0005-0000-0000-00002F030000}"/>
    <cellStyle name="Moeda 3 2 2 3 6" xfId="7116" xr:uid="{00000000-0005-0000-0000-000030030000}"/>
    <cellStyle name="Moeda 3 2 2 4" xfId="772" xr:uid="{00000000-0005-0000-0000-000031030000}"/>
    <cellStyle name="Moeda 3 2 2 4 2" xfId="4431" xr:uid="{00000000-0005-0000-0000-000032030000}"/>
    <cellStyle name="Moeda 3 2 2 4 2 2" xfId="10857" xr:uid="{00000000-0005-0000-0000-000033030000}"/>
    <cellStyle name="Moeda 3 2 2 4 3" xfId="7492" xr:uid="{00000000-0005-0000-0000-000034030000}"/>
    <cellStyle name="Moeda 3 2 2 5" xfId="1727" xr:uid="{00000000-0005-0000-0000-000035030000}"/>
    <cellStyle name="Moeda 3 2 2 5 2" xfId="5169" xr:uid="{00000000-0005-0000-0000-000036030000}"/>
    <cellStyle name="Moeda 3 2 2 5 2 2" xfId="11595" xr:uid="{00000000-0005-0000-0000-000037030000}"/>
    <cellStyle name="Moeda 3 2 2 5 3" xfId="8436" xr:uid="{00000000-0005-0000-0000-000038030000}"/>
    <cellStyle name="Moeda 3 2 2 6" xfId="3156" xr:uid="{00000000-0005-0000-0000-000039030000}"/>
    <cellStyle name="Moeda 3 2 2 6 2" xfId="6095" xr:uid="{00000000-0005-0000-0000-00003A030000}"/>
    <cellStyle name="Moeda 3 2 2 6 2 2" xfId="12521" xr:uid="{00000000-0005-0000-0000-00003B030000}"/>
    <cellStyle name="Moeda 3 2 2 6 3" xfId="9594" xr:uid="{00000000-0005-0000-0000-00003C030000}"/>
    <cellStyle name="Moeda 3 2 2 7" xfId="3883" xr:uid="{00000000-0005-0000-0000-00003D030000}"/>
    <cellStyle name="Moeda 3 2 2 7 2" xfId="10309" xr:uid="{00000000-0005-0000-0000-00003E030000}"/>
    <cellStyle name="Moeda 3 2 2 8" xfId="6938" xr:uid="{00000000-0005-0000-0000-00003F030000}"/>
    <cellStyle name="Moeda 3 2 3" xfId="490" xr:uid="{00000000-0005-0000-0000-000040030000}"/>
    <cellStyle name="Moeda 3 2 3 2" xfId="1069" xr:uid="{00000000-0005-0000-0000-000041030000}"/>
    <cellStyle name="Moeda 3 2 3 2 2" xfId="2205" xr:uid="{00000000-0005-0000-0000-000042030000}"/>
    <cellStyle name="Moeda 3 2 3 2 2 2" xfId="5475" xr:uid="{00000000-0005-0000-0000-000043030000}"/>
    <cellStyle name="Moeda 3 2 3 2 2 2 2" xfId="11901" xr:uid="{00000000-0005-0000-0000-000044030000}"/>
    <cellStyle name="Moeda 3 2 3 2 2 3" xfId="8890" xr:uid="{00000000-0005-0000-0000-000045030000}"/>
    <cellStyle name="Moeda 3 2 3 2 3" xfId="3457" xr:uid="{00000000-0005-0000-0000-000046030000}"/>
    <cellStyle name="Moeda 3 2 3 2 3 2" xfId="6396" xr:uid="{00000000-0005-0000-0000-000047030000}"/>
    <cellStyle name="Moeda 3 2 3 2 3 2 2" xfId="12822" xr:uid="{00000000-0005-0000-0000-000048030000}"/>
    <cellStyle name="Moeda 3 2 3 2 3 3" xfId="9895" xr:uid="{00000000-0005-0000-0000-000049030000}"/>
    <cellStyle name="Moeda 3 2 3 2 4" xfId="4728" xr:uid="{00000000-0005-0000-0000-00004A030000}"/>
    <cellStyle name="Moeda 3 2 3 2 4 2" xfId="11154" xr:uid="{00000000-0005-0000-0000-00004B030000}"/>
    <cellStyle name="Moeda 3 2 3 2 5" xfId="7789" xr:uid="{00000000-0005-0000-0000-00004C030000}"/>
    <cellStyle name="Moeda 3 2 3 3" xfId="1651" xr:uid="{00000000-0005-0000-0000-00004D030000}"/>
    <cellStyle name="Moeda 3 2 3 3 2" xfId="5107" xr:uid="{00000000-0005-0000-0000-00004E030000}"/>
    <cellStyle name="Moeda 3 2 3 3 2 2" xfId="11533" xr:uid="{00000000-0005-0000-0000-00004F030000}"/>
    <cellStyle name="Moeda 3 2 3 3 3" xfId="8362" xr:uid="{00000000-0005-0000-0000-000050030000}"/>
    <cellStyle name="Moeda 3 2 3 4" xfId="3095" xr:uid="{00000000-0005-0000-0000-000051030000}"/>
    <cellStyle name="Moeda 3 2 3 4 2" xfId="6034" xr:uid="{00000000-0005-0000-0000-000052030000}"/>
    <cellStyle name="Moeda 3 2 3 4 2 2" xfId="12460" xr:uid="{00000000-0005-0000-0000-000053030000}"/>
    <cellStyle name="Moeda 3 2 3 4 3" xfId="9533" xr:uid="{00000000-0005-0000-0000-000054030000}"/>
    <cellStyle name="Moeda 3 2 3 5" xfId="4180" xr:uid="{00000000-0005-0000-0000-000055030000}"/>
    <cellStyle name="Moeda 3 2 3 5 2" xfId="10606" xr:uid="{00000000-0005-0000-0000-000056030000}"/>
    <cellStyle name="Moeda 3 2 3 6" xfId="7235" xr:uid="{00000000-0005-0000-0000-000057030000}"/>
    <cellStyle name="Moeda 3 2 4" xfId="311" xr:uid="{00000000-0005-0000-0000-000058030000}"/>
    <cellStyle name="Moeda 3 2 4 2" xfId="891" xr:uid="{00000000-0005-0000-0000-000059030000}"/>
    <cellStyle name="Moeda 3 2 4 2 2" xfId="4550" xr:uid="{00000000-0005-0000-0000-00005A030000}"/>
    <cellStyle name="Moeda 3 2 4 2 2 2" xfId="10976" xr:uid="{00000000-0005-0000-0000-00005B030000}"/>
    <cellStyle name="Moeda 3 2 4 2 3" xfId="7611" xr:uid="{00000000-0005-0000-0000-00005C030000}"/>
    <cellStyle name="Moeda 3 2 4 3" xfId="2456" xr:uid="{00000000-0005-0000-0000-00005D030000}"/>
    <cellStyle name="Moeda 3 2 4 3 2" xfId="5640" xr:uid="{00000000-0005-0000-0000-00005E030000}"/>
    <cellStyle name="Moeda 3 2 4 3 2 2" xfId="12066" xr:uid="{00000000-0005-0000-0000-00005F030000}"/>
    <cellStyle name="Moeda 3 2 4 3 3" xfId="9090" xr:uid="{00000000-0005-0000-0000-000060030000}"/>
    <cellStyle name="Moeda 3 2 4 4" xfId="3619" xr:uid="{00000000-0005-0000-0000-000061030000}"/>
    <cellStyle name="Moeda 3 2 4 4 2" xfId="6558" xr:uid="{00000000-0005-0000-0000-000062030000}"/>
    <cellStyle name="Moeda 3 2 4 4 2 2" xfId="12984" xr:uid="{00000000-0005-0000-0000-000063030000}"/>
    <cellStyle name="Moeda 3 2 4 4 3" xfId="10057" xr:uid="{00000000-0005-0000-0000-000064030000}"/>
    <cellStyle name="Moeda 3 2 4 5" xfId="4002" xr:uid="{00000000-0005-0000-0000-000065030000}"/>
    <cellStyle name="Moeda 3 2 4 5 2" xfId="10428" xr:uid="{00000000-0005-0000-0000-000066030000}"/>
    <cellStyle name="Moeda 3 2 4 6" xfId="7057" xr:uid="{00000000-0005-0000-0000-000067030000}"/>
    <cellStyle name="Moeda 3 2 5" xfId="713" xr:uid="{00000000-0005-0000-0000-000068030000}"/>
    <cellStyle name="Moeda 3 2 5 2" xfId="1869" xr:uid="{00000000-0005-0000-0000-000069030000}"/>
    <cellStyle name="Moeda 3 2 5 2 2" xfId="5267" xr:uid="{00000000-0005-0000-0000-00006A030000}"/>
    <cellStyle name="Moeda 3 2 5 2 2 2" xfId="11693" xr:uid="{00000000-0005-0000-0000-00006B030000}"/>
    <cellStyle name="Moeda 3 2 5 2 3" xfId="8565" xr:uid="{00000000-0005-0000-0000-00006C030000}"/>
    <cellStyle name="Moeda 3 2 5 3" xfId="3251" xr:uid="{00000000-0005-0000-0000-00006D030000}"/>
    <cellStyle name="Moeda 3 2 5 3 2" xfId="6190" xr:uid="{00000000-0005-0000-0000-00006E030000}"/>
    <cellStyle name="Moeda 3 2 5 3 2 2" xfId="12616" xr:uid="{00000000-0005-0000-0000-00006F030000}"/>
    <cellStyle name="Moeda 3 2 5 3 3" xfId="9689" xr:uid="{00000000-0005-0000-0000-000070030000}"/>
    <cellStyle name="Moeda 3 2 5 4" xfId="4372" xr:uid="{00000000-0005-0000-0000-000071030000}"/>
    <cellStyle name="Moeda 3 2 5 4 2" xfId="10798" xr:uid="{00000000-0005-0000-0000-000072030000}"/>
    <cellStyle name="Moeda 3 2 5 5" xfId="7433" xr:uid="{00000000-0005-0000-0000-000073030000}"/>
    <cellStyle name="Moeda 3 2 6" xfId="1315" xr:uid="{00000000-0005-0000-0000-000074030000}"/>
    <cellStyle name="Moeda 3 2 6 2" xfId="4901" xr:uid="{00000000-0005-0000-0000-000075030000}"/>
    <cellStyle name="Moeda 3 2 6 2 2" xfId="11327" xr:uid="{00000000-0005-0000-0000-000076030000}"/>
    <cellStyle name="Moeda 3 2 6 3" xfId="8029" xr:uid="{00000000-0005-0000-0000-000077030000}"/>
    <cellStyle name="Moeda 3 2 7" xfId="2887" xr:uid="{00000000-0005-0000-0000-000078030000}"/>
    <cellStyle name="Moeda 3 2 7 2" xfId="5828" xr:uid="{00000000-0005-0000-0000-000079030000}"/>
    <cellStyle name="Moeda 3 2 7 2 2" xfId="12254" xr:uid="{00000000-0005-0000-0000-00007A030000}"/>
    <cellStyle name="Moeda 3 2 7 3" xfId="9327" xr:uid="{00000000-0005-0000-0000-00007B030000}"/>
    <cellStyle name="Moeda 3 2 8" xfId="3824" xr:uid="{00000000-0005-0000-0000-00007C030000}"/>
    <cellStyle name="Moeda 3 2 8 2" xfId="10250" xr:uid="{00000000-0005-0000-0000-00007D030000}"/>
    <cellStyle name="Moeda 3 2 9" xfId="6879" xr:uid="{00000000-0005-0000-0000-00007E030000}"/>
    <cellStyle name="Moeda 3 3" xfId="83" xr:uid="{00000000-0005-0000-0000-00007F030000}"/>
    <cellStyle name="Moeda 3 3 2" xfId="456" xr:uid="{00000000-0005-0000-0000-000080030000}"/>
    <cellStyle name="Moeda 3 3 2 2" xfId="1035" xr:uid="{00000000-0005-0000-0000-000081030000}"/>
    <cellStyle name="Moeda 3 3 2 2 2" xfId="2246" xr:uid="{00000000-0005-0000-0000-000082030000}"/>
    <cellStyle name="Moeda 3 3 2 2 2 2" xfId="5505" xr:uid="{00000000-0005-0000-0000-000083030000}"/>
    <cellStyle name="Moeda 3 3 2 2 2 2 2" xfId="11931" xr:uid="{00000000-0005-0000-0000-000084030000}"/>
    <cellStyle name="Moeda 3 3 2 2 2 3" xfId="8929" xr:uid="{00000000-0005-0000-0000-000085030000}"/>
    <cellStyle name="Moeda 3 3 2 2 3" xfId="3487" xr:uid="{00000000-0005-0000-0000-000086030000}"/>
    <cellStyle name="Moeda 3 3 2 2 3 2" xfId="6426" xr:uid="{00000000-0005-0000-0000-000087030000}"/>
    <cellStyle name="Moeda 3 3 2 2 3 2 2" xfId="12852" xr:uid="{00000000-0005-0000-0000-000088030000}"/>
    <cellStyle name="Moeda 3 3 2 2 3 3" xfId="9925" xr:uid="{00000000-0005-0000-0000-000089030000}"/>
    <cellStyle name="Moeda 3 3 2 2 4" xfId="4694" xr:uid="{00000000-0005-0000-0000-00008A030000}"/>
    <cellStyle name="Moeda 3 3 2 2 4 2" xfId="11120" xr:uid="{00000000-0005-0000-0000-00008B030000}"/>
    <cellStyle name="Moeda 3 3 2 2 5" xfId="7755" xr:uid="{00000000-0005-0000-0000-00008C030000}"/>
    <cellStyle name="Moeda 3 3 2 3" xfId="1691" xr:uid="{00000000-0005-0000-0000-00008D030000}"/>
    <cellStyle name="Moeda 3 3 2 3 2" xfId="5137" xr:uid="{00000000-0005-0000-0000-00008E030000}"/>
    <cellStyle name="Moeda 3 3 2 3 2 2" xfId="11563" xr:uid="{00000000-0005-0000-0000-00008F030000}"/>
    <cellStyle name="Moeda 3 3 2 3 3" xfId="8401" xr:uid="{00000000-0005-0000-0000-000090030000}"/>
    <cellStyle name="Moeda 3 3 2 4" xfId="3125" xr:uid="{00000000-0005-0000-0000-000091030000}"/>
    <cellStyle name="Moeda 3 3 2 4 2" xfId="6064" xr:uid="{00000000-0005-0000-0000-000092030000}"/>
    <cellStyle name="Moeda 3 3 2 4 2 2" xfId="12490" xr:uid="{00000000-0005-0000-0000-000093030000}"/>
    <cellStyle name="Moeda 3 3 2 4 3" xfId="9563" xr:uid="{00000000-0005-0000-0000-000094030000}"/>
    <cellStyle name="Moeda 3 3 2 5" xfId="4146" xr:uid="{00000000-0005-0000-0000-000095030000}"/>
    <cellStyle name="Moeda 3 3 2 5 2" xfId="10572" xr:uid="{00000000-0005-0000-0000-000096030000}"/>
    <cellStyle name="Moeda 3 3 2 6" xfId="7201" xr:uid="{00000000-0005-0000-0000-000097030000}"/>
    <cellStyle name="Moeda 3 3 3" xfId="277" xr:uid="{00000000-0005-0000-0000-000098030000}"/>
    <cellStyle name="Moeda 3 3 3 2" xfId="857" xr:uid="{00000000-0005-0000-0000-000099030000}"/>
    <cellStyle name="Moeda 3 3 3 2 2" xfId="4516" xr:uid="{00000000-0005-0000-0000-00009A030000}"/>
    <cellStyle name="Moeda 3 3 3 2 2 2" xfId="10942" xr:uid="{00000000-0005-0000-0000-00009B030000}"/>
    <cellStyle name="Moeda 3 3 3 2 3" xfId="7577" xr:uid="{00000000-0005-0000-0000-00009C030000}"/>
    <cellStyle name="Moeda 3 3 3 3" xfId="2422" xr:uid="{00000000-0005-0000-0000-00009D030000}"/>
    <cellStyle name="Moeda 3 3 3 3 2" xfId="5606" xr:uid="{00000000-0005-0000-0000-00009E030000}"/>
    <cellStyle name="Moeda 3 3 3 3 2 2" xfId="12032" xr:uid="{00000000-0005-0000-0000-00009F030000}"/>
    <cellStyle name="Moeda 3 3 3 3 3" xfId="9056" xr:uid="{00000000-0005-0000-0000-0000A0030000}"/>
    <cellStyle name="Moeda 3 3 3 4" xfId="3585" xr:uid="{00000000-0005-0000-0000-0000A1030000}"/>
    <cellStyle name="Moeda 3 3 3 4 2" xfId="6524" xr:uid="{00000000-0005-0000-0000-0000A2030000}"/>
    <cellStyle name="Moeda 3 3 3 4 2 2" xfId="12950" xr:uid="{00000000-0005-0000-0000-0000A3030000}"/>
    <cellStyle name="Moeda 3 3 3 4 3" xfId="10023" xr:uid="{00000000-0005-0000-0000-0000A4030000}"/>
    <cellStyle name="Moeda 3 3 3 5" xfId="3968" xr:uid="{00000000-0005-0000-0000-0000A5030000}"/>
    <cellStyle name="Moeda 3 3 3 5 2" xfId="10394" xr:uid="{00000000-0005-0000-0000-0000A6030000}"/>
    <cellStyle name="Moeda 3 3 3 6" xfId="7023" xr:uid="{00000000-0005-0000-0000-0000A7030000}"/>
    <cellStyle name="Moeda 3 3 4" xfId="679" xr:uid="{00000000-0005-0000-0000-0000A8030000}"/>
    <cellStyle name="Moeda 3 3 4 2" xfId="1934" xr:uid="{00000000-0005-0000-0000-0000A9030000}"/>
    <cellStyle name="Moeda 3 3 4 2 2" xfId="5325" xr:uid="{00000000-0005-0000-0000-0000AA030000}"/>
    <cellStyle name="Moeda 3 3 4 2 2 2" xfId="11751" xr:uid="{00000000-0005-0000-0000-0000AB030000}"/>
    <cellStyle name="Moeda 3 3 4 2 3" xfId="8630" xr:uid="{00000000-0005-0000-0000-0000AC030000}"/>
    <cellStyle name="Moeda 3 3 4 3" xfId="3309" xr:uid="{00000000-0005-0000-0000-0000AD030000}"/>
    <cellStyle name="Moeda 3 3 4 3 2" xfId="6248" xr:uid="{00000000-0005-0000-0000-0000AE030000}"/>
    <cellStyle name="Moeda 3 3 4 3 2 2" xfId="12674" xr:uid="{00000000-0005-0000-0000-0000AF030000}"/>
    <cellStyle name="Moeda 3 3 4 3 3" xfId="9747" xr:uid="{00000000-0005-0000-0000-0000B0030000}"/>
    <cellStyle name="Moeda 3 3 4 4" xfId="4338" xr:uid="{00000000-0005-0000-0000-0000B1030000}"/>
    <cellStyle name="Moeda 3 3 4 4 2" xfId="10764" xr:uid="{00000000-0005-0000-0000-0000B2030000}"/>
    <cellStyle name="Moeda 3 3 4 5" xfId="7399" xr:uid="{00000000-0005-0000-0000-0000B3030000}"/>
    <cellStyle name="Moeda 3 3 5" xfId="1381" xr:uid="{00000000-0005-0000-0000-0000B4030000}"/>
    <cellStyle name="Moeda 3 3 5 2" xfId="4959" xr:uid="{00000000-0005-0000-0000-0000B5030000}"/>
    <cellStyle name="Moeda 3 3 5 2 2" xfId="11385" xr:uid="{00000000-0005-0000-0000-0000B6030000}"/>
    <cellStyle name="Moeda 3 3 5 3" xfId="8095" xr:uid="{00000000-0005-0000-0000-0000B7030000}"/>
    <cellStyle name="Moeda 3 3 6" xfId="2945" xr:uid="{00000000-0005-0000-0000-0000B8030000}"/>
    <cellStyle name="Moeda 3 3 6 2" xfId="5886" xr:uid="{00000000-0005-0000-0000-0000B9030000}"/>
    <cellStyle name="Moeda 3 3 6 2 2" xfId="12312" xr:uid="{00000000-0005-0000-0000-0000BA030000}"/>
    <cellStyle name="Moeda 3 3 6 3" xfId="9385" xr:uid="{00000000-0005-0000-0000-0000BB030000}"/>
    <cellStyle name="Moeda 3 3 7" xfId="3790" xr:uid="{00000000-0005-0000-0000-0000BC030000}"/>
    <cellStyle name="Moeda 3 3 7 2" xfId="10216" xr:uid="{00000000-0005-0000-0000-0000BD030000}"/>
    <cellStyle name="Moeda 3 3 8" xfId="6845" xr:uid="{00000000-0005-0000-0000-0000BE030000}"/>
    <cellStyle name="Moeda 3 4" xfId="144" xr:uid="{00000000-0005-0000-0000-0000BF030000}"/>
    <cellStyle name="Moeda 3 4 2" xfId="515" xr:uid="{00000000-0005-0000-0000-0000C0030000}"/>
    <cellStyle name="Moeda 3 4 2 2" xfId="1094" xr:uid="{00000000-0005-0000-0000-0000C1030000}"/>
    <cellStyle name="Moeda 3 4 2 2 2" xfId="4753" xr:uid="{00000000-0005-0000-0000-0000C2030000}"/>
    <cellStyle name="Moeda 3 4 2 2 2 2" xfId="11179" xr:uid="{00000000-0005-0000-0000-0000C3030000}"/>
    <cellStyle name="Moeda 3 4 2 2 3" xfId="7814" xr:uid="{00000000-0005-0000-0000-0000C4030000}"/>
    <cellStyle name="Moeda 3 4 2 3" xfId="2483" xr:uid="{00000000-0005-0000-0000-0000C5030000}"/>
    <cellStyle name="Moeda 3 4 2 3 2" xfId="5665" xr:uid="{00000000-0005-0000-0000-0000C6030000}"/>
    <cellStyle name="Moeda 3 4 2 3 2 2" xfId="12091" xr:uid="{00000000-0005-0000-0000-0000C7030000}"/>
    <cellStyle name="Moeda 3 4 2 3 3" xfId="9115" xr:uid="{00000000-0005-0000-0000-0000C8030000}"/>
    <cellStyle name="Moeda 3 4 2 4" xfId="3644" xr:uid="{00000000-0005-0000-0000-0000C9030000}"/>
    <cellStyle name="Moeda 3 4 2 4 2" xfId="6583" xr:uid="{00000000-0005-0000-0000-0000CA030000}"/>
    <cellStyle name="Moeda 3 4 2 4 2 2" xfId="13009" xr:uid="{00000000-0005-0000-0000-0000CB030000}"/>
    <cellStyle name="Moeda 3 4 2 4 3" xfId="10082" xr:uid="{00000000-0005-0000-0000-0000CC030000}"/>
    <cellStyle name="Moeda 3 4 2 5" xfId="4205" xr:uid="{00000000-0005-0000-0000-0000CD030000}"/>
    <cellStyle name="Moeda 3 4 2 5 2" xfId="10631" xr:uid="{00000000-0005-0000-0000-0000CE030000}"/>
    <cellStyle name="Moeda 3 4 2 6" xfId="7260" xr:uid="{00000000-0005-0000-0000-0000CF030000}"/>
    <cellStyle name="Moeda 3 4 3" xfId="336" xr:uid="{00000000-0005-0000-0000-0000D0030000}"/>
    <cellStyle name="Moeda 3 4 3 2" xfId="916" xr:uid="{00000000-0005-0000-0000-0000D1030000}"/>
    <cellStyle name="Moeda 3 4 3 2 2" xfId="4575" xr:uid="{00000000-0005-0000-0000-0000D2030000}"/>
    <cellStyle name="Moeda 3 4 3 2 2 2" xfId="11001" xr:uid="{00000000-0005-0000-0000-0000D3030000}"/>
    <cellStyle name="Moeda 3 4 3 2 3" xfId="7636" xr:uid="{00000000-0005-0000-0000-0000D4030000}"/>
    <cellStyle name="Moeda 3 4 3 3" xfId="2087" xr:uid="{00000000-0005-0000-0000-0000D5030000}"/>
    <cellStyle name="Moeda 3 4 3 3 2" xfId="5385" xr:uid="{00000000-0005-0000-0000-0000D6030000}"/>
    <cellStyle name="Moeda 3 4 3 3 2 2" xfId="11811" xr:uid="{00000000-0005-0000-0000-0000D7030000}"/>
    <cellStyle name="Moeda 3 4 3 3 3" xfId="8781" xr:uid="{00000000-0005-0000-0000-0000D8030000}"/>
    <cellStyle name="Moeda 3 4 3 4" xfId="3367" xr:uid="{00000000-0005-0000-0000-0000D9030000}"/>
    <cellStyle name="Moeda 3 4 3 4 2" xfId="6306" xr:uid="{00000000-0005-0000-0000-0000DA030000}"/>
    <cellStyle name="Moeda 3 4 3 4 2 2" xfId="12732" xr:uid="{00000000-0005-0000-0000-0000DB030000}"/>
    <cellStyle name="Moeda 3 4 3 4 3" xfId="9805" xr:uid="{00000000-0005-0000-0000-0000DC030000}"/>
    <cellStyle name="Moeda 3 4 3 5" xfId="4027" xr:uid="{00000000-0005-0000-0000-0000DD030000}"/>
    <cellStyle name="Moeda 3 4 3 5 2" xfId="10453" xr:uid="{00000000-0005-0000-0000-0000DE030000}"/>
    <cellStyle name="Moeda 3 4 3 6" xfId="7082" xr:uid="{00000000-0005-0000-0000-0000DF030000}"/>
    <cellStyle name="Moeda 3 4 4" xfId="738" xr:uid="{00000000-0005-0000-0000-0000E0030000}"/>
    <cellStyle name="Moeda 3 4 4 2" xfId="4397" xr:uid="{00000000-0005-0000-0000-0000E1030000}"/>
    <cellStyle name="Moeda 3 4 4 2 2" xfId="10823" xr:uid="{00000000-0005-0000-0000-0000E2030000}"/>
    <cellStyle name="Moeda 3 4 4 3" xfId="7458" xr:uid="{00000000-0005-0000-0000-0000E3030000}"/>
    <cellStyle name="Moeda 3 4 5" xfId="1538" xr:uid="{00000000-0005-0000-0000-0000E4030000}"/>
    <cellStyle name="Moeda 3 4 5 2" xfId="5017" xr:uid="{00000000-0005-0000-0000-0000E5030000}"/>
    <cellStyle name="Moeda 3 4 5 2 2" xfId="11443" xr:uid="{00000000-0005-0000-0000-0000E6030000}"/>
    <cellStyle name="Moeda 3 4 5 3" xfId="8252" xr:uid="{00000000-0005-0000-0000-0000E7030000}"/>
    <cellStyle name="Moeda 3 4 6" xfId="3004" xr:uid="{00000000-0005-0000-0000-0000E8030000}"/>
    <cellStyle name="Moeda 3 4 6 2" xfId="5944" xr:uid="{00000000-0005-0000-0000-0000E9030000}"/>
    <cellStyle name="Moeda 3 4 6 2 2" xfId="12370" xr:uid="{00000000-0005-0000-0000-0000EA030000}"/>
    <cellStyle name="Moeda 3 4 6 3" xfId="9443" xr:uid="{00000000-0005-0000-0000-0000EB030000}"/>
    <cellStyle name="Moeda 3 4 7" xfId="3849" xr:uid="{00000000-0005-0000-0000-0000EC030000}"/>
    <cellStyle name="Moeda 3 4 7 2" xfId="10275" xr:uid="{00000000-0005-0000-0000-0000ED030000}"/>
    <cellStyle name="Moeda 3 4 8" xfId="6904" xr:uid="{00000000-0005-0000-0000-0000EE030000}"/>
    <cellStyle name="Moeda 3 5" xfId="209" xr:uid="{00000000-0005-0000-0000-0000EF030000}"/>
    <cellStyle name="Moeda 3 5 2" xfId="574" xr:uid="{00000000-0005-0000-0000-0000F0030000}"/>
    <cellStyle name="Moeda 3 5 2 2" xfId="1153" xr:uid="{00000000-0005-0000-0000-0000F1030000}"/>
    <cellStyle name="Moeda 3 5 2 2 2" xfId="4812" xr:uid="{00000000-0005-0000-0000-0000F2030000}"/>
    <cellStyle name="Moeda 3 5 2 2 2 2" xfId="11238" xr:uid="{00000000-0005-0000-0000-0000F3030000}"/>
    <cellStyle name="Moeda 3 5 2 2 3" xfId="7873" xr:uid="{00000000-0005-0000-0000-0000F4030000}"/>
    <cellStyle name="Moeda 3 5 2 3" xfId="2548" xr:uid="{00000000-0005-0000-0000-0000F5030000}"/>
    <cellStyle name="Moeda 3 5 2 3 2" xfId="5724" xr:uid="{00000000-0005-0000-0000-0000F6030000}"/>
    <cellStyle name="Moeda 3 5 2 3 2 2" xfId="12150" xr:uid="{00000000-0005-0000-0000-0000F7030000}"/>
    <cellStyle name="Moeda 3 5 2 3 3" xfId="9174" xr:uid="{00000000-0005-0000-0000-0000F8030000}"/>
    <cellStyle name="Moeda 3 5 2 4" xfId="3703" xr:uid="{00000000-0005-0000-0000-0000F9030000}"/>
    <cellStyle name="Moeda 3 5 2 4 2" xfId="6642" xr:uid="{00000000-0005-0000-0000-0000FA030000}"/>
    <cellStyle name="Moeda 3 5 2 4 2 2" xfId="13068" xr:uid="{00000000-0005-0000-0000-0000FB030000}"/>
    <cellStyle name="Moeda 3 5 2 4 3" xfId="10141" xr:uid="{00000000-0005-0000-0000-0000FC030000}"/>
    <cellStyle name="Moeda 3 5 2 5" xfId="4264" xr:uid="{00000000-0005-0000-0000-0000FD030000}"/>
    <cellStyle name="Moeda 3 5 2 5 2" xfId="10690" xr:uid="{00000000-0005-0000-0000-0000FE030000}"/>
    <cellStyle name="Moeda 3 5 2 6" xfId="7319" xr:uid="{00000000-0005-0000-0000-0000FF030000}"/>
    <cellStyle name="Moeda 3 5 3" xfId="395" xr:uid="{00000000-0005-0000-0000-000000040000}"/>
    <cellStyle name="Moeda 3 5 3 2" xfId="975" xr:uid="{00000000-0005-0000-0000-000001040000}"/>
    <cellStyle name="Moeda 3 5 3 2 2" xfId="4634" xr:uid="{00000000-0005-0000-0000-000002040000}"/>
    <cellStyle name="Moeda 3 5 3 2 2 2" xfId="11060" xr:uid="{00000000-0005-0000-0000-000003040000}"/>
    <cellStyle name="Moeda 3 5 3 2 3" xfId="7695" xr:uid="{00000000-0005-0000-0000-000004040000}"/>
    <cellStyle name="Moeda 3 5 3 3" xfId="2162" xr:uid="{00000000-0005-0000-0000-000005040000}"/>
    <cellStyle name="Moeda 3 5 3 3 2" xfId="5444" xr:uid="{00000000-0005-0000-0000-000006040000}"/>
    <cellStyle name="Moeda 3 5 3 3 2 2" xfId="11870" xr:uid="{00000000-0005-0000-0000-000007040000}"/>
    <cellStyle name="Moeda 3 5 3 3 3" xfId="8854" xr:uid="{00000000-0005-0000-0000-000008040000}"/>
    <cellStyle name="Moeda 3 5 3 4" xfId="3426" xr:uid="{00000000-0005-0000-0000-000009040000}"/>
    <cellStyle name="Moeda 3 5 3 4 2" xfId="6365" xr:uid="{00000000-0005-0000-0000-00000A040000}"/>
    <cellStyle name="Moeda 3 5 3 4 2 2" xfId="12791" xr:uid="{00000000-0005-0000-0000-00000B040000}"/>
    <cellStyle name="Moeda 3 5 3 4 3" xfId="9864" xr:uid="{00000000-0005-0000-0000-00000C040000}"/>
    <cellStyle name="Moeda 3 5 3 5" xfId="4086" xr:uid="{00000000-0005-0000-0000-00000D040000}"/>
    <cellStyle name="Moeda 3 5 3 5 2" xfId="10512" xr:uid="{00000000-0005-0000-0000-00000E040000}"/>
    <cellStyle name="Moeda 3 5 3 6" xfId="7141" xr:uid="{00000000-0005-0000-0000-00000F040000}"/>
    <cellStyle name="Moeda 3 5 4" xfId="797" xr:uid="{00000000-0005-0000-0000-000010040000}"/>
    <cellStyle name="Moeda 3 5 4 2" xfId="4456" xr:uid="{00000000-0005-0000-0000-000011040000}"/>
    <cellStyle name="Moeda 3 5 4 2 2" xfId="10882" xr:uid="{00000000-0005-0000-0000-000012040000}"/>
    <cellStyle name="Moeda 3 5 4 3" xfId="7517" xr:uid="{00000000-0005-0000-0000-000013040000}"/>
    <cellStyle name="Moeda 3 5 5" xfId="1615" xr:uid="{00000000-0005-0000-0000-000014040000}"/>
    <cellStyle name="Moeda 3 5 5 2" xfId="5076" xr:uid="{00000000-0005-0000-0000-000015040000}"/>
    <cellStyle name="Moeda 3 5 5 2 2" xfId="11502" xr:uid="{00000000-0005-0000-0000-000016040000}"/>
    <cellStyle name="Moeda 3 5 5 3" xfId="8326" xr:uid="{00000000-0005-0000-0000-000017040000}"/>
    <cellStyle name="Moeda 3 5 6" xfId="3064" xr:uid="{00000000-0005-0000-0000-000018040000}"/>
    <cellStyle name="Moeda 3 5 6 2" xfId="6003" xr:uid="{00000000-0005-0000-0000-000019040000}"/>
    <cellStyle name="Moeda 3 5 6 2 2" xfId="12429" xr:uid="{00000000-0005-0000-0000-00001A040000}"/>
    <cellStyle name="Moeda 3 5 6 3" xfId="9502" xr:uid="{00000000-0005-0000-0000-00001B040000}"/>
    <cellStyle name="Moeda 3 5 7" xfId="3908" xr:uid="{00000000-0005-0000-0000-00001C040000}"/>
    <cellStyle name="Moeda 3 5 7 2" xfId="10334" xr:uid="{00000000-0005-0000-0000-00001D040000}"/>
    <cellStyle name="Moeda 3 5 8" xfId="6963" xr:uid="{00000000-0005-0000-0000-00001E040000}"/>
    <cellStyle name="Moeda 3 6" xfId="426" xr:uid="{00000000-0005-0000-0000-00001F040000}"/>
    <cellStyle name="Moeda 3 6 2" xfId="1005" xr:uid="{00000000-0005-0000-0000-000020040000}"/>
    <cellStyle name="Moeda 3 6 2 2" xfId="4664" xr:uid="{00000000-0005-0000-0000-000021040000}"/>
    <cellStyle name="Moeda 3 6 2 2 2" xfId="11090" xr:uid="{00000000-0005-0000-0000-000022040000}"/>
    <cellStyle name="Moeda 3 6 2 3" xfId="7725" xr:uid="{00000000-0005-0000-0000-000023040000}"/>
    <cellStyle name="Moeda 3 6 3" xfId="2389" xr:uid="{00000000-0005-0000-0000-000024040000}"/>
    <cellStyle name="Moeda 3 6 3 2" xfId="5576" xr:uid="{00000000-0005-0000-0000-000025040000}"/>
    <cellStyle name="Moeda 3 6 3 2 2" xfId="12002" xr:uid="{00000000-0005-0000-0000-000026040000}"/>
    <cellStyle name="Moeda 3 6 3 3" xfId="9026" xr:uid="{00000000-0005-0000-0000-000027040000}"/>
    <cellStyle name="Moeda 3 6 4" xfId="3555" xr:uid="{00000000-0005-0000-0000-000028040000}"/>
    <cellStyle name="Moeda 3 6 4 2" xfId="6494" xr:uid="{00000000-0005-0000-0000-000029040000}"/>
    <cellStyle name="Moeda 3 6 4 2 2" xfId="12920" xr:uid="{00000000-0005-0000-0000-00002A040000}"/>
    <cellStyle name="Moeda 3 6 4 3" xfId="9993" xr:uid="{00000000-0005-0000-0000-00002B040000}"/>
    <cellStyle name="Moeda 3 6 5" xfId="4116" xr:uid="{00000000-0005-0000-0000-00002C040000}"/>
    <cellStyle name="Moeda 3 6 5 2" xfId="10542" xr:uid="{00000000-0005-0000-0000-00002D040000}"/>
    <cellStyle name="Moeda 3 6 6" xfId="7171" xr:uid="{00000000-0005-0000-0000-00002E040000}"/>
    <cellStyle name="Moeda 3 7" xfId="247" xr:uid="{00000000-0005-0000-0000-00002F040000}"/>
    <cellStyle name="Moeda 3 7 2" xfId="827" xr:uid="{00000000-0005-0000-0000-000030040000}"/>
    <cellStyle name="Moeda 3 7 2 2" xfId="4486" xr:uid="{00000000-0005-0000-0000-000031040000}"/>
    <cellStyle name="Moeda 3 7 2 2 2" xfId="10912" xr:uid="{00000000-0005-0000-0000-000032040000}"/>
    <cellStyle name="Moeda 3 7 2 3" xfId="7547" xr:uid="{00000000-0005-0000-0000-000033040000}"/>
    <cellStyle name="Moeda 3 7 3" xfId="1806" xr:uid="{00000000-0005-0000-0000-000034040000}"/>
    <cellStyle name="Moeda 3 7 3 2" xfId="5209" xr:uid="{00000000-0005-0000-0000-000035040000}"/>
    <cellStyle name="Moeda 3 7 3 2 2" xfId="11635" xr:uid="{00000000-0005-0000-0000-000036040000}"/>
    <cellStyle name="Moeda 3 7 3 3" xfId="8504" xr:uid="{00000000-0005-0000-0000-000037040000}"/>
    <cellStyle name="Moeda 3 7 4" xfId="3193" xr:uid="{00000000-0005-0000-0000-000038040000}"/>
    <cellStyle name="Moeda 3 7 4 2" xfId="6132" xr:uid="{00000000-0005-0000-0000-000039040000}"/>
    <cellStyle name="Moeda 3 7 4 2 2" xfId="12558" xr:uid="{00000000-0005-0000-0000-00003A040000}"/>
    <cellStyle name="Moeda 3 7 4 3" xfId="9631" xr:uid="{00000000-0005-0000-0000-00003B040000}"/>
    <cellStyle name="Moeda 3 7 5" xfId="3938" xr:uid="{00000000-0005-0000-0000-00003C040000}"/>
    <cellStyle name="Moeda 3 7 5 2" xfId="10364" xr:uid="{00000000-0005-0000-0000-00003D040000}"/>
    <cellStyle name="Moeda 3 7 6" xfId="6993" xr:uid="{00000000-0005-0000-0000-00003E040000}"/>
    <cellStyle name="Moeda 3 8" xfId="649" xr:uid="{00000000-0005-0000-0000-00003F040000}"/>
    <cellStyle name="Moeda 3 8 2" xfId="4308" xr:uid="{00000000-0005-0000-0000-000040040000}"/>
    <cellStyle name="Moeda 3 8 2 2" xfId="10734" xr:uid="{00000000-0005-0000-0000-000041040000}"/>
    <cellStyle name="Moeda 3 8 3" xfId="7369" xr:uid="{00000000-0005-0000-0000-000042040000}"/>
    <cellStyle name="Moeda 3 9" xfId="1247" xr:uid="{00000000-0005-0000-0000-000043040000}"/>
    <cellStyle name="Moeda 3 9 2" xfId="4843" xr:uid="{00000000-0005-0000-0000-000044040000}"/>
    <cellStyle name="Moeda 3 9 2 2" xfId="11269" xr:uid="{00000000-0005-0000-0000-000045040000}"/>
    <cellStyle name="Moeda 3 9 3" xfId="7963" xr:uid="{00000000-0005-0000-0000-000046040000}"/>
    <cellStyle name="Moeda 4" xfId="590" xr:uid="{00000000-0005-0000-0000-000047040000}"/>
    <cellStyle name="Moeda 4 2" xfId="2269" xr:uid="{00000000-0005-0000-0000-000048040000}"/>
    <cellStyle name="Moeda 4 3" xfId="13658" xr:uid="{00000000-0005-0000-0000-000049040000}"/>
    <cellStyle name="Moeda 5" xfId="411" xr:uid="{00000000-0005-0000-0000-00004A040000}"/>
    <cellStyle name="Moeda 5 2" xfId="2183" xr:uid="{00000000-0005-0000-0000-00004B040000}"/>
    <cellStyle name="Moeda 6" xfId="2567" xr:uid="{00000000-0005-0000-0000-00004C040000}"/>
    <cellStyle name="Moeda 7" xfId="13660" xr:uid="{00000000-0005-0000-0000-00004D040000}"/>
    <cellStyle name="Moeda 8" xfId="13677" xr:uid="{00000000-0005-0000-0000-00004E040000}"/>
    <cellStyle name="Neutral" xfId="602" xr:uid="{00000000-0005-0000-0000-00004F040000}"/>
    <cellStyle name="Normal" xfId="0" builtinId="0"/>
    <cellStyle name="Normal 10" xfId="105" xr:uid="{00000000-0005-0000-0000-000051040000}"/>
    <cellStyle name="Normal 10 10" xfId="1267" xr:uid="{00000000-0005-0000-0000-000052040000}"/>
    <cellStyle name="Normal 10 10 2" xfId="4861" xr:uid="{00000000-0005-0000-0000-000053040000}"/>
    <cellStyle name="Normal 10 10 2 2" xfId="11287" xr:uid="{00000000-0005-0000-0000-000054040000}"/>
    <cellStyle name="Normal 10 10 3" xfId="7981" xr:uid="{00000000-0005-0000-0000-000055040000}"/>
    <cellStyle name="Normal 10 11" xfId="2847" xr:uid="{00000000-0005-0000-0000-000056040000}"/>
    <cellStyle name="Normal 10 11 2" xfId="5788" xr:uid="{00000000-0005-0000-0000-000057040000}"/>
    <cellStyle name="Normal 10 11 2 2" xfId="12214" xr:uid="{00000000-0005-0000-0000-000058040000}"/>
    <cellStyle name="Normal 10 11 3" xfId="9287" xr:uid="{00000000-0005-0000-0000-000059040000}"/>
    <cellStyle name="Normal 10 12" xfId="3812" xr:uid="{00000000-0005-0000-0000-00005A040000}"/>
    <cellStyle name="Normal 10 12 2" xfId="10238" xr:uid="{00000000-0005-0000-0000-00005B040000}"/>
    <cellStyle name="Normal 10 13" xfId="6710" xr:uid="{00000000-0005-0000-0000-00005C040000}"/>
    <cellStyle name="Normal 10 14" xfId="6753" xr:uid="{00000000-0005-0000-0000-00005D040000}"/>
    <cellStyle name="Normal 10 15" xfId="6794" xr:uid="{00000000-0005-0000-0000-00005E040000}"/>
    <cellStyle name="Normal 10 16" xfId="6867" xr:uid="{00000000-0005-0000-0000-00005F040000}"/>
    <cellStyle name="Normal 10 17" xfId="13626" xr:uid="{00000000-0005-0000-0000-000060040000}"/>
    <cellStyle name="Normal 10 17 3 2" xfId="13667" xr:uid="{00000000-0005-0000-0000-000061040000}"/>
    <cellStyle name="Normal 10 2" xfId="166" xr:uid="{00000000-0005-0000-0000-000062040000}"/>
    <cellStyle name="Normal 10 2 10" xfId="1272" xr:uid="{00000000-0005-0000-0000-000063040000}"/>
    <cellStyle name="Normal 10 2 10 2" xfId="4866" xr:uid="{00000000-0005-0000-0000-000064040000}"/>
    <cellStyle name="Normal 10 2 10 2 2" xfId="11292" xr:uid="{00000000-0005-0000-0000-000065040000}"/>
    <cellStyle name="Normal 10 2 10 3" xfId="7986" xr:uid="{00000000-0005-0000-0000-000066040000}"/>
    <cellStyle name="Normal 10 2 11" xfId="2852" xr:uid="{00000000-0005-0000-0000-000067040000}"/>
    <cellStyle name="Normal 10 2 11 2" xfId="5793" xr:uid="{00000000-0005-0000-0000-000068040000}"/>
    <cellStyle name="Normal 10 2 11 2 2" xfId="12219" xr:uid="{00000000-0005-0000-0000-000069040000}"/>
    <cellStyle name="Normal 10 2 11 3" xfId="9292" xr:uid="{00000000-0005-0000-0000-00006A040000}"/>
    <cellStyle name="Normal 10 2 12" xfId="3871" xr:uid="{00000000-0005-0000-0000-00006B040000}"/>
    <cellStyle name="Normal 10 2 12 2" xfId="10297" xr:uid="{00000000-0005-0000-0000-00006C040000}"/>
    <cellStyle name="Normal 10 2 13" xfId="6926" xr:uid="{00000000-0005-0000-0000-00006D040000}"/>
    <cellStyle name="Normal 10 2 14" xfId="13605" xr:uid="{00000000-0005-0000-0000-00006E040000}"/>
    <cellStyle name="Normal 10 2 2" xfId="537" xr:uid="{00000000-0005-0000-0000-00006F040000}"/>
    <cellStyle name="Normal 10 2 2 2" xfId="1116" xr:uid="{00000000-0005-0000-0000-000070040000}"/>
    <cellStyle name="Normal 10 2 2 2 2" xfId="1897" xr:uid="{00000000-0005-0000-0000-000071040000}"/>
    <cellStyle name="Normal 10 2 2 2 2 2" xfId="3279" xr:uid="{00000000-0005-0000-0000-000072040000}"/>
    <cellStyle name="Normal 10 2 2 2 2 2 2" xfId="6218" xr:uid="{00000000-0005-0000-0000-000073040000}"/>
    <cellStyle name="Normal 10 2 2 2 2 2 2 2" xfId="12644" xr:uid="{00000000-0005-0000-0000-000074040000}"/>
    <cellStyle name="Normal 10 2 2 2 2 2 3" xfId="9717" xr:uid="{00000000-0005-0000-0000-000075040000}"/>
    <cellStyle name="Normal 10 2 2 2 2 3" xfId="5295" xr:uid="{00000000-0005-0000-0000-000076040000}"/>
    <cellStyle name="Normal 10 2 2 2 2 3 2" xfId="11721" xr:uid="{00000000-0005-0000-0000-000077040000}"/>
    <cellStyle name="Normal 10 2 2 2 2 4" xfId="8593" xr:uid="{00000000-0005-0000-0000-000078040000}"/>
    <cellStyle name="Normal 10 2 2 2 3" xfId="1343" xr:uid="{00000000-0005-0000-0000-000079040000}"/>
    <cellStyle name="Normal 10 2 2 2 3 2" xfId="4929" xr:uid="{00000000-0005-0000-0000-00007A040000}"/>
    <cellStyle name="Normal 10 2 2 2 3 2 2" xfId="11355" xr:uid="{00000000-0005-0000-0000-00007B040000}"/>
    <cellStyle name="Normal 10 2 2 2 3 3" xfId="8057" xr:uid="{00000000-0005-0000-0000-00007C040000}"/>
    <cellStyle name="Normal 10 2 2 2 4" xfId="2915" xr:uid="{00000000-0005-0000-0000-00007D040000}"/>
    <cellStyle name="Normal 10 2 2 2 4 2" xfId="5856" xr:uid="{00000000-0005-0000-0000-00007E040000}"/>
    <cellStyle name="Normal 10 2 2 2 4 2 2" xfId="12282" xr:uid="{00000000-0005-0000-0000-00007F040000}"/>
    <cellStyle name="Normal 10 2 2 2 4 3" xfId="9355" xr:uid="{00000000-0005-0000-0000-000080040000}"/>
    <cellStyle name="Normal 10 2 2 2 5" xfId="4775" xr:uid="{00000000-0005-0000-0000-000081040000}"/>
    <cellStyle name="Normal 10 2 2 2 5 2" xfId="11201" xr:uid="{00000000-0005-0000-0000-000082040000}"/>
    <cellStyle name="Normal 10 2 2 2 6" xfId="7836" xr:uid="{00000000-0005-0000-0000-000083040000}"/>
    <cellStyle name="Normal 10 2 2 3" xfId="1409" xr:uid="{00000000-0005-0000-0000-000084040000}"/>
    <cellStyle name="Normal 10 2 2 3 2" xfId="1962" xr:uid="{00000000-0005-0000-0000-000085040000}"/>
    <cellStyle name="Normal 10 2 2 3 2 2" xfId="3337" xr:uid="{00000000-0005-0000-0000-000086040000}"/>
    <cellStyle name="Normal 10 2 2 3 2 2 2" xfId="6276" xr:uid="{00000000-0005-0000-0000-000087040000}"/>
    <cellStyle name="Normal 10 2 2 3 2 2 2 2" xfId="12702" xr:uid="{00000000-0005-0000-0000-000088040000}"/>
    <cellStyle name="Normal 10 2 2 3 2 2 3" xfId="9775" xr:uid="{00000000-0005-0000-0000-000089040000}"/>
    <cellStyle name="Normal 10 2 2 3 2 3" xfId="5353" xr:uid="{00000000-0005-0000-0000-00008A040000}"/>
    <cellStyle name="Normal 10 2 2 3 2 3 2" xfId="11779" xr:uid="{00000000-0005-0000-0000-00008B040000}"/>
    <cellStyle name="Normal 10 2 2 3 2 4" xfId="8658" xr:uid="{00000000-0005-0000-0000-00008C040000}"/>
    <cellStyle name="Normal 10 2 2 3 3" xfId="2973" xr:uid="{00000000-0005-0000-0000-00008D040000}"/>
    <cellStyle name="Normal 10 2 2 3 3 2" xfId="5914" xr:uid="{00000000-0005-0000-0000-00008E040000}"/>
    <cellStyle name="Normal 10 2 2 3 3 2 2" xfId="12340" xr:uid="{00000000-0005-0000-0000-00008F040000}"/>
    <cellStyle name="Normal 10 2 2 3 3 3" xfId="9413" xr:uid="{00000000-0005-0000-0000-000090040000}"/>
    <cellStyle name="Normal 10 2 2 3 4" xfId="4987" xr:uid="{00000000-0005-0000-0000-000091040000}"/>
    <cellStyle name="Normal 10 2 2 3 4 2" xfId="11413" xr:uid="{00000000-0005-0000-0000-000092040000}"/>
    <cellStyle name="Normal 10 2 2 3 5" xfId="8123" xr:uid="{00000000-0005-0000-0000-000093040000}"/>
    <cellStyle name="Normal 10 2 2 4" xfId="1567" xr:uid="{00000000-0005-0000-0000-000094040000}"/>
    <cellStyle name="Normal 10 2 2 4 2" xfId="2116" xr:uid="{00000000-0005-0000-0000-000095040000}"/>
    <cellStyle name="Normal 10 2 2 4 2 2" xfId="3395" xr:uid="{00000000-0005-0000-0000-000096040000}"/>
    <cellStyle name="Normal 10 2 2 4 2 2 2" xfId="6334" xr:uid="{00000000-0005-0000-0000-000097040000}"/>
    <cellStyle name="Normal 10 2 2 4 2 2 2 2" xfId="12760" xr:uid="{00000000-0005-0000-0000-000098040000}"/>
    <cellStyle name="Normal 10 2 2 4 2 2 3" xfId="9833" xr:uid="{00000000-0005-0000-0000-000099040000}"/>
    <cellStyle name="Normal 10 2 2 4 2 3" xfId="5413" xr:uid="{00000000-0005-0000-0000-00009A040000}"/>
    <cellStyle name="Normal 10 2 2 4 2 3 2" xfId="11839" xr:uid="{00000000-0005-0000-0000-00009B040000}"/>
    <cellStyle name="Normal 10 2 2 4 2 4" xfId="8810" xr:uid="{00000000-0005-0000-0000-00009C040000}"/>
    <cellStyle name="Normal 10 2 2 4 3" xfId="3032" xr:uid="{00000000-0005-0000-0000-00009D040000}"/>
    <cellStyle name="Normal 10 2 2 4 3 2" xfId="5972" xr:uid="{00000000-0005-0000-0000-00009E040000}"/>
    <cellStyle name="Normal 10 2 2 4 3 2 2" xfId="12398" xr:uid="{00000000-0005-0000-0000-00009F040000}"/>
    <cellStyle name="Normal 10 2 2 4 3 3" xfId="9471" xr:uid="{00000000-0005-0000-0000-0000A0040000}"/>
    <cellStyle name="Normal 10 2 2 4 4" xfId="5045" xr:uid="{00000000-0005-0000-0000-0000A1040000}"/>
    <cellStyle name="Normal 10 2 2 4 4 2" xfId="11471" xr:uid="{00000000-0005-0000-0000-0000A2040000}"/>
    <cellStyle name="Normal 10 2 2 4 5" xfId="8281" xr:uid="{00000000-0005-0000-0000-0000A3040000}"/>
    <cellStyle name="Normal 10 2 2 5" xfId="1836" xr:uid="{00000000-0005-0000-0000-0000A4040000}"/>
    <cellStyle name="Normal 10 2 2 5 2" xfId="3221" xr:uid="{00000000-0005-0000-0000-0000A5040000}"/>
    <cellStyle name="Normal 10 2 2 5 2 2" xfId="6160" xr:uid="{00000000-0005-0000-0000-0000A6040000}"/>
    <cellStyle name="Normal 10 2 2 5 2 2 2" xfId="12586" xr:uid="{00000000-0005-0000-0000-0000A7040000}"/>
    <cellStyle name="Normal 10 2 2 5 2 3" xfId="9659" xr:uid="{00000000-0005-0000-0000-0000A8040000}"/>
    <cellStyle name="Normal 10 2 2 5 3" xfId="5237" xr:uid="{00000000-0005-0000-0000-0000A9040000}"/>
    <cellStyle name="Normal 10 2 2 5 3 2" xfId="11663" xr:uid="{00000000-0005-0000-0000-0000AA040000}"/>
    <cellStyle name="Normal 10 2 2 5 4" xfId="8532" xr:uid="{00000000-0005-0000-0000-0000AB040000}"/>
    <cellStyle name="Normal 10 2 2 6" xfId="1277" xr:uid="{00000000-0005-0000-0000-0000AC040000}"/>
    <cellStyle name="Normal 10 2 2 6 2" xfId="4871" xr:uid="{00000000-0005-0000-0000-0000AD040000}"/>
    <cellStyle name="Normal 10 2 2 6 2 2" xfId="11297" xr:uid="{00000000-0005-0000-0000-0000AE040000}"/>
    <cellStyle name="Normal 10 2 2 6 3" xfId="7991" xr:uid="{00000000-0005-0000-0000-0000AF040000}"/>
    <cellStyle name="Normal 10 2 2 7" xfId="2857" xr:uid="{00000000-0005-0000-0000-0000B0040000}"/>
    <cellStyle name="Normal 10 2 2 7 2" xfId="5798" xr:uid="{00000000-0005-0000-0000-0000B1040000}"/>
    <cellStyle name="Normal 10 2 2 7 2 2" xfId="12224" xr:uid="{00000000-0005-0000-0000-0000B2040000}"/>
    <cellStyle name="Normal 10 2 2 7 3" xfId="9297" xr:uid="{00000000-0005-0000-0000-0000B3040000}"/>
    <cellStyle name="Normal 10 2 2 8" xfId="4227" xr:uid="{00000000-0005-0000-0000-0000B4040000}"/>
    <cellStyle name="Normal 10 2 2 8 2" xfId="10653" xr:uid="{00000000-0005-0000-0000-0000B5040000}"/>
    <cellStyle name="Normal 10 2 2 9" xfId="7282" xr:uid="{00000000-0005-0000-0000-0000B6040000}"/>
    <cellStyle name="Normal 10 2 3" xfId="358" xr:uid="{00000000-0005-0000-0000-0000B7040000}"/>
    <cellStyle name="Normal 10 2 3 2" xfId="938" xr:uid="{00000000-0005-0000-0000-0000B8040000}"/>
    <cellStyle name="Normal 10 2 3 2 2" xfId="1901" xr:uid="{00000000-0005-0000-0000-0000B9040000}"/>
    <cellStyle name="Normal 10 2 3 2 2 2" xfId="3283" xr:uid="{00000000-0005-0000-0000-0000BA040000}"/>
    <cellStyle name="Normal 10 2 3 2 2 2 2" xfId="6222" xr:uid="{00000000-0005-0000-0000-0000BB040000}"/>
    <cellStyle name="Normal 10 2 3 2 2 2 2 2" xfId="12648" xr:uid="{00000000-0005-0000-0000-0000BC040000}"/>
    <cellStyle name="Normal 10 2 3 2 2 2 3" xfId="9721" xr:uid="{00000000-0005-0000-0000-0000BD040000}"/>
    <cellStyle name="Normal 10 2 3 2 2 3" xfId="5299" xr:uid="{00000000-0005-0000-0000-0000BE040000}"/>
    <cellStyle name="Normal 10 2 3 2 2 3 2" xfId="11725" xr:uid="{00000000-0005-0000-0000-0000BF040000}"/>
    <cellStyle name="Normal 10 2 3 2 2 4" xfId="8597" xr:uid="{00000000-0005-0000-0000-0000C0040000}"/>
    <cellStyle name="Normal 10 2 3 2 3" xfId="1347" xr:uid="{00000000-0005-0000-0000-0000C1040000}"/>
    <cellStyle name="Normal 10 2 3 2 3 2" xfId="4933" xr:uid="{00000000-0005-0000-0000-0000C2040000}"/>
    <cellStyle name="Normal 10 2 3 2 3 2 2" xfId="11359" xr:uid="{00000000-0005-0000-0000-0000C3040000}"/>
    <cellStyle name="Normal 10 2 3 2 3 3" xfId="8061" xr:uid="{00000000-0005-0000-0000-0000C4040000}"/>
    <cellStyle name="Normal 10 2 3 2 4" xfId="2919" xr:uid="{00000000-0005-0000-0000-0000C5040000}"/>
    <cellStyle name="Normal 10 2 3 2 4 2" xfId="5860" xr:uid="{00000000-0005-0000-0000-0000C6040000}"/>
    <cellStyle name="Normal 10 2 3 2 4 2 2" xfId="12286" xr:uid="{00000000-0005-0000-0000-0000C7040000}"/>
    <cellStyle name="Normal 10 2 3 2 4 3" xfId="9359" xr:uid="{00000000-0005-0000-0000-0000C8040000}"/>
    <cellStyle name="Normal 10 2 3 2 5" xfId="4597" xr:uid="{00000000-0005-0000-0000-0000C9040000}"/>
    <cellStyle name="Normal 10 2 3 2 5 2" xfId="11023" xr:uid="{00000000-0005-0000-0000-0000CA040000}"/>
    <cellStyle name="Normal 10 2 3 2 6" xfId="7658" xr:uid="{00000000-0005-0000-0000-0000CB040000}"/>
    <cellStyle name="Normal 10 2 3 3" xfId="1413" xr:uid="{00000000-0005-0000-0000-0000CC040000}"/>
    <cellStyle name="Normal 10 2 3 3 2" xfId="1966" xr:uid="{00000000-0005-0000-0000-0000CD040000}"/>
    <cellStyle name="Normal 10 2 3 3 2 2" xfId="3341" xr:uid="{00000000-0005-0000-0000-0000CE040000}"/>
    <cellStyle name="Normal 10 2 3 3 2 2 2" xfId="6280" xr:uid="{00000000-0005-0000-0000-0000CF040000}"/>
    <cellStyle name="Normal 10 2 3 3 2 2 2 2" xfId="12706" xr:uid="{00000000-0005-0000-0000-0000D0040000}"/>
    <cellStyle name="Normal 10 2 3 3 2 2 3" xfId="9779" xr:uid="{00000000-0005-0000-0000-0000D1040000}"/>
    <cellStyle name="Normal 10 2 3 3 2 3" xfId="5357" xr:uid="{00000000-0005-0000-0000-0000D2040000}"/>
    <cellStyle name="Normal 10 2 3 3 2 3 2" xfId="11783" xr:uid="{00000000-0005-0000-0000-0000D3040000}"/>
    <cellStyle name="Normal 10 2 3 3 2 4" xfId="8662" xr:uid="{00000000-0005-0000-0000-0000D4040000}"/>
    <cellStyle name="Normal 10 2 3 3 3" xfId="2977" xr:uid="{00000000-0005-0000-0000-0000D5040000}"/>
    <cellStyle name="Normal 10 2 3 3 3 2" xfId="5918" xr:uid="{00000000-0005-0000-0000-0000D6040000}"/>
    <cellStyle name="Normal 10 2 3 3 3 2 2" xfId="12344" xr:uid="{00000000-0005-0000-0000-0000D7040000}"/>
    <cellStyle name="Normal 10 2 3 3 3 3" xfId="9417" xr:uid="{00000000-0005-0000-0000-0000D8040000}"/>
    <cellStyle name="Normal 10 2 3 3 4" xfId="4991" xr:uid="{00000000-0005-0000-0000-0000D9040000}"/>
    <cellStyle name="Normal 10 2 3 3 4 2" xfId="11417" xr:uid="{00000000-0005-0000-0000-0000DA040000}"/>
    <cellStyle name="Normal 10 2 3 3 5" xfId="8127" xr:uid="{00000000-0005-0000-0000-0000DB040000}"/>
    <cellStyle name="Normal 10 2 3 4" xfId="1571" xr:uid="{00000000-0005-0000-0000-0000DC040000}"/>
    <cellStyle name="Normal 10 2 3 4 2" xfId="2120" xr:uid="{00000000-0005-0000-0000-0000DD040000}"/>
    <cellStyle name="Normal 10 2 3 4 2 2" xfId="3399" xr:uid="{00000000-0005-0000-0000-0000DE040000}"/>
    <cellStyle name="Normal 10 2 3 4 2 2 2" xfId="6338" xr:uid="{00000000-0005-0000-0000-0000DF040000}"/>
    <cellStyle name="Normal 10 2 3 4 2 2 2 2" xfId="12764" xr:uid="{00000000-0005-0000-0000-0000E0040000}"/>
    <cellStyle name="Normal 10 2 3 4 2 2 3" xfId="9837" xr:uid="{00000000-0005-0000-0000-0000E1040000}"/>
    <cellStyle name="Normal 10 2 3 4 2 3" xfId="5417" xr:uid="{00000000-0005-0000-0000-0000E2040000}"/>
    <cellStyle name="Normal 10 2 3 4 2 3 2" xfId="11843" xr:uid="{00000000-0005-0000-0000-0000E3040000}"/>
    <cellStyle name="Normal 10 2 3 4 2 4" xfId="8814" xr:uid="{00000000-0005-0000-0000-0000E4040000}"/>
    <cellStyle name="Normal 10 2 3 4 3" xfId="3036" xr:uid="{00000000-0005-0000-0000-0000E5040000}"/>
    <cellStyle name="Normal 10 2 3 4 3 2" xfId="5976" xr:uid="{00000000-0005-0000-0000-0000E6040000}"/>
    <cellStyle name="Normal 10 2 3 4 3 2 2" xfId="12402" xr:uid="{00000000-0005-0000-0000-0000E7040000}"/>
    <cellStyle name="Normal 10 2 3 4 3 3" xfId="9475" xr:uid="{00000000-0005-0000-0000-0000E8040000}"/>
    <cellStyle name="Normal 10 2 3 4 4" xfId="5049" xr:uid="{00000000-0005-0000-0000-0000E9040000}"/>
    <cellStyle name="Normal 10 2 3 4 4 2" xfId="11475" xr:uid="{00000000-0005-0000-0000-0000EA040000}"/>
    <cellStyle name="Normal 10 2 3 4 5" xfId="8285" xr:uid="{00000000-0005-0000-0000-0000EB040000}"/>
    <cellStyle name="Normal 10 2 3 5" xfId="1840" xr:uid="{00000000-0005-0000-0000-0000EC040000}"/>
    <cellStyle name="Normal 10 2 3 5 2" xfId="3225" xr:uid="{00000000-0005-0000-0000-0000ED040000}"/>
    <cellStyle name="Normal 10 2 3 5 2 2" xfId="6164" xr:uid="{00000000-0005-0000-0000-0000EE040000}"/>
    <cellStyle name="Normal 10 2 3 5 2 2 2" xfId="12590" xr:uid="{00000000-0005-0000-0000-0000EF040000}"/>
    <cellStyle name="Normal 10 2 3 5 2 3" xfId="9663" xr:uid="{00000000-0005-0000-0000-0000F0040000}"/>
    <cellStyle name="Normal 10 2 3 5 3" xfId="5241" xr:uid="{00000000-0005-0000-0000-0000F1040000}"/>
    <cellStyle name="Normal 10 2 3 5 3 2" xfId="11667" xr:uid="{00000000-0005-0000-0000-0000F2040000}"/>
    <cellStyle name="Normal 10 2 3 5 4" xfId="8536" xr:uid="{00000000-0005-0000-0000-0000F3040000}"/>
    <cellStyle name="Normal 10 2 3 6" xfId="1281" xr:uid="{00000000-0005-0000-0000-0000F4040000}"/>
    <cellStyle name="Normal 10 2 3 6 2" xfId="4875" xr:uid="{00000000-0005-0000-0000-0000F5040000}"/>
    <cellStyle name="Normal 10 2 3 6 2 2" xfId="11301" xr:uid="{00000000-0005-0000-0000-0000F6040000}"/>
    <cellStyle name="Normal 10 2 3 6 3" xfId="7995" xr:uid="{00000000-0005-0000-0000-0000F7040000}"/>
    <cellStyle name="Normal 10 2 3 7" xfId="2861" xr:uid="{00000000-0005-0000-0000-0000F8040000}"/>
    <cellStyle name="Normal 10 2 3 7 2" xfId="5802" xr:uid="{00000000-0005-0000-0000-0000F9040000}"/>
    <cellStyle name="Normal 10 2 3 7 2 2" xfId="12228" xr:uid="{00000000-0005-0000-0000-0000FA040000}"/>
    <cellStyle name="Normal 10 2 3 7 3" xfId="9301" xr:uid="{00000000-0005-0000-0000-0000FB040000}"/>
    <cellStyle name="Normal 10 2 3 8" xfId="4049" xr:uid="{00000000-0005-0000-0000-0000FC040000}"/>
    <cellStyle name="Normal 10 2 3 8 2" xfId="10475" xr:uid="{00000000-0005-0000-0000-0000FD040000}"/>
    <cellStyle name="Normal 10 2 3 9" xfId="7104" xr:uid="{00000000-0005-0000-0000-0000FE040000}"/>
    <cellStyle name="Normal 10 2 4" xfId="760" xr:uid="{00000000-0005-0000-0000-0000FF040000}"/>
    <cellStyle name="Normal 10 2 4 2" xfId="1892" xr:uid="{00000000-0005-0000-0000-000000050000}"/>
    <cellStyle name="Normal 10 2 4 2 2" xfId="3274" xr:uid="{00000000-0005-0000-0000-000001050000}"/>
    <cellStyle name="Normal 10 2 4 2 2 2" xfId="6213" xr:uid="{00000000-0005-0000-0000-000002050000}"/>
    <cellStyle name="Normal 10 2 4 2 2 2 2" xfId="12639" xr:uid="{00000000-0005-0000-0000-000003050000}"/>
    <cellStyle name="Normal 10 2 4 2 2 3" xfId="9712" xr:uid="{00000000-0005-0000-0000-000004050000}"/>
    <cellStyle name="Normal 10 2 4 2 3" xfId="5290" xr:uid="{00000000-0005-0000-0000-000005050000}"/>
    <cellStyle name="Normal 10 2 4 2 3 2" xfId="11716" xr:uid="{00000000-0005-0000-0000-000006050000}"/>
    <cellStyle name="Normal 10 2 4 2 4" xfId="8588" xr:uid="{00000000-0005-0000-0000-000007050000}"/>
    <cellStyle name="Normal 10 2 4 3" xfId="1338" xr:uid="{00000000-0005-0000-0000-000008050000}"/>
    <cellStyle name="Normal 10 2 4 3 2" xfId="4924" xr:uid="{00000000-0005-0000-0000-000009050000}"/>
    <cellStyle name="Normal 10 2 4 3 2 2" xfId="11350" xr:uid="{00000000-0005-0000-0000-00000A050000}"/>
    <cellStyle name="Normal 10 2 4 3 3" xfId="8052" xr:uid="{00000000-0005-0000-0000-00000B050000}"/>
    <cellStyle name="Normal 10 2 4 4" xfId="2910" xr:uid="{00000000-0005-0000-0000-00000C050000}"/>
    <cellStyle name="Normal 10 2 4 4 2" xfId="5851" xr:uid="{00000000-0005-0000-0000-00000D050000}"/>
    <cellStyle name="Normal 10 2 4 4 2 2" xfId="12277" xr:uid="{00000000-0005-0000-0000-00000E050000}"/>
    <cellStyle name="Normal 10 2 4 4 3" xfId="9350" xr:uid="{00000000-0005-0000-0000-00000F050000}"/>
    <cellStyle name="Normal 10 2 4 5" xfId="4419" xr:uid="{00000000-0005-0000-0000-000010050000}"/>
    <cellStyle name="Normal 10 2 4 5 2" xfId="10845" xr:uid="{00000000-0005-0000-0000-000011050000}"/>
    <cellStyle name="Normal 10 2 4 6" xfId="7480" xr:uid="{00000000-0005-0000-0000-000012050000}"/>
    <cellStyle name="Normal 10 2 5" xfId="1404" xr:uid="{00000000-0005-0000-0000-000013050000}"/>
    <cellStyle name="Normal 10 2 5 2" xfId="1957" xr:uid="{00000000-0005-0000-0000-000014050000}"/>
    <cellStyle name="Normal 10 2 5 2 2" xfId="3332" xr:uid="{00000000-0005-0000-0000-000015050000}"/>
    <cellStyle name="Normal 10 2 5 2 2 2" xfId="6271" xr:uid="{00000000-0005-0000-0000-000016050000}"/>
    <cellStyle name="Normal 10 2 5 2 2 2 2" xfId="12697" xr:uid="{00000000-0005-0000-0000-000017050000}"/>
    <cellStyle name="Normal 10 2 5 2 2 3" xfId="9770" xr:uid="{00000000-0005-0000-0000-000018050000}"/>
    <cellStyle name="Normal 10 2 5 2 3" xfId="5348" xr:uid="{00000000-0005-0000-0000-000019050000}"/>
    <cellStyle name="Normal 10 2 5 2 3 2" xfId="11774" xr:uid="{00000000-0005-0000-0000-00001A050000}"/>
    <cellStyle name="Normal 10 2 5 2 4" xfId="8653" xr:uid="{00000000-0005-0000-0000-00001B050000}"/>
    <cellStyle name="Normal 10 2 5 3" xfId="2968" xr:uid="{00000000-0005-0000-0000-00001C050000}"/>
    <cellStyle name="Normal 10 2 5 3 2" xfId="5909" xr:uid="{00000000-0005-0000-0000-00001D050000}"/>
    <cellStyle name="Normal 10 2 5 3 2 2" xfId="12335" xr:uid="{00000000-0005-0000-0000-00001E050000}"/>
    <cellStyle name="Normal 10 2 5 3 3" xfId="9408" xr:uid="{00000000-0005-0000-0000-00001F050000}"/>
    <cellStyle name="Normal 10 2 5 4" xfId="4982" xr:uid="{00000000-0005-0000-0000-000020050000}"/>
    <cellStyle name="Normal 10 2 5 4 2" xfId="11408" xr:uid="{00000000-0005-0000-0000-000021050000}"/>
    <cellStyle name="Normal 10 2 5 5" xfId="8118" xr:uid="{00000000-0005-0000-0000-000022050000}"/>
    <cellStyle name="Normal 10 2 6" xfId="1562" xr:uid="{00000000-0005-0000-0000-000023050000}"/>
    <cellStyle name="Normal 10 2 6 2" xfId="2111" xr:uid="{00000000-0005-0000-0000-000024050000}"/>
    <cellStyle name="Normal 10 2 6 2 2" xfId="3390" xr:uid="{00000000-0005-0000-0000-000025050000}"/>
    <cellStyle name="Normal 10 2 6 2 2 2" xfId="6329" xr:uid="{00000000-0005-0000-0000-000026050000}"/>
    <cellStyle name="Normal 10 2 6 2 2 2 2" xfId="12755" xr:uid="{00000000-0005-0000-0000-000027050000}"/>
    <cellStyle name="Normal 10 2 6 2 2 3" xfId="9828" xr:uid="{00000000-0005-0000-0000-000028050000}"/>
    <cellStyle name="Normal 10 2 6 2 3" xfId="5408" xr:uid="{00000000-0005-0000-0000-000029050000}"/>
    <cellStyle name="Normal 10 2 6 2 3 2" xfId="11834" xr:uid="{00000000-0005-0000-0000-00002A050000}"/>
    <cellStyle name="Normal 10 2 6 2 4" xfId="8805" xr:uid="{00000000-0005-0000-0000-00002B050000}"/>
    <cellStyle name="Normal 10 2 6 3" xfId="3027" xr:uid="{00000000-0005-0000-0000-00002C050000}"/>
    <cellStyle name="Normal 10 2 6 3 2" xfId="5967" xr:uid="{00000000-0005-0000-0000-00002D050000}"/>
    <cellStyle name="Normal 10 2 6 3 2 2" xfId="12393" xr:uid="{00000000-0005-0000-0000-00002E050000}"/>
    <cellStyle name="Normal 10 2 6 3 3" xfId="9466" xr:uid="{00000000-0005-0000-0000-00002F050000}"/>
    <cellStyle name="Normal 10 2 6 4" xfId="5040" xr:uid="{00000000-0005-0000-0000-000030050000}"/>
    <cellStyle name="Normal 10 2 6 4 2" xfId="11466" xr:uid="{00000000-0005-0000-0000-000031050000}"/>
    <cellStyle name="Normal 10 2 6 5" xfId="8276" xr:uid="{00000000-0005-0000-0000-000032050000}"/>
    <cellStyle name="Normal 10 2 7" xfId="1711" xr:uid="{00000000-0005-0000-0000-000033050000}"/>
    <cellStyle name="Normal 10 2 7 2" xfId="2266" xr:uid="{00000000-0005-0000-0000-000034050000}"/>
    <cellStyle name="Normal 10 2 7 2 2" xfId="3505" xr:uid="{00000000-0005-0000-0000-000035050000}"/>
    <cellStyle name="Normal 10 2 7 2 2 2" xfId="6444" xr:uid="{00000000-0005-0000-0000-000036050000}"/>
    <cellStyle name="Normal 10 2 7 2 2 2 2" xfId="12870" xr:uid="{00000000-0005-0000-0000-000037050000}"/>
    <cellStyle name="Normal 10 2 7 2 2 3" xfId="9943" xr:uid="{00000000-0005-0000-0000-000038050000}"/>
    <cellStyle name="Normal 10 2 7 2 3" xfId="5524" xr:uid="{00000000-0005-0000-0000-000039050000}"/>
    <cellStyle name="Normal 10 2 7 2 3 2" xfId="11950" xr:uid="{00000000-0005-0000-0000-00003A050000}"/>
    <cellStyle name="Normal 10 2 7 2 4" xfId="8948" xr:uid="{00000000-0005-0000-0000-00003B050000}"/>
    <cellStyle name="Normal 10 2 7 3" xfId="3143" xr:uid="{00000000-0005-0000-0000-00003C050000}"/>
    <cellStyle name="Normal 10 2 7 3 2" xfId="6082" xr:uid="{00000000-0005-0000-0000-00003D050000}"/>
    <cellStyle name="Normal 10 2 7 3 2 2" xfId="12508" xr:uid="{00000000-0005-0000-0000-00003E050000}"/>
    <cellStyle name="Normal 10 2 7 3 3" xfId="9581" xr:uid="{00000000-0005-0000-0000-00003F050000}"/>
    <cellStyle name="Normal 10 2 7 4" xfId="5156" xr:uid="{00000000-0005-0000-0000-000040050000}"/>
    <cellStyle name="Normal 10 2 7 4 2" xfId="11582" xr:uid="{00000000-0005-0000-0000-000041050000}"/>
    <cellStyle name="Normal 10 2 7 5" xfId="8420" xr:uid="{00000000-0005-0000-0000-000042050000}"/>
    <cellStyle name="Normal 10 2 8" xfId="2505" xr:uid="{00000000-0005-0000-0000-000043050000}"/>
    <cellStyle name="Normal 10 2 8 2" xfId="3666" xr:uid="{00000000-0005-0000-0000-000044050000}"/>
    <cellStyle name="Normal 10 2 8 2 2" xfId="6605" xr:uid="{00000000-0005-0000-0000-000045050000}"/>
    <cellStyle name="Normal 10 2 8 2 2 2" xfId="13031" xr:uid="{00000000-0005-0000-0000-000046050000}"/>
    <cellStyle name="Normal 10 2 8 2 3" xfId="10104" xr:uid="{00000000-0005-0000-0000-000047050000}"/>
    <cellStyle name="Normal 10 2 8 3" xfId="5687" xr:uid="{00000000-0005-0000-0000-000048050000}"/>
    <cellStyle name="Normal 10 2 8 3 2" xfId="12113" xr:uid="{00000000-0005-0000-0000-000049050000}"/>
    <cellStyle name="Normal 10 2 8 4" xfId="9137" xr:uid="{00000000-0005-0000-0000-00004A050000}"/>
    <cellStyle name="Normal 10 2 9" xfId="1831" xr:uid="{00000000-0005-0000-0000-00004B050000}"/>
    <cellStyle name="Normal 10 2 9 2" xfId="3216" xr:uid="{00000000-0005-0000-0000-00004C050000}"/>
    <cellStyle name="Normal 10 2 9 2 2" xfId="6155" xr:uid="{00000000-0005-0000-0000-00004D050000}"/>
    <cellStyle name="Normal 10 2 9 2 2 2" xfId="12581" xr:uid="{00000000-0005-0000-0000-00004E050000}"/>
    <cellStyle name="Normal 10 2 9 2 3" xfId="9654" xr:uid="{00000000-0005-0000-0000-00004F050000}"/>
    <cellStyle name="Normal 10 2 9 3" xfId="5232" xr:uid="{00000000-0005-0000-0000-000050050000}"/>
    <cellStyle name="Normal 10 2 9 3 2" xfId="11658" xr:uid="{00000000-0005-0000-0000-000051050000}"/>
    <cellStyle name="Normal 10 2 9 4" xfId="8527" xr:uid="{00000000-0005-0000-0000-000052050000}"/>
    <cellStyle name="Normal 10 2_IOPES" xfId="2600" xr:uid="{00000000-0005-0000-0000-000053050000}"/>
    <cellStyle name="Normal 10 21" xfId="13670" xr:uid="{00000000-0005-0000-0000-000054050000}"/>
    <cellStyle name="Normal 10 3" xfId="478" xr:uid="{00000000-0005-0000-0000-000055050000}"/>
    <cellStyle name="Normal 10 3 10" xfId="7223" xr:uid="{00000000-0005-0000-0000-000056050000}"/>
    <cellStyle name="Normal 10 3 11" xfId="13645" xr:uid="{00000000-0005-0000-0000-000057050000}"/>
    <cellStyle name="Normal 10 3 2" xfId="1057" xr:uid="{00000000-0005-0000-0000-000058050000}"/>
    <cellStyle name="Normal 10 3 2 2" xfId="1909" xr:uid="{00000000-0005-0000-0000-000059050000}"/>
    <cellStyle name="Normal 10 3 2 2 2" xfId="3291" xr:uid="{00000000-0005-0000-0000-00005A050000}"/>
    <cellStyle name="Normal 10 3 2 2 2 2" xfId="6230" xr:uid="{00000000-0005-0000-0000-00005B050000}"/>
    <cellStyle name="Normal 10 3 2 2 2 2 2" xfId="12656" xr:uid="{00000000-0005-0000-0000-00005C050000}"/>
    <cellStyle name="Normal 10 3 2 2 2 3" xfId="9729" xr:uid="{00000000-0005-0000-0000-00005D050000}"/>
    <cellStyle name="Normal 10 3 2 2 3" xfId="5307" xr:uid="{00000000-0005-0000-0000-00005E050000}"/>
    <cellStyle name="Normal 10 3 2 2 3 2" xfId="11733" xr:uid="{00000000-0005-0000-0000-00005F050000}"/>
    <cellStyle name="Normal 10 3 2 2 4" xfId="8605" xr:uid="{00000000-0005-0000-0000-000060050000}"/>
    <cellStyle name="Normal 10 3 2 3" xfId="1355" xr:uid="{00000000-0005-0000-0000-000061050000}"/>
    <cellStyle name="Normal 10 3 2 3 2" xfId="4941" xr:uid="{00000000-0005-0000-0000-000062050000}"/>
    <cellStyle name="Normal 10 3 2 3 2 2" xfId="11367" xr:uid="{00000000-0005-0000-0000-000063050000}"/>
    <cellStyle name="Normal 10 3 2 3 3" xfId="8069" xr:uid="{00000000-0005-0000-0000-000064050000}"/>
    <cellStyle name="Normal 10 3 2 4" xfId="2927" xr:uid="{00000000-0005-0000-0000-000065050000}"/>
    <cellStyle name="Normal 10 3 2 4 2" xfId="5868" xr:uid="{00000000-0005-0000-0000-000066050000}"/>
    <cellStyle name="Normal 10 3 2 4 2 2" xfId="12294" xr:uid="{00000000-0005-0000-0000-000067050000}"/>
    <cellStyle name="Normal 10 3 2 4 3" xfId="9367" xr:uid="{00000000-0005-0000-0000-000068050000}"/>
    <cellStyle name="Normal 10 3 2 5" xfId="4716" xr:uid="{00000000-0005-0000-0000-000069050000}"/>
    <cellStyle name="Normal 10 3 2 5 2" xfId="11142" xr:uid="{00000000-0005-0000-0000-00006A050000}"/>
    <cellStyle name="Normal 10 3 2 6" xfId="7777" xr:uid="{00000000-0005-0000-0000-00006B050000}"/>
    <cellStyle name="Normal 10 3 3" xfId="1421" xr:uid="{00000000-0005-0000-0000-00006C050000}"/>
    <cellStyle name="Normal 10 3 3 2" xfId="1782" xr:uid="{00000000-0005-0000-0000-00006D050000}"/>
    <cellStyle name="Normal 10 3 3 2 2" xfId="2323" xr:uid="{00000000-0005-0000-0000-00006E050000}"/>
    <cellStyle name="Normal 10 3 3 2 2 2" xfId="3540" xr:uid="{00000000-0005-0000-0000-00006F050000}"/>
    <cellStyle name="Normal 10 3 3 2 2 2 2" xfId="6479" xr:uid="{00000000-0005-0000-0000-000070050000}"/>
    <cellStyle name="Normal 10 3 3 2 2 2 2 2" xfId="12905" xr:uid="{00000000-0005-0000-0000-000071050000}"/>
    <cellStyle name="Normal 10 3 3 2 2 2 3" xfId="9978" xr:uid="{00000000-0005-0000-0000-000072050000}"/>
    <cellStyle name="Normal 10 3 3 2 2 3" xfId="5561" xr:uid="{00000000-0005-0000-0000-000073050000}"/>
    <cellStyle name="Normal 10 3 3 2 2 3 2" xfId="11987" xr:uid="{00000000-0005-0000-0000-000074050000}"/>
    <cellStyle name="Normal 10 3 3 2 2 4" xfId="9002" xr:uid="{00000000-0005-0000-0000-000075050000}"/>
    <cellStyle name="Normal 10 3 3 2 3" xfId="3178" xr:uid="{00000000-0005-0000-0000-000076050000}"/>
    <cellStyle name="Normal 10 3 3 2 3 2" xfId="6117" xr:uid="{00000000-0005-0000-0000-000077050000}"/>
    <cellStyle name="Normal 10 3 3 2 3 2 2" xfId="12543" xr:uid="{00000000-0005-0000-0000-000078050000}"/>
    <cellStyle name="Normal 10 3 3 2 3 3" xfId="9616" xr:uid="{00000000-0005-0000-0000-000079050000}"/>
    <cellStyle name="Normal 10 3 3 2 4" xfId="5194" xr:uid="{00000000-0005-0000-0000-00007A050000}"/>
    <cellStyle name="Normal 10 3 3 2 4 2" xfId="11620" xr:uid="{00000000-0005-0000-0000-00007B050000}"/>
    <cellStyle name="Normal 10 3 3 2 5" xfId="8487" xr:uid="{00000000-0005-0000-0000-00007C050000}"/>
    <cellStyle name="Normal 10 3 3 3" xfId="1786" xr:uid="{00000000-0005-0000-0000-00007D050000}"/>
    <cellStyle name="Normal 10 3 3 3 2" xfId="2327" xr:uid="{00000000-0005-0000-0000-00007E050000}"/>
    <cellStyle name="Normal 10 3 3 3 2 2" xfId="3544" xr:uid="{00000000-0005-0000-0000-00007F050000}"/>
    <cellStyle name="Normal 10 3 3 3 2 2 2" xfId="6483" xr:uid="{00000000-0005-0000-0000-000080050000}"/>
    <cellStyle name="Normal 10 3 3 3 2 2 2 2" xfId="12909" xr:uid="{00000000-0005-0000-0000-000081050000}"/>
    <cellStyle name="Normal 10 3 3 3 2 2 3" xfId="9982" xr:uid="{00000000-0005-0000-0000-000082050000}"/>
    <cellStyle name="Normal 10 3 3 3 2 3" xfId="5565" xr:uid="{00000000-0005-0000-0000-000083050000}"/>
    <cellStyle name="Normal 10 3 3 3 2 3 2" xfId="11991" xr:uid="{00000000-0005-0000-0000-000084050000}"/>
    <cellStyle name="Normal 10 3 3 3 2 4" xfId="9006" xr:uid="{00000000-0005-0000-0000-000085050000}"/>
    <cellStyle name="Normal 10 3 3 3 3" xfId="3182" xr:uid="{00000000-0005-0000-0000-000086050000}"/>
    <cellStyle name="Normal 10 3 3 3 3 2" xfId="6121" xr:uid="{00000000-0005-0000-0000-000087050000}"/>
    <cellStyle name="Normal 10 3 3 3 3 2 2" xfId="12547" xr:uid="{00000000-0005-0000-0000-000088050000}"/>
    <cellStyle name="Normal 10 3 3 3 3 3" xfId="9620" xr:uid="{00000000-0005-0000-0000-000089050000}"/>
    <cellStyle name="Normal 10 3 3 3 4" xfId="5198" xr:uid="{00000000-0005-0000-0000-00008A050000}"/>
    <cellStyle name="Normal 10 3 3 3 4 2" xfId="11624" xr:uid="{00000000-0005-0000-0000-00008B050000}"/>
    <cellStyle name="Normal 10 3 3 3 5" xfId="8491" xr:uid="{00000000-0005-0000-0000-00008C050000}"/>
    <cellStyle name="Normal 10 3 3 4" xfId="1974" xr:uid="{00000000-0005-0000-0000-00008D050000}"/>
    <cellStyle name="Normal 10 3 3 4 2" xfId="3349" xr:uid="{00000000-0005-0000-0000-00008E050000}"/>
    <cellStyle name="Normal 10 3 3 4 2 2" xfId="6288" xr:uid="{00000000-0005-0000-0000-00008F050000}"/>
    <cellStyle name="Normal 10 3 3 4 2 2 2" xfId="12714" xr:uid="{00000000-0005-0000-0000-000090050000}"/>
    <cellStyle name="Normal 10 3 3 4 2 3" xfId="9787" xr:uid="{00000000-0005-0000-0000-000091050000}"/>
    <cellStyle name="Normal 10 3 3 4 2 3 2" xfId="13646" xr:uid="{00000000-0005-0000-0000-000092050000}"/>
    <cellStyle name="Normal 10 3 3 4 3" xfId="5365" xr:uid="{00000000-0005-0000-0000-000093050000}"/>
    <cellStyle name="Normal 10 3 3 4 3 2" xfId="11791" xr:uid="{00000000-0005-0000-0000-000094050000}"/>
    <cellStyle name="Normal 10 3 3 4 4" xfId="8670" xr:uid="{00000000-0005-0000-0000-000095050000}"/>
    <cellStyle name="Normal 10 3 3 5" xfId="2985" xr:uid="{00000000-0005-0000-0000-000096050000}"/>
    <cellStyle name="Normal 10 3 3 5 2" xfId="5926" xr:uid="{00000000-0005-0000-0000-000097050000}"/>
    <cellStyle name="Normal 10 3 3 5 2 2" xfId="12352" xr:uid="{00000000-0005-0000-0000-000098050000}"/>
    <cellStyle name="Normal 10 3 3 5 3" xfId="9425" xr:uid="{00000000-0005-0000-0000-000099050000}"/>
    <cellStyle name="Normal 10 3 3 6" xfId="4999" xr:uid="{00000000-0005-0000-0000-00009A050000}"/>
    <cellStyle name="Normal 10 3 3 6 2" xfId="11425" xr:uid="{00000000-0005-0000-0000-00009B050000}"/>
    <cellStyle name="Normal 10 3 3 7" xfId="8135" xr:uid="{00000000-0005-0000-0000-00009C050000}"/>
    <cellStyle name="Normal 10 3 3 8" xfId="13614" xr:uid="{00000000-0005-0000-0000-00009D050000}"/>
    <cellStyle name="Normal 10 3 4" xfId="1579" xr:uid="{00000000-0005-0000-0000-00009E050000}"/>
    <cellStyle name="Normal 10 3 4 2" xfId="2128" xr:uid="{00000000-0005-0000-0000-00009F050000}"/>
    <cellStyle name="Normal 10 3 4 2 2" xfId="3407" xr:uid="{00000000-0005-0000-0000-0000A0050000}"/>
    <cellStyle name="Normal 10 3 4 2 2 2" xfId="6346" xr:uid="{00000000-0005-0000-0000-0000A1050000}"/>
    <cellStyle name="Normal 10 3 4 2 2 2 2" xfId="12772" xr:uid="{00000000-0005-0000-0000-0000A2050000}"/>
    <cellStyle name="Normal 10 3 4 2 2 3" xfId="9845" xr:uid="{00000000-0005-0000-0000-0000A3050000}"/>
    <cellStyle name="Normal 10 3 4 2 3" xfId="5425" xr:uid="{00000000-0005-0000-0000-0000A4050000}"/>
    <cellStyle name="Normal 10 3 4 2 3 2" xfId="11851" xr:uid="{00000000-0005-0000-0000-0000A5050000}"/>
    <cellStyle name="Normal 10 3 4 2 4" xfId="8822" xr:uid="{00000000-0005-0000-0000-0000A6050000}"/>
    <cellStyle name="Normal 10 3 4 3" xfId="3044" xr:uid="{00000000-0005-0000-0000-0000A7050000}"/>
    <cellStyle name="Normal 10 3 4 3 2" xfId="5984" xr:uid="{00000000-0005-0000-0000-0000A8050000}"/>
    <cellStyle name="Normal 10 3 4 3 2 2" xfId="12410" xr:uid="{00000000-0005-0000-0000-0000A9050000}"/>
    <cellStyle name="Normal 10 3 4 3 3" xfId="9483" xr:uid="{00000000-0005-0000-0000-0000AA050000}"/>
    <cellStyle name="Normal 10 3 4 4" xfId="5057" xr:uid="{00000000-0005-0000-0000-0000AB050000}"/>
    <cellStyle name="Normal 10 3 4 4 2" xfId="11483" xr:uid="{00000000-0005-0000-0000-0000AC050000}"/>
    <cellStyle name="Normal 10 3 4 5" xfId="8293" xr:uid="{00000000-0005-0000-0000-0000AD050000}"/>
    <cellStyle name="Normal 10 3 5" xfId="2574" xr:uid="{00000000-0005-0000-0000-0000AE050000}"/>
    <cellStyle name="Normal 10 3 5 2" xfId="3725" xr:uid="{00000000-0005-0000-0000-0000AF050000}"/>
    <cellStyle name="Normal 10 3 5 2 2" xfId="6664" xr:uid="{00000000-0005-0000-0000-0000B0050000}"/>
    <cellStyle name="Normal 10 3 5 2 2 2" xfId="13090" xr:uid="{00000000-0005-0000-0000-0000B1050000}"/>
    <cellStyle name="Normal 10 3 5 2 3" xfId="10163" xr:uid="{00000000-0005-0000-0000-0000B2050000}"/>
    <cellStyle name="Normal 10 3 5 3" xfId="5746" xr:uid="{00000000-0005-0000-0000-0000B3050000}"/>
    <cellStyle name="Normal 10 3 5 3 2" xfId="12172" xr:uid="{00000000-0005-0000-0000-0000B4050000}"/>
    <cellStyle name="Normal 10 3 5 4" xfId="9196" xr:uid="{00000000-0005-0000-0000-0000B5050000}"/>
    <cellStyle name="Normal 10 3 6" xfId="1848" xr:uid="{00000000-0005-0000-0000-0000B6050000}"/>
    <cellStyle name="Normal 10 3 6 2" xfId="3233" xr:uid="{00000000-0005-0000-0000-0000B7050000}"/>
    <cellStyle name="Normal 10 3 6 2 2" xfId="6172" xr:uid="{00000000-0005-0000-0000-0000B8050000}"/>
    <cellStyle name="Normal 10 3 6 2 2 2" xfId="12598" xr:uid="{00000000-0005-0000-0000-0000B9050000}"/>
    <cellStyle name="Normal 10 3 6 2 3" xfId="9671" xr:uid="{00000000-0005-0000-0000-0000BA050000}"/>
    <cellStyle name="Normal 10 3 6 3" xfId="5249" xr:uid="{00000000-0005-0000-0000-0000BB050000}"/>
    <cellStyle name="Normal 10 3 6 3 2" xfId="11675" xr:uid="{00000000-0005-0000-0000-0000BC050000}"/>
    <cellStyle name="Normal 10 3 6 4" xfId="8544" xr:uid="{00000000-0005-0000-0000-0000BD050000}"/>
    <cellStyle name="Normal 10 3 7" xfId="1289" xr:uid="{00000000-0005-0000-0000-0000BE050000}"/>
    <cellStyle name="Normal 10 3 7 2" xfId="4883" xr:uid="{00000000-0005-0000-0000-0000BF050000}"/>
    <cellStyle name="Normal 10 3 7 2 2" xfId="11309" xr:uid="{00000000-0005-0000-0000-0000C0050000}"/>
    <cellStyle name="Normal 10 3 7 3" xfId="8003" xr:uid="{00000000-0005-0000-0000-0000C1050000}"/>
    <cellStyle name="Normal 10 3 8" xfId="2869" xr:uid="{00000000-0005-0000-0000-0000C2050000}"/>
    <cellStyle name="Normal 10 3 8 2" xfId="5810" xr:uid="{00000000-0005-0000-0000-0000C3050000}"/>
    <cellStyle name="Normal 10 3 8 2 2" xfId="12236" xr:uid="{00000000-0005-0000-0000-0000C4050000}"/>
    <cellStyle name="Normal 10 3 8 3" xfId="9309" xr:uid="{00000000-0005-0000-0000-0000C5050000}"/>
    <cellStyle name="Normal 10 3 9" xfId="4168" xr:uid="{00000000-0005-0000-0000-0000C6050000}"/>
    <cellStyle name="Normal 10 3 9 2" xfId="10594" xr:uid="{00000000-0005-0000-0000-0000C7050000}"/>
    <cellStyle name="Normal 10 3 9 3" xfId="13633" xr:uid="{00000000-0005-0000-0000-0000C8050000}"/>
    <cellStyle name="Normal 10 3_IOPES" xfId="2691" xr:uid="{00000000-0005-0000-0000-0000C9050000}"/>
    <cellStyle name="Normal 10 4" xfId="299" xr:uid="{00000000-0005-0000-0000-0000CA050000}"/>
    <cellStyle name="Normal 10 4 2" xfId="879" xr:uid="{00000000-0005-0000-0000-0000CB050000}"/>
    <cellStyle name="Normal 10 4 2 2" xfId="1887" xr:uid="{00000000-0005-0000-0000-0000CC050000}"/>
    <cellStyle name="Normal 10 4 2 2 2" xfId="5285" xr:uid="{00000000-0005-0000-0000-0000CD050000}"/>
    <cellStyle name="Normal 10 4 2 2 2 2" xfId="11711" xr:uid="{00000000-0005-0000-0000-0000CE050000}"/>
    <cellStyle name="Normal 10 4 2 2 3" xfId="8583" xr:uid="{00000000-0005-0000-0000-0000CF050000}"/>
    <cellStyle name="Normal 10 4 2 3" xfId="3269" xr:uid="{00000000-0005-0000-0000-0000D0050000}"/>
    <cellStyle name="Normal 10 4 2 3 2" xfId="6208" xr:uid="{00000000-0005-0000-0000-0000D1050000}"/>
    <cellStyle name="Normal 10 4 2 3 2 2" xfId="12634" xr:uid="{00000000-0005-0000-0000-0000D2050000}"/>
    <cellStyle name="Normal 10 4 2 3 3" xfId="9707" xr:uid="{00000000-0005-0000-0000-0000D3050000}"/>
    <cellStyle name="Normal 10 4 2 4" xfId="4538" xr:uid="{00000000-0005-0000-0000-0000D4050000}"/>
    <cellStyle name="Normal 10 4 2 4 2" xfId="10964" xr:uid="{00000000-0005-0000-0000-0000D5050000}"/>
    <cellStyle name="Normal 10 4 2 5" xfId="7599" xr:uid="{00000000-0005-0000-0000-0000D6050000}"/>
    <cellStyle name="Normal 10 4 2 6" xfId="13636" xr:uid="{00000000-0005-0000-0000-0000D7050000}"/>
    <cellStyle name="Normal 10 4 3" xfId="1781" xr:uid="{00000000-0005-0000-0000-0000D8050000}"/>
    <cellStyle name="Normal 10 4 3 2" xfId="2322" xr:uid="{00000000-0005-0000-0000-0000D9050000}"/>
    <cellStyle name="Normal 10 4 3 2 2" xfId="3539" xr:uid="{00000000-0005-0000-0000-0000DA050000}"/>
    <cellStyle name="Normal 10 4 3 2 2 2" xfId="6478" xr:uid="{00000000-0005-0000-0000-0000DB050000}"/>
    <cellStyle name="Normal 10 4 3 2 2 2 2" xfId="12904" xr:uid="{00000000-0005-0000-0000-0000DC050000}"/>
    <cellStyle name="Normal 10 4 3 2 2 3" xfId="9977" xr:uid="{00000000-0005-0000-0000-0000DD050000}"/>
    <cellStyle name="Normal 10 4 3 2 3" xfId="5560" xr:uid="{00000000-0005-0000-0000-0000DE050000}"/>
    <cellStyle name="Normal 10 4 3 2 3 2" xfId="11986" xr:uid="{00000000-0005-0000-0000-0000DF050000}"/>
    <cellStyle name="Normal 10 4 3 2 4" xfId="9001" xr:uid="{00000000-0005-0000-0000-0000E0050000}"/>
    <cellStyle name="Normal 10 4 3 3" xfId="3177" xr:uid="{00000000-0005-0000-0000-0000E1050000}"/>
    <cellStyle name="Normal 10 4 3 3 2" xfId="6116" xr:uid="{00000000-0005-0000-0000-0000E2050000}"/>
    <cellStyle name="Normal 10 4 3 3 2 2" xfId="12542" xr:uid="{00000000-0005-0000-0000-0000E3050000}"/>
    <cellStyle name="Normal 10 4 3 3 3" xfId="9615" xr:uid="{00000000-0005-0000-0000-0000E4050000}"/>
    <cellStyle name="Normal 10 4 3 4" xfId="5193" xr:uid="{00000000-0005-0000-0000-0000E5050000}"/>
    <cellStyle name="Normal 10 4 3 4 2" xfId="11619" xr:uid="{00000000-0005-0000-0000-0000E6050000}"/>
    <cellStyle name="Normal 10 4 3 5" xfId="8486" xr:uid="{00000000-0005-0000-0000-0000E7050000}"/>
    <cellStyle name="Normal 10 4 4" xfId="1333" xr:uid="{00000000-0005-0000-0000-0000E8050000}"/>
    <cellStyle name="Normal 10 4 4 2" xfId="4919" xr:uid="{00000000-0005-0000-0000-0000E9050000}"/>
    <cellStyle name="Normal 10 4 4 2 2" xfId="11345" xr:uid="{00000000-0005-0000-0000-0000EA050000}"/>
    <cellStyle name="Normal 10 4 4 3" xfId="8047" xr:uid="{00000000-0005-0000-0000-0000EB050000}"/>
    <cellStyle name="Normal 10 4 4 4" xfId="13612" xr:uid="{00000000-0005-0000-0000-0000EC050000}"/>
    <cellStyle name="Normal 10 4 5" xfId="2905" xr:uid="{00000000-0005-0000-0000-0000ED050000}"/>
    <cellStyle name="Normal 10 4 5 2" xfId="5846" xr:uid="{00000000-0005-0000-0000-0000EE050000}"/>
    <cellStyle name="Normal 10 4 5 2 2" xfId="12272" xr:uid="{00000000-0005-0000-0000-0000EF050000}"/>
    <cellStyle name="Normal 10 4 5 3" xfId="9345" xr:uid="{00000000-0005-0000-0000-0000F0050000}"/>
    <cellStyle name="Normal 10 4 6" xfId="3990" xr:uid="{00000000-0005-0000-0000-0000F1050000}"/>
    <cellStyle name="Normal 10 4 6 2" xfId="10416" xr:uid="{00000000-0005-0000-0000-0000F2050000}"/>
    <cellStyle name="Normal 10 4 7" xfId="7045" xr:uid="{00000000-0005-0000-0000-0000F3050000}"/>
    <cellStyle name="Normal 10 4 8" xfId="13664" xr:uid="{00000000-0005-0000-0000-0000F4050000}"/>
    <cellStyle name="Normal 10 5" xfId="701" xr:uid="{00000000-0005-0000-0000-0000F5050000}"/>
    <cellStyle name="Normal 10 5 2" xfId="1952" xr:uid="{00000000-0005-0000-0000-0000F6050000}"/>
    <cellStyle name="Normal 10 5 2 2" xfId="3327" xr:uid="{00000000-0005-0000-0000-0000F7050000}"/>
    <cellStyle name="Normal 10 5 2 2 2" xfId="6266" xr:uid="{00000000-0005-0000-0000-0000F8050000}"/>
    <cellStyle name="Normal 10 5 2 2 2 2" xfId="12692" xr:uid="{00000000-0005-0000-0000-0000F9050000}"/>
    <cellStyle name="Normal 10 5 2 2 3" xfId="9765" xr:uid="{00000000-0005-0000-0000-0000FA050000}"/>
    <cellStyle name="Normal 10 5 2 3" xfId="5343" xr:uid="{00000000-0005-0000-0000-0000FB050000}"/>
    <cellStyle name="Normal 10 5 2 3 2" xfId="11769" xr:uid="{00000000-0005-0000-0000-0000FC050000}"/>
    <cellStyle name="Normal 10 5 2 4" xfId="8648" xr:uid="{00000000-0005-0000-0000-0000FD050000}"/>
    <cellStyle name="Normal 10 5 2 4 2" xfId="13659" xr:uid="{00000000-0005-0000-0000-0000FE050000}"/>
    <cellStyle name="Normal 10 5 3" xfId="1399" xr:uid="{00000000-0005-0000-0000-0000FF050000}"/>
    <cellStyle name="Normal 10 5 3 2" xfId="4977" xr:uid="{00000000-0005-0000-0000-000000060000}"/>
    <cellStyle name="Normal 10 5 3 2 2" xfId="11403" xr:uid="{00000000-0005-0000-0000-000001060000}"/>
    <cellStyle name="Normal 10 5 3 3" xfId="8113" xr:uid="{00000000-0005-0000-0000-000002060000}"/>
    <cellStyle name="Normal 10 5 4" xfId="2963" xr:uid="{00000000-0005-0000-0000-000003060000}"/>
    <cellStyle name="Normal 10 5 4 2" xfId="5904" xr:uid="{00000000-0005-0000-0000-000004060000}"/>
    <cellStyle name="Normal 10 5 4 2 2" xfId="12330" xr:uid="{00000000-0005-0000-0000-000005060000}"/>
    <cellStyle name="Normal 10 5 4 3" xfId="9403" xr:uid="{00000000-0005-0000-0000-000006060000}"/>
    <cellStyle name="Normal 10 5 5" xfId="4360" xr:uid="{00000000-0005-0000-0000-000007060000}"/>
    <cellStyle name="Normal 10 5 5 2" xfId="10786" xr:uid="{00000000-0005-0000-0000-000008060000}"/>
    <cellStyle name="Normal 10 5 6" xfId="7421" xr:uid="{00000000-0005-0000-0000-000009060000}"/>
    <cellStyle name="Normal 10 5 6 2" xfId="13653" xr:uid="{00000000-0005-0000-0000-00000A060000}"/>
    <cellStyle name="Normal 10 5 7" xfId="13611" xr:uid="{00000000-0005-0000-0000-00000B060000}"/>
    <cellStyle name="Normal 10 6" xfId="1557" xr:uid="{00000000-0005-0000-0000-00000C060000}"/>
    <cellStyle name="Normal 10 6 2" xfId="2106" xr:uid="{00000000-0005-0000-0000-00000D060000}"/>
    <cellStyle name="Normal 10 6 2 2" xfId="3385" xr:uid="{00000000-0005-0000-0000-00000E060000}"/>
    <cellStyle name="Normal 10 6 2 2 2" xfId="6324" xr:uid="{00000000-0005-0000-0000-00000F060000}"/>
    <cellStyle name="Normal 10 6 2 2 2 2" xfId="12750" xr:uid="{00000000-0005-0000-0000-000010060000}"/>
    <cellStyle name="Normal 10 6 2 2 3" xfId="9823" xr:uid="{00000000-0005-0000-0000-000011060000}"/>
    <cellStyle name="Normal 10 6 2 3" xfId="5403" xr:uid="{00000000-0005-0000-0000-000012060000}"/>
    <cellStyle name="Normal 10 6 2 3 2" xfId="11829" xr:uid="{00000000-0005-0000-0000-000013060000}"/>
    <cellStyle name="Normal 10 6 2 4" xfId="8800" xr:uid="{00000000-0005-0000-0000-000014060000}"/>
    <cellStyle name="Normal 10 6 3" xfId="3022" xr:uid="{00000000-0005-0000-0000-000015060000}"/>
    <cellStyle name="Normal 10 6 3 2" xfId="5962" xr:uid="{00000000-0005-0000-0000-000016060000}"/>
    <cellStyle name="Normal 10 6 3 2 2" xfId="12388" xr:uid="{00000000-0005-0000-0000-000017060000}"/>
    <cellStyle name="Normal 10 6 3 3" xfId="9461" xr:uid="{00000000-0005-0000-0000-000018060000}"/>
    <cellStyle name="Normal 10 6 4" xfId="5035" xr:uid="{00000000-0005-0000-0000-000019060000}"/>
    <cellStyle name="Normal 10 6 4 2" xfId="11461" xr:uid="{00000000-0005-0000-0000-00001A060000}"/>
    <cellStyle name="Normal 10 6 5" xfId="8271" xr:uid="{00000000-0005-0000-0000-00001B060000}"/>
    <cellStyle name="Normal 10 7" xfId="1633" xr:uid="{00000000-0005-0000-0000-00001C060000}"/>
    <cellStyle name="Normal 10 7 2" xfId="2180" xr:uid="{00000000-0005-0000-0000-00001D060000}"/>
    <cellStyle name="Normal 10 7 2 2" xfId="3444" xr:uid="{00000000-0005-0000-0000-00001E060000}"/>
    <cellStyle name="Normal 10 7 2 2 2" xfId="6383" xr:uid="{00000000-0005-0000-0000-00001F060000}"/>
    <cellStyle name="Normal 10 7 2 2 2 2" xfId="12809" xr:uid="{00000000-0005-0000-0000-000020060000}"/>
    <cellStyle name="Normal 10 7 2 2 3" xfId="9882" xr:uid="{00000000-0005-0000-0000-000021060000}"/>
    <cellStyle name="Normal 10 7 2 3" xfId="5462" xr:uid="{00000000-0005-0000-0000-000022060000}"/>
    <cellStyle name="Normal 10 7 2 3 2" xfId="11888" xr:uid="{00000000-0005-0000-0000-000023060000}"/>
    <cellStyle name="Normal 10 7 2 4" xfId="8872" xr:uid="{00000000-0005-0000-0000-000024060000}"/>
    <cellStyle name="Normal 10 7 3" xfId="3082" xr:uid="{00000000-0005-0000-0000-000025060000}"/>
    <cellStyle name="Normal 10 7 3 2" xfId="6021" xr:uid="{00000000-0005-0000-0000-000026060000}"/>
    <cellStyle name="Normal 10 7 3 2 2" xfId="12447" xr:uid="{00000000-0005-0000-0000-000027060000}"/>
    <cellStyle name="Normal 10 7 3 3" xfId="9520" xr:uid="{00000000-0005-0000-0000-000028060000}"/>
    <cellStyle name="Normal 10 7 4" xfId="5094" xr:uid="{00000000-0005-0000-0000-000029060000}"/>
    <cellStyle name="Normal 10 7 4 2" xfId="11520" xr:uid="{00000000-0005-0000-0000-00002A060000}"/>
    <cellStyle name="Normal 10 7 5" xfId="8344" xr:uid="{00000000-0005-0000-0000-00002B060000}"/>
    <cellStyle name="Normal 10 8" xfId="2444" xr:uid="{00000000-0005-0000-0000-00002C060000}"/>
    <cellStyle name="Normal 10 8 2" xfId="3607" xr:uid="{00000000-0005-0000-0000-00002D060000}"/>
    <cellStyle name="Normal 10 8 2 2" xfId="6546" xr:uid="{00000000-0005-0000-0000-00002E060000}"/>
    <cellStyle name="Normal 10 8 2 2 2" xfId="12972" xr:uid="{00000000-0005-0000-0000-00002F060000}"/>
    <cellStyle name="Normal 10 8 2 3" xfId="10045" xr:uid="{00000000-0005-0000-0000-000030060000}"/>
    <cellStyle name="Normal 10 8 3" xfId="5628" xr:uid="{00000000-0005-0000-0000-000031060000}"/>
    <cellStyle name="Normal 10 8 3 2" xfId="12054" xr:uid="{00000000-0005-0000-0000-000032060000}"/>
    <cellStyle name="Normal 10 8 4" xfId="9078" xr:uid="{00000000-0005-0000-0000-000033060000}"/>
    <cellStyle name="Normal 10 9" xfId="1825" xr:uid="{00000000-0005-0000-0000-000034060000}"/>
    <cellStyle name="Normal 10 9 2" xfId="3211" xr:uid="{00000000-0005-0000-0000-000035060000}"/>
    <cellStyle name="Normal 10 9 2 2" xfId="6150" xr:uid="{00000000-0005-0000-0000-000036060000}"/>
    <cellStyle name="Normal 10 9 2 2 2" xfId="12576" xr:uid="{00000000-0005-0000-0000-000037060000}"/>
    <cellStyle name="Normal 10 9 2 3" xfId="9649" xr:uid="{00000000-0005-0000-0000-000038060000}"/>
    <cellStyle name="Normal 10 9 3" xfId="5227" xr:uid="{00000000-0005-0000-0000-000039060000}"/>
    <cellStyle name="Normal 10 9 3 2" xfId="11653" xr:uid="{00000000-0005-0000-0000-00003A060000}"/>
    <cellStyle name="Normal 10 9 4" xfId="8522" xr:uid="{00000000-0005-0000-0000-00003B060000}"/>
    <cellStyle name="Normal 10_IOPES" xfId="2366" xr:uid="{00000000-0005-0000-0000-00003C060000}"/>
    <cellStyle name="Normal 100" xfId="13588" xr:uid="{00000000-0005-0000-0000-00003D060000}"/>
    <cellStyle name="Normal 101" xfId="13577" xr:uid="{00000000-0005-0000-0000-00003E060000}"/>
    <cellStyle name="Normal 102" xfId="13590" xr:uid="{00000000-0005-0000-0000-00003F060000}"/>
    <cellStyle name="Normal 103" xfId="13576" xr:uid="{00000000-0005-0000-0000-000040060000}"/>
    <cellStyle name="Normal 104" xfId="13575" xr:uid="{00000000-0005-0000-0000-000041060000}"/>
    <cellStyle name="Normal 105" xfId="13122" xr:uid="{00000000-0005-0000-0000-000042060000}"/>
    <cellStyle name="Normal 106" xfId="13574" xr:uid="{00000000-0005-0000-0000-000043060000}"/>
    <cellStyle name="Normal 107" xfId="13522" xr:uid="{00000000-0005-0000-0000-000044060000}"/>
    <cellStyle name="Normal 108" xfId="13592" xr:uid="{00000000-0005-0000-0000-000045060000}"/>
    <cellStyle name="Normal 109" xfId="13573" xr:uid="{00000000-0005-0000-0000-000046060000}"/>
    <cellStyle name="Normal 11" xfId="107" xr:uid="{00000000-0005-0000-0000-000047060000}"/>
    <cellStyle name="Normal 11 10" xfId="6869" xr:uid="{00000000-0005-0000-0000-000048060000}"/>
    <cellStyle name="Normal 11 2" xfId="168" xr:uid="{00000000-0005-0000-0000-000049060000}"/>
    <cellStyle name="Normal 11 2 2" xfId="539" xr:uid="{00000000-0005-0000-0000-00004A060000}"/>
    <cellStyle name="Normal 11 2 2 2" xfId="1118" xr:uid="{00000000-0005-0000-0000-00004B060000}"/>
    <cellStyle name="Normal 11 2 2 2 2" xfId="4777" xr:uid="{00000000-0005-0000-0000-00004C060000}"/>
    <cellStyle name="Normal 11 2 2 2 2 2" xfId="11203" xr:uid="{00000000-0005-0000-0000-00004D060000}"/>
    <cellStyle name="Normal 11 2 2 2 3" xfId="7838" xr:uid="{00000000-0005-0000-0000-00004E060000}"/>
    <cellStyle name="Normal 11 2 2 3" xfId="2507" xr:uid="{00000000-0005-0000-0000-00004F060000}"/>
    <cellStyle name="Normal 11 2 2 3 2" xfId="5689" xr:uid="{00000000-0005-0000-0000-000050060000}"/>
    <cellStyle name="Normal 11 2 2 3 2 2" xfId="12115" xr:uid="{00000000-0005-0000-0000-000051060000}"/>
    <cellStyle name="Normal 11 2 2 3 3" xfId="9139" xr:uid="{00000000-0005-0000-0000-000052060000}"/>
    <cellStyle name="Normal 11 2 2 4" xfId="3668" xr:uid="{00000000-0005-0000-0000-000053060000}"/>
    <cellStyle name="Normal 11 2 2 4 2" xfId="6607" xr:uid="{00000000-0005-0000-0000-000054060000}"/>
    <cellStyle name="Normal 11 2 2 4 2 2" xfId="13033" xr:uid="{00000000-0005-0000-0000-000055060000}"/>
    <cellStyle name="Normal 11 2 2 4 3" xfId="10106" xr:uid="{00000000-0005-0000-0000-000056060000}"/>
    <cellStyle name="Normal 11 2 2 5" xfId="4229" xr:uid="{00000000-0005-0000-0000-000057060000}"/>
    <cellStyle name="Normal 11 2 2 5 2" xfId="10655" xr:uid="{00000000-0005-0000-0000-000058060000}"/>
    <cellStyle name="Normal 11 2 2 6" xfId="7284" xr:uid="{00000000-0005-0000-0000-000059060000}"/>
    <cellStyle name="Normal 11 2 3" xfId="360" xr:uid="{00000000-0005-0000-0000-00005A060000}"/>
    <cellStyle name="Normal 11 2 3 2" xfId="940" xr:uid="{00000000-0005-0000-0000-00005B060000}"/>
    <cellStyle name="Normal 11 2 3 2 2" xfId="4599" xr:uid="{00000000-0005-0000-0000-00005C060000}"/>
    <cellStyle name="Normal 11 2 3 2 2 2" xfId="11025" xr:uid="{00000000-0005-0000-0000-00005D060000}"/>
    <cellStyle name="Normal 11 2 3 2 3" xfId="7660" xr:uid="{00000000-0005-0000-0000-00005E060000}"/>
    <cellStyle name="Normal 11 2 3 3" xfId="1912" xr:uid="{00000000-0005-0000-0000-00005F060000}"/>
    <cellStyle name="Normal 11 2 3 3 2" xfId="5310" xr:uid="{00000000-0005-0000-0000-000060060000}"/>
    <cellStyle name="Normal 11 2 3 3 2 2" xfId="11736" xr:uid="{00000000-0005-0000-0000-000061060000}"/>
    <cellStyle name="Normal 11 2 3 3 3" xfId="8608" xr:uid="{00000000-0005-0000-0000-000062060000}"/>
    <cellStyle name="Normal 11 2 3 4" xfId="3294" xr:uid="{00000000-0005-0000-0000-000063060000}"/>
    <cellStyle name="Normal 11 2 3 4 2" xfId="6233" xr:uid="{00000000-0005-0000-0000-000064060000}"/>
    <cellStyle name="Normal 11 2 3 4 2 2" xfId="12659" xr:uid="{00000000-0005-0000-0000-000065060000}"/>
    <cellStyle name="Normal 11 2 3 4 3" xfId="9732" xr:uid="{00000000-0005-0000-0000-000066060000}"/>
    <cellStyle name="Normal 11 2 3 5" xfId="4051" xr:uid="{00000000-0005-0000-0000-000067060000}"/>
    <cellStyle name="Normal 11 2 3 5 2" xfId="10477" xr:uid="{00000000-0005-0000-0000-000068060000}"/>
    <cellStyle name="Normal 11 2 3 6" xfId="7106" xr:uid="{00000000-0005-0000-0000-000069060000}"/>
    <cellStyle name="Normal 11 2 4" xfId="762" xr:uid="{00000000-0005-0000-0000-00006A060000}"/>
    <cellStyle name="Normal 11 2 4 2" xfId="4421" xr:uid="{00000000-0005-0000-0000-00006B060000}"/>
    <cellStyle name="Normal 11 2 4 2 2" xfId="10847" xr:uid="{00000000-0005-0000-0000-00006C060000}"/>
    <cellStyle name="Normal 11 2 4 3" xfId="7482" xr:uid="{00000000-0005-0000-0000-00006D060000}"/>
    <cellStyle name="Normal 11 2 5" xfId="1358" xr:uid="{00000000-0005-0000-0000-00006E060000}"/>
    <cellStyle name="Normal 11 2 5 2" xfId="4944" xr:uid="{00000000-0005-0000-0000-00006F060000}"/>
    <cellStyle name="Normal 11 2 5 2 2" xfId="11370" xr:uid="{00000000-0005-0000-0000-000070060000}"/>
    <cellStyle name="Normal 11 2 5 3" xfId="8072" xr:uid="{00000000-0005-0000-0000-000071060000}"/>
    <cellStyle name="Normal 11 2 6" xfId="2930" xr:uid="{00000000-0005-0000-0000-000072060000}"/>
    <cellStyle name="Normal 11 2 6 2" xfId="5871" xr:uid="{00000000-0005-0000-0000-000073060000}"/>
    <cellStyle name="Normal 11 2 6 2 2" xfId="12297" xr:uid="{00000000-0005-0000-0000-000074060000}"/>
    <cellStyle name="Normal 11 2 6 3" xfId="9370" xr:uid="{00000000-0005-0000-0000-000075060000}"/>
    <cellStyle name="Normal 11 2 7" xfId="3873" xr:uid="{00000000-0005-0000-0000-000076060000}"/>
    <cellStyle name="Normal 11 2 7 2" xfId="10299" xr:uid="{00000000-0005-0000-0000-000077060000}"/>
    <cellStyle name="Normal 11 2 8" xfId="6928" xr:uid="{00000000-0005-0000-0000-000078060000}"/>
    <cellStyle name="Normal 11 2_IOPES" xfId="2616" xr:uid="{00000000-0005-0000-0000-000079060000}"/>
    <cellStyle name="Normal 11 3" xfId="480" xr:uid="{00000000-0005-0000-0000-00007A060000}"/>
    <cellStyle name="Normal 11 3 2" xfId="1059" xr:uid="{00000000-0005-0000-0000-00007B060000}"/>
    <cellStyle name="Normal 11 3 2 2" xfId="1977" xr:uid="{00000000-0005-0000-0000-00007C060000}"/>
    <cellStyle name="Normal 11 3 2 2 2" xfId="5368" xr:uid="{00000000-0005-0000-0000-00007D060000}"/>
    <cellStyle name="Normal 11 3 2 2 2 2" xfId="11794" xr:uid="{00000000-0005-0000-0000-00007E060000}"/>
    <cellStyle name="Normal 11 3 2 2 3" xfId="8673" xr:uid="{00000000-0005-0000-0000-00007F060000}"/>
    <cellStyle name="Normal 11 3 2 3" xfId="3352" xr:uid="{00000000-0005-0000-0000-000080060000}"/>
    <cellStyle name="Normal 11 3 2 3 2" xfId="6291" xr:uid="{00000000-0005-0000-0000-000081060000}"/>
    <cellStyle name="Normal 11 3 2 3 2 2" xfId="12717" xr:uid="{00000000-0005-0000-0000-000082060000}"/>
    <cellStyle name="Normal 11 3 2 3 3" xfId="9790" xr:uid="{00000000-0005-0000-0000-000083060000}"/>
    <cellStyle name="Normal 11 3 2 4" xfId="4718" xr:uid="{00000000-0005-0000-0000-000084060000}"/>
    <cellStyle name="Normal 11 3 2 4 2" xfId="11144" xr:uid="{00000000-0005-0000-0000-000085060000}"/>
    <cellStyle name="Normal 11 3 2 5" xfId="7779" xr:uid="{00000000-0005-0000-0000-000086060000}"/>
    <cellStyle name="Normal 11 3 3" xfId="1424" xr:uid="{00000000-0005-0000-0000-000087060000}"/>
    <cellStyle name="Normal 11 3 3 2" xfId="5002" xr:uid="{00000000-0005-0000-0000-000088060000}"/>
    <cellStyle name="Normal 11 3 3 2 2" xfId="11428" xr:uid="{00000000-0005-0000-0000-000089060000}"/>
    <cellStyle name="Normal 11 3 3 3" xfId="8138" xr:uid="{00000000-0005-0000-0000-00008A060000}"/>
    <cellStyle name="Normal 11 3 4" xfId="2988" xr:uid="{00000000-0005-0000-0000-00008B060000}"/>
    <cellStyle name="Normal 11 3 4 2" xfId="5929" xr:uid="{00000000-0005-0000-0000-00008C060000}"/>
    <cellStyle name="Normal 11 3 4 2 2" xfId="12355" xr:uid="{00000000-0005-0000-0000-00008D060000}"/>
    <cellStyle name="Normal 11 3 4 3" xfId="9428" xr:uid="{00000000-0005-0000-0000-00008E060000}"/>
    <cellStyle name="Normal 11 3 5" xfId="4170" xr:uid="{00000000-0005-0000-0000-00008F060000}"/>
    <cellStyle name="Normal 11 3 5 2" xfId="10596" xr:uid="{00000000-0005-0000-0000-000090060000}"/>
    <cellStyle name="Normal 11 3 6" xfId="7225" xr:uid="{00000000-0005-0000-0000-000091060000}"/>
    <cellStyle name="Normal 11 4" xfId="301" xr:uid="{00000000-0005-0000-0000-000092060000}"/>
    <cellStyle name="Normal 11 4 2" xfId="881" xr:uid="{00000000-0005-0000-0000-000093060000}"/>
    <cellStyle name="Normal 11 4 2 2" xfId="2131" xr:uid="{00000000-0005-0000-0000-000094060000}"/>
    <cellStyle name="Normal 11 4 2 2 2" xfId="5428" xr:uid="{00000000-0005-0000-0000-000095060000}"/>
    <cellStyle name="Normal 11 4 2 2 2 2" xfId="11854" xr:uid="{00000000-0005-0000-0000-000096060000}"/>
    <cellStyle name="Normal 11 4 2 2 3" xfId="8825" xr:uid="{00000000-0005-0000-0000-000097060000}"/>
    <cellStyle name="Normal 11 4 2 3" xfId="3410" xr:uid="{00000000-0005-0000-0000-000098060000}"/>
    <cellStyle name="Normal 11 4 2 3 2" xfId="6349" xr:uid="{00000000-0005-0000-0000-000099060000}"/>
    <cellStyle name="Normal 11 4 2 3 2 2" xfId="12775" xr:uid="{00000000-0005-0000-0000-00009A060000}"/>
    <cellStyle name="Normal 11 4 2 3 3" xfId="9848" xr:uid="{00000000-0005-0000-0000-00009B060000}"/>
    <cellStyle name="Normal 11 4 2 4" xfId="4540" xr:uid="{00000000-0005-0000-0000-00009C060000}"/>
    <cellStyle name="Normal 11 4 2 4 2" xfId="10966" xr:uid="{00000000-0005-0000-0000-00009D060000}"/>
    <cellStyle name="Normal 11 4 2 5" xfId="7601" xr:uid="{00000000-0005-0000-0000-00009E060000}"/>
    <cellStyle name="Normal 11 4 3" xfId="1582" xr:uid="{00000000-0005-0000-0000-00009F060000}"/>
    <cellStyle name="Normal 11 4 3 2" xfId="5060" xr:uid="{00000000-0005-0000-0000-0000A0060000}"/>
    <cellStyle name="Normal 11 4 3 2 2" xfId="11486" xr:uid="{00000000-0005-0000-0000-0000A1060000}"/>
    <cellStyle name="Normal 11 4 3 3" xfId="8296" xr:uid="{00000000-0005-0000-0000-0000A2060000}"/>
    <cellStyle name="Normal 11 4 4" xfId="3047" xr:uid="{00000000-0005-0000-0000-0000A3060000}"/>
    <cellStyle name="Normal 11 4 4 2" xfId="5987" xr:uid="{00000000-0005-0000-0000-0000A4060000}"/>
    <cellStyle name="Normal 11 4 4 2 2" xfId="12413" xr:uid="{00000000-0005-0000-0000-0000A5060000}"/>
    <cellStyle name="Normal 11 4 4 3" xfId="9486" xr:uid="{00000000-0005-0000-0000-0000A6060000}"/>
    <cellStyle name="Normal 11 4 5" xfId="3992" xr:uid="{00000000-0005-0000-0000-0000A7060000}"/>
    <cellStyle name="Normal 11 4 5 2" xfId="10418" xr:uid="{00000000-0005-0000-0000-0000A8060000}"/>
    <cellStyle name="Normal 11 4 6" xfId="7047" xr:uid="{00000000-0005-0000-0000-0000A9060000}"/>
    <cellStyle name="Normal 11 5" xfId="703" xr:uid="{00000000-0005-0000-0000-0000AA060000}"/>
    <cellStyle name="Normal 11 5 2" xfId="2446" xr:uid="{00000000-0005-0000-0000-0000AB060000}"/>
    <cellStyle name="Normal 11 5 2 2" xfId="5630" xr:uid="{00000000-0005-0000-0000-0000AC060000}"/>
    <cellStyle name="Normal 11 5 2 2 2" xfId="12056" xr:uid="{00000000-0005-0000-0000-0000AD060000}"/>
    <cellStyle name="Normal 11 5 2 3" xfId="9080" xr:uid="{00000000-0005-0000-0000-0000AE060000}"/>
    <cellStyle name="Normal 11 5 3" xfId="3609" xr:uid="{00000000-0005-0000-0000-0000AF060000}"/>
    <cellStyle name="Normal 11 5 3 2" xfId="6548" xr:uid="{00000000-0005-0000-0000-0000B0060000}"/>
    <cellStyle name="Normal 11 5 3 2 2" xfId="12974" xr:uid="{00000000-0005-0000-0000-0000B1060000}"/>
    <cellStyle name="Normal 11 5 3 3" xfId="10047" xr:uid="{00000000-0005-0000-0000-0000B2060000}"/>
    <cellStyle name="Normal 11 5 4" xfId="4362" xr:uid="{00000000-0005-0000-0000-0000B3060000}"/>
    <cellStyle name="Normal 11 5 4 2" xfId="10788" xr:uid="{00000000-0005-0000-0000-0000B4060000}"/>
    <cellStyle name="Normal 11 5 5" xfId="7423" xr:uid="{00000000-0005-0000-0000-0000B5060000}"/>
    <cellStyle name="Normal 11 6" xfId="1851" xr:uid="{00000000-0005-0000-0000-0000B6060000}"/>
    <cellStyle name="Normal 11 6 2" xfId="3236" xr:uid="{00000000-0005-0000-0000-0000B7060000}"/>
    <cellStyle name="Normal 11 6 2 2" xfId="6175" xr:uid="{00000000-0005-0000-0000-0000B8060000}"/>
    <cellStyle name="Normal 11 6 2 2 2" xfId="12601" xr:uid="{00000000-0005-0000-0000-0000B9060000}"/>
    <cellStyle name="Normal 11 6 2 3" xfId="9674" xr:uid="{00000000-0005-0000-0000-0000BA060000}"/>
    <cellStyle name="Normal 11 6 3" xfId="5252" xr:uid="{00000000-0005-0000-0000-0000BB060000}"/>
    <cellStyle name="Normal 11 6 3 2" xfId="11678" xr:uid="{00000000-0005-0000-0000-0000BC060000}"/>
    <cellStyle name="Normal 11 6 4" xfId="8547" xr:uid="{00000000-0005-0000-0000-0000BD060000}"/>
    <cellStyle name="Normal 11 7" xfId="1292" xr:uid="{00000000-0005-0000-0000-0000BE060000}"/>
    <cellStyle name="Normal 11 7 2" xfId="4886" xr:uid="{00000000-0005-0000-0000-0000BF060000}"/>
    <cellStyle name="Normal 11 7 2 2" xfId="11312" xr:uid="{00000000-0005-0000-0000-0000C0060000}"/>
    <cellStyle name="Normal 11 7 3" xfId="8006" xr:uid="{00000000-0005-0000-0000-0000C1060000}"/>
    <cellStyle name="Normal 11 8" xfId="2872" xr:uid="{00000000-0005-0000-0000-0000C2060000}"/>
    <cellStyle name="Normal 11 8 2" xfId="5813" xr:uid="{00000000-0005-0000-0000-0000C3060000}"/>
    <cellStyle name="Normal 11 8 2 2" xfId="12239" xr:uid="{00000000-0005-0000-0000-0000C4060000}"/>
    <cellStyle name="Normal 11 8 3" xfId="9312" xr:uid="{00000000-0005-0000-0000-0000C5060000}"/>
    <cellStyle name="Normal 11 9" xfId="3814" xr:uid="{00000000-0005-0000-0000-0000C6060000}"/>
    <cellStyle name="Normal 11 9 2" xfId="10240" xr:uid="{00000000-0005-0000-0000-0000C7060000}"/>
    <cellStyle name="Normal 11_IOPES" xfId="2355" xr:uid="{00000000-0005-0000-0000-0000C8060000}"/>
    <cellStyle name="Normal 110" xfId="13523" xr:uid="{00000000-0005-0000-0000-0000C9060000}"/>
    <cellStyle name="Normal 111" xfId="13478" xr:uid="{00000000-0005-0000-0000-0000CA060000}"/>
    <cellStyle name="Normal 112" xfId="13598" xr:uid="{00000000-0005-0000-0000-0000CB060000}"/>
    <cellStyle name="Normal 113" xfId="13599" xr:uid="{00000000-0005-0000-0000-0000CC060000}"/>
    <cellStyle name="Normal 114" xfId="13620" xr:uid="{00000000-0005-0000-0000-0000CD060000}"/>
    <cellStyle name="Normal 115" xfId="13680" xr:uid="{00000000-0005-0000-0000-0000CE060000}"/>
    <cellStyle name="Normal 116" xfId="13681" xr:uid="{00000000-0005-0000-0000-0000CF060000}"/>
    <cellStyle name="Normal 117" xfId="13679" xr:uid="{00000000-0005-0000-0000-0000D0060000}"/>
    <cellStyle name="Normal 118" xfId="13678" xr:uid="{00000000-0005-0000-0000-0000D1060000}"/>
    <cellStyle name="Normal 119" xfId="13682" xr:uid="{00000000-0005-0000-0000-0000D2060000}"/>
    <cellStyle name="Normal 12" xfId="233" xr:uid="{00000000-0005-0000-0000-0000D3060000}"/>
    <cellStyle name="Normal 12 2" xfId="592" xr:uid="{00000000-0005-0000-0000-0000D4060000}"/>
    <cellStyle name="Normal 12 2 2" xfId="1170" xr:uid="{00000000-0005-0000-0000-0000D5060000}"/>
    <cellStyle name="Normal 12 2 2 2" xfId="4829" xr:uid="{00000000-0005-0000-0000-0000D6060000}"/>
    <cellStyle name="Normal 12 2 2 2 2" xfId="11255" xr:uid="{00000000-0005-0000-0000-0000D7060000}"/>
    <cellStyle name="Normal 12 2 2 3" xfId="7890" xr:uid="{00000000-0005-0000-0000-0000D8060000}"/>
    <cellStyle name="Normal 12 2 3" xfId="4281" xr:uid="{00000000-0005-0000-0000-0000D9060000}"/>
    <cellStyle name="Normal 12 2 3 2" xfId="10707" xr:uid="{00000000-0005-0000-0000-0000DA060000}"/>
    <cellStyle name="Normal 12 2 4" xfId="7336" xr:uid="{00000000-0005-0000-0000-0000DB060000}"/>
    <cellStyle name="Normal 12 3" xfId="413" xr:uid="{00000000-0005-0000-0000-0000DC060000}"/>
    <cellStyle name="Normal 12 3 2" xfId="992" xr:uid="{00000000-0005-0000-0000-0000DD060000}"/>
    <cellStyle name="Normal 12 3 2 2" xfId="4651" xr:uid="{00000000-0005-0000-0000-0000DE060000}"/>
    <cellStyle name="Normal 12 3 2 2 2" xfId="11077" xr:uid="{00000000-0005-0000-0000-0000DF060000}"/>
    <cellStyle name="Normal 12 3 2 3" xfId="7712" xr:uid="{00000000-0005-0000-0000-0000E0060000}"/>
    <cellStyle name="Normal 12 3 3" xfId="4103" xr:uid="{00000000-0005-0000-0000-0000E1060000}"/>
    <cellStyle name="Normal 12 3 3 2" xfId="10529" xr:uid="{00000000-0005-0000-0000-0000E2060000}"/>
    <cellStyle name="Normal 12 3 4" xfId="7158" xr:uid="{00000000-0005-0000-0000-0000E3060000}"/>
    <cellStyle name="Normal 12 4" xfId="814" xr:uid="{00000000-0005-0000-0000-0000E4060000}"/>
    <cellStyle name="Normal 12 4 2" xfId="4473" xr:uid="{00000000-0005-0000-0000-0000E5060000}"/>
    <cellStyle name="Normal 12 4 2 2" xfId="10899" xr:uid="{00000000-0005-0000-0000-0000E6060000}"/>
    <cellStyle name="Normal 12 4 3" xfId="7534" xr:uid="{00000000-0005-0000-0000-0000E7060000}"/>
    <cellStyle name="Normal 12 5" xfId="2569" xr:uid="{00000000-0005-0000-0000-0000E8060000}"/>
    <cellStyle name="Normal 12 5 2" xfId="5741" xr:uid="{00000000-0005-0000-0000-0000E9060000}"/>
    <cellStyle name="Normal 12 5 2 2" xfId="12167" xr:uid="{00000000-0005-0000-0000-0000EA060000}"/>
    <cellStyle name="Normal 12 5 3" xfId="9191" xr:uid="{00000000-0005-0000-0000-0000EB060000}"/>
    <cellStyle name="Normal 12 6" xfId="3720" xr:uid="{00000000-0005-0000-0000-0000EC060000}"/>
    <cellStyle name="Normal 12 6 2" xfId="6659" xr:uid="{00000000-0005-0000-0000-0000ED060000}"/>
    <cellStyle name="Normal 12 6 2 2" xfId="13085" xr:uid="{00000000-0005-0000-0000-0000EE060000}"/>
    <cellStyle name="Normal 12 6 3" xfId="10158" xr:uid="{00000000-0005-0000-0000-0000EF060000}"/>
    <cellStyle name="Normal 12 7" xfId="3925" xr:uid="{00000000-0005-0000-0000-0000F0060000}"/>
    <cellStyle name="Normal 12 7 2" xfId="10351" xr:uid="{00000000-0005-0000-0000-0000F1060000}"/>
    <cellStyle name="Normal 12 8" xfId="6980" xr:uid="{00000000-0005-0000-0000-0000F2060000}"/>
    <cellStyle name="Normal 120" xfId="13685" xr:uid="{00000000-0005-0000-0000-0000F3060000}"/>
    <cellStyle name="Normal 121" xfId="13686" xr:uid="{00000000-0005-0000-0000-0000F4060000}"/>
    <cellStyle name="Normal 13" xfId="631" xr:uid="{00000000-0005-0000-0000-0000F5060000}"/>
    <cellStyle name="Normal 13 10" xfId="13683" xr:uid="{00000000-0005-0000-0000-0000F6060000}"/>
    <cellStyle name="Normal 13 2" xfId="2764" xr:uid="{00000000-0005-0000-0000-0000F7060000}"/>
    <cellStyle name="Normal 13 3" xfId="4296" xr:uid="{00000000-0005-0000-0000-0000F8060000}"/>
    <cellStyle name="Normal 13 3 2" xfId="10722" xr:uid="{00000000-0005-0000-0000-0000F9060000}"/>
    <cellStyle name="Normal 13 4" xfId="6720" xr:uid="{00000000-0005-0000-0000-0000FA060000}"/>
    <cellStyle name="Normal 13 5" xfId="6760" xr:uid="{00000000-0005-0000-0000-0000FB060000}"/>
    <cellStyle name="Normal 13 6" xfId="6801" xr:uid="{00000000-0005-0000-0000-0000FC060000}"/>
    <cellStyle name="Normal 13 7" xfId="7351" xr:uid="{00000000-0005-0000-0000-0000FD060000}"/>
    <cellStyle name="Normal 13 8" xfId="13639" xr:uid="{00000000-0005-0000-0000-0000FE060000}"/>
    <cellStyle name="Normal 14" xfId="1237" xr:uid="{00000000-0005-0000-0000-0000FF060000}"/>
    <cellStyle name="Normal 15" xfId="1280" xr:uid="{00000000-0005-0000-0000-000000070000}"/>
    <cellStyle name="Normal 15 10" xfId="6758" xr:uid="{00000000-0005-0000-0000-000001070000}"/>
    <cellStyle name="Normal 15 11" xfId="6799" xr:uid="{00000000-0005-0000-0000-000002070000}"/>
    <cellStyle name="Normal 15 12" xfId="7994" xr:uid="{00000000-0005-0000-0000-000003070000}"/>
    <cellStyle name="Normal 15 2" xfId="1346" xr:uid="{00000000-0005-0000-0000-000004070000}"/>
    <cellStyle name="Normal 15 2 2" xfId="1900" xr:uid="{00000000-0005-0000-0000-000005070000}"/>
    <cellStyle name="Normal 15 2 2 2" xfId="3282" xr:uid="{00000000-0005-0000-0000-000006070000}"/>
    <cellStyle name="Normal 15 2 2 2 2" xfId="6221" xr:uid="{00000000-0005-0000-0000-000007070000}"/>
    <cellStyle name="Normal 15 2 2 2 2 2" xfId="12647" xr:uid="{00000000-0005-0000-0000-000008070000}"/>
    <cellStyle name="Normal 15 2 2 2 3" xfId="9720" xr:uid="{00000000-0005-0000-0000-000009070000}"/>
    <cellStyle name="Normal 15 2 2 3" xfId="5298" xr:uid="{00000000-0005-0000-0000-00000A070000}"/>
    <cellStyle name="Normal 15 2 2 3 2" xfId="11724" xr:uid="{00000000-0005-0000-0000-00000B070000}"/>
    <cellStyle name="Normal 15 2 2 4" xfId="8596" xr:uid="{00000000-0005-0000-0000-00000C070000}"/>
    <cellStyle name="Normal 15 2 3" xfId="2918" xr:uid="{00000000-0005-0000-0000-00000D070000}"/>
    <cellStyle name="Normal 15 2 3 2" xfId="5859" xr:uid="{00000000-0005-0000-0000-00000E070000}"/>
    <cellStyle name="Normal 15 2 3 2 2" xfId="12285" xr:uid="{00000000-0005-0000-0000-00000F070000}"/>
    <cellStyle name="Normal 15 2 3 3" xfId="9358" xr:uid="{00000000-0005-0000-0000-000010070000}"/>
    <cellStyle name="Normal 15 2 4" xfId="4932" xr:uid="{00000000-0005-0000-0000-000011070000}"/>
    <cellStyle name="Normal 15 2 4 2" xfId="11358" xr:uid="{00000000-0005-0000-0000-000012070000}"/>
    <cellStyle name="Normal 15 2 5" xfId="8060" xr:uid="{00000000-0005-0000-0000-000013070000}"/>
    <cellStyle name="Normal 15 3" xfId="1287" xr:uid="{00000000-0005-0000-0000-000014070000}"/>
    <cellStyle name="Normal 15 3 10" xfId="13625" xr:uid="{00000000-0005-0000-0000-000015070000}"/>
    <cellStyle name="Normal 15 3 17" xfId="13675" xr:uid="{00000000-0005-0000-0000-000016070000}"/>
    <cellStyle name="Normal 15 3 2" xfId="1296" xr:uid="{00000000-0005-0000-0000-000017070000}"/>
    <cellStyle name="Normal 15 3 2 2" xfId="1362" xr:uid="{00000000-0005-0000-0000-000018070000}"/>
    <cellStyle name="Normal 15 3 2 2 2" xfId="1916" xr:uid="{00000000-0005-0000-0000-000019070000}"/>
    <cellStyle name="Normal 15 3 2 2 2 2" xfId="3298" xr:uid="{00000000-0005-0000-0000-00001A070000}"/>
    <cellStyle name="Normal 15 3 2 2 2 2 2" xfId="6237" xr:uid="{00000000-0005-0000-0000-00001B070000}"/>
    <cellStyle name="Normal 15 3 2 2 2 2 2 2" xfId="12663" xr:uid="{00000000-0005-0000-0000-00001C070000}"/>
    <cellStyle name="Normal 15 3 2 2 2 2 3" xfId="9736" xr:uid="{00000000-0005-0000-0000-00001D070000}"/>
    <cellStyle name="Normal 15 3 2 2 2 3" xfId="5314" xr:uid="{00000000-0005-0000-0000-00001E070000}"/>
    <cellStyle name="Normal 15 3 2 2 2 3 2" xfId="11740" xr:uid="{00000000-0005-0000-0000-00001F070000}"/>
    <cellStyle name="Normal 15 3 2 2 2 4" xfId="8612" xr:uid="{00000000-0005-0000-0000-000020070000}"/>
    <cellStyle name="Normal 15 3 2 2 3" xfId="2934" xr:uid="{00000000-0005-0000-0000-000021070000}"/>
    <cellStyle name="Normal 15 3 2 2 3 2" xfId="5875" xr:uid="{00000000-0005-0000-0000-000022070000}"/>
    <cellStyle name="Normal 15 3 2 2 3 2 2" xfId="12301" xr:uid="{00000000-0005-0000-0000-000023070000}"/>
    <cellStyle name="Normal 15 3 2 2 3 3" xfId="9374" xr:uid="{00000000-0005-0000-0000-000024070000}"/>
    <cellStyle name="Normal 15 3 2 2 4" xfId="4948" xr:uid="{00000000-0005-0000-0000-000025070000}"/>
    <cellStyle name="Normal 15 3 2 2 4 2" xfId="11374" xr:uid="{00000000-0005-0000-0000-000026070000}"/>
    <cellStyle name="Normal 15 3 2 2 5" xfId="8076" xr:uid="{00000000-0005-0000-0000-000027070000}"/>
    <cellStyle name="Normal 15 3 2 3" xfId="1428" xr:uid="{00000000-0005-0000-0000-000028070000}"/>
    <cellStyle name="Normal 15 3 2 3 2" xfId="1981" xr:uid="{00000000-0005-0000-0000-000029070000}"/>
    <cellStyle name="Normal 15 3 2 3 2 2" xfId="3356" xr:uid="{00000000-0005-0000-0000-00002A070000}"/>
    <cellStyle name="Normal 15 3 2 3 2 2 2" xfId="6295" xr:uid="{00000000-0005-0000-0000-00002B070000}"/>
    <cellStyle name="Normal 15 3 2 3 2 2 2 2" xfId="12721" xr:uid="{00000000-0005-0000-0000-00002C070000}"/>
    <cellStyle name="Normal 15 3 2 3 2 2 3" xfId="9794" xr:uid="{00000000-0005-0000-0000-00002D070000}"/>
    <cellStyle name="Normal 15 3 2 3 2 3" xfId="5372" xr:uid="{00000000-0005-0000-0000-00002E070000}"/>
    <cellStyle name="Normal 15 3 2 3 2 3 2" xfId="11798" xr:uid="{00000000-0005-0000-0000-00002F070000}"/>
    <cellStyle name="Normal 15 3 2 3 2 4" xfId="8677" xr:uid="{00000000-0005-0000-0000-000030070000}"/>
    <cellStyle name="Normal 15 3 2 3 3" xfId="2992" xr:uid="{00000000-0005-0000-0000-000031070000}"/>
    <cellStyle name="Normal 15 3 2 3 3 2" xfId="5933" xr:uid="{00000000-0005-0000-0000-000032070000}"/>
    <cellStyle name="Normal 15 3 2 3 3 2 2" xfId="12359" xr:uid="{00000000-0005-0000-0000-000033070000}"/>
    <cellStyle name="Normal 15 3 2 3 3 3" xfId="9432" xr:uid="{00000000-0005-0000-0000-000034070000}"/>
    <cellStyle name="Normal 15 3 2 3 4" xfId="5006" xr:uid="{00000000-0005-0000-0000-000035070000}"/>
    <cellStyle name="Normal 15 3 2 3 4 2" xfId="11432" xr:uid="{00000000-0005-0000-0000-000036070000}"/>
    <cellStyle name="Normal 15 3 2 3 5" xfId="8142" xr:uid="{00000000-0005-0000-0000-000037070000}"/>
    <cellStyle name="Normal 15 3 2 4" xfId="1586" xr:uid="{00000000-0005-0000-0000-000038070000}"/>
    <cellStyle name="Normal 15 3 2 4 2" xfId="2135" xr:uid="{00000000-0005-0000-0000-000039070000}"/>
    <cellStyle name="Normal 15 3 2 4 2 2" xfId="3414" xr:uid="{00000000-0005-0000-0000-00003A070000}"/>
    <cellStyle name="Normal 15 3 2 4 2 2 2" xfId="6353" xr:uid="{00000000-0005-0000-0000-00003B070000}"/>
    <cellStyle name="Normal 15 3 2 4 2 2 2 2" xfId="12779" xr:uid="{00000000-0005-0000-0000-00003C070000}"/>
    <cellStyle name="Normal 15 3 2 4 2 2 3" xfId="9852" xr:uid="{00000000-0005-0000-0000-00003D070000}"/>
    <cellStyle name="Normal 15 3 2 4 2 3" xfId="5432" xr:uid="{00000000-0005-0000-0000-00003E070000}"/>
    <cellStyle name="Normal 15 3 2 4 2 3 2" xfId="11858" xr:uid="{00000000-0005-0000-0000-00003F070000}"/>
    <cellStyle name="Normal 15 3 2 4 2 4" xfId="8829" xr:uid="{00000000-0005-0000-0000-000040070000}"/>
    <cellStyle name="Normal 15 3 2 4 3" xfId="3051" xr:uid="{00000000-0005-0000-0000-000041070000}"/>
    <cellStyle name="Normal 15 3 2 4 3 2" xfId="5991" xr:uid="{00000000-0005-0000-0000-000042070000}"/>
    <cellStyle name="Normal 15 3 2 4 3 2 2" xfId="12417" xr:uid="{00000000-0005-0000-0000-000043070000}"/>
    <cellStyle name="Normal 15 3 2 4 3 3" xfId="9490" xr:uid="{00000000-0005-0000-0000-000044070000}"/>
    <cellStyle name="Normal 15 3 2 4 4" xfId="5064" xr:uid="{00000000-0005-0000-0000-000045070000}"/>
    <cellStyle name="Normal 15 3 2 4 4 2" xfId="11490" xr:uid="{00000000-0005-0000-0000-000046070000}"/>
    <cellStyle name="Normal 15 3 2 4 5" xfId="8300" xr:uid="{00000000-0005-0000-0000-000047070000}"/>
    <cellStyle name="Normal 15 3 2 5" xfId="1855" xr:uid="{00000000-0005-0000-0000-000048070000}"/>
    <cellStyle name="Normal 15 3 2 5 2" xfId="3240" xr:uid="{00000000-0005-0000-0000-000049070000}"/>
    <cellStyle name="Normal 15 3 2 5 2 2" xfId="6179" xr:uid="{00000000-0005-0000-0000-00004A070000}"/>
    <cellStyle name="Normal 15 3 2 5 2 2 2" xfId="12605" xr:uid="{00000000-0005-0000-0000-00004B070000}"/>
    <cellStyle name="Normal 15 3 2 5 2 3" xfId="9678" xr:uid="{00000000-0005-0000-0000-00004C070000}"/>
    <cellStyle name="Normal 15 3 2 5 3" xfId="5256" xr:uid="{00000000-0005-0000-0000-00004D070000}"/>
    <cellStyle name="Normal 15 3 2 5 3 2" xfId="11682" xr:uid="{00000000-0005-0000-0000-00004E070000}"/>
    <cellStyle name="Normal 15 3 2 5 4" xfId="8551" xr:uid="{00000000-0005-0000-0000-00004F070000}"/>
    <cellStyle name="Normal 15 3 2 6" xfId="2876" xr:uid="{00000000-0005-0000-0000-000050070000}"/>
    <cellStyle name="Normal 15 3 2 6 2" xfId="5817" xr:uid="{00000000-0005-0000-0000-000051070000}"/>
    <cellStyle name="Normal 15 3 2 6 2 2" xfId="12243" xr:uid="{00000000-0005-0000-0000-000052070000}"/>
    <cellStyle name="Normal 15 3 2 6 3" xfId="9316" xr:uid="{00000000-0005-0000-0000-000053070000}"/>
    <cellStyle name="Normal 15 3 2 7" xfId="4890" xr:uid="{00000000-0005-0000-0000-000054070000}"/>
    <cellStyle name="Normal 15 3 2 7 2" xfId="11316" xr:uid="{00000000-0005-0000-0000-000055070000}"/>
    <cellStyle name="Normal 15 3 2 8" xfId="8010" xr:uid="{00000000-0005-0000-0000-000056070000}"/>
    <cellStyle name="Normal 15 3 2 9" xfId="13650" xr:uid="{00000000-0005-0000-0000-000057070000}"/>
    <cellStyle name="Normal 15 3 3" xfId="1353" xr:uid="{00000000-0005-0000-0000-000058070000}"/>
    <cellStyle name="Normal 15 3 3 2" xfId="1907" xr:uid="{00000000-0005-0000-0000-000059070000}"/>
    <cellStyle name="Normal 15 3 3 2 2" xfId="3289" xr:uid="{00000000-0005-0000-0000-00005A070000}"/>
    <cellStyle name="Normal 15 3 3 2 2 2" xfId="6228" xr:uid="{00000000-0005-0000-0000-00005B070000}"/>
    <cellStyle name="Normal 15 3 3 2 2 2 2" xfId="12654" xr:uid="{00000000-0005-0000-0000-00005C070000}"/>
    <cellStyle name="Normal 15 3 3 2 2 3" xfId="9727" xr:uid="{00000000-0005-0000-0000-00005D070000}"/>
    <cellStyle name="Normal 15 3 3 2 3" xfId="5305" xr:uid="{00000000-0005-0000-0000-00005E070000}"/>
    <cellStyle name="Normal 15 3 3 2 3 2" xfId="11731" xr:uid="{00000000-0005-0000-0000-00005F070000}"/>
    <cellStyle name="Normal 15 3 3 2 4" xfId="8603" xr:uid="{00000000-0005-0000-0000-000060070000}"/>
    <cellStyle name="Normal 15 3 3 3" xfId="2925" xr:uid="{00000000-0005-0000-0000-000061070000}"/>
    <cellStyle name="Normal 15 3 3 3 2" xfId="5866" xr:uid="{00000000-0005-0000-0000-000062070000}"/>
    <cellStyle name="Normal 15 3 3 3 2 2" xfId="12292" xr:uid="{00000000-0005-0000-0000-000063070000}"/>
    <cellStyle name="Normal 15 3 3 3 3" xfId="9365" xr:uid="{00000000-0005-0000-0000-000064070000}"/>
    <cellStyle name="Normal 15 3 3 4" xfId="4939" xr:uid="{00000000-0005-0000-0000-000065070000}"/>
    <cellStyle name="Normal 15 3 3 4 2" xfId="11365" xr:uid="{00000000-0005-0000-0000-000066070000}"/>
    <cellStyle name="Normal 15 3 3 5" xfId="8067" xr:uid="{00000000-0005-0000-0000-000067070000}"/>
    <cellStyle name="Normal 15 3 4" xfId="1419" xr:uid="{00000000-0005-0000-0000-000068070000}"/>
    <cellStyle name="Normal 15 3 4 2" xfId="1972" xr:uid="{00000000-0005-0000-0000-000069070000}"/>
    <cellStyle name="Normal 15 3 4 2 2" xfId="3347" xr:uid="{00000000-0005-0000-0000-00006A070000}"/>
    <cellStyle name="Normal 15 3 4 2 2 2" xfId="6286" xr:uid="{00000000-0005-0000-0000-00006B070000}"/>
    <cellStyle name="Normal 15 3 4 2 2 2 2" xfId="12712" xr:uid="{00000000-0005-0000-0000-00006C070000}"/>
    <cellStyle name="Normal 15 3 4 2 2 3" xfId="9785" xr:uid="{00000000-0005-0000-0000-00006D070000}"/>
    <cellStyle name="Normal 15 3 4 2 3" xfId="5363" xr:uid="{00000000-0005-0000-0000-00006E070000}"/>
    <cellStyle name="Normal 15 3 4 2 3 2" xfId="11789" xr:uid="{00000000-0005-0000-0000-00006F070000}"/>
    <cellStyle name="Normal 15 3 4 2 4" xfId="8668" xr:uid="{00000000-0005-0000-0000-000070070000}"/>
    <cellStyle name="Normal 15 3 4 3" xfId="2983" xr:uid="{00000000-0005-0000-0000-000071070000}"/>
    <cellStyle name="Normal 15 3 4 3 2" xfId="5924" xr:uid="{00000000-0005-0000-0000-000072070000}"/>
    <cellStyle name="Normal 15 3 4 3 2 2" xfId="12350" xr:uid="{00000000-0005-0000-0000-000073070000}"/>
    <cellStyle name="Normal 15 3 4 3 3" xfId="9423" xr:uid="{00000000-0005-0000-0000-000074070000}"/>
    <cellStyle name="Normal 15 3 4 4" xfId="4997" xr:uid="{00000000-0005-0000-0000-000075070000}"/>
    <cellStyle name="Normal 15 3 4 4 2" xfId="11423" xr:uid="{00000000-0005-0000-0000-000076070000}"/>
    <cellStyle name="Normal 15 3 4 5" xfId="8133" xr:uid="{00000000-0005-0000-0000-000077070000}"/>
    <cellStyle name="Normal 15 3 5" xfId="1577" xr:uid="{00000000-0005-0000-0000-000078070000}"/>
    <cellStyle name="Normal 15 3 5 2" xfId="2126" xr:uid="{00000000-0005-0000-0000-000079070000}"/>
    <cellStyle name="Normal 15 3 5 2 2" xfId="3405" xr:uid="{00000000-0005-0000-0000-00007A070000}"/>
    <cellStyle name="Normal 15 3 5 2 2 2" xfId="6344" xr:uid="{00000000-0005-0000-0000-00007B070000}"/>
    <cellStyle name="Normal 15 3 5 2 2 2 2" xfId="12770" xr:uid="{00000000-0005-0000-0000-00007C070000}"/>
    <cellStyle name="Normal 15 3 5 2 2 3" xfId="9843" xr:uid="{00000000-0005-0000-0000-00007D070000}"/>
    <cellStyle name="Normal 15 3 5 2 3" xfId="5423" xr:uid="{00000000-0005-0000-0000-00007E070000}"/>
    <cellStyle name="Normal 15 3 5 2 3 2" xfId="11849" xr:uid="{00000000-0005-0000-0000-00007F070000}"/>
    <cellStyle name="Normal 15 3 5 2 4" xfId="8820" xr:uid="{00000000-0005-0000-0000-000080070000}"/>
    <cellStyle name="Normal 15 3 5 3" xfId="3042" xr:uid="{00000000-0005-0000-0000-000081070000}"/>
    <cellStyle name="Normal 15 3 5 3 2" xfId="5982" xr:uid="{00000000-0005-0000-0000-000082070000}"/>
    <cellStyle name="Normal 15 3 5 3 2 2" xfId="12408" xr:uid="{00000000-0005-0000-0000-000083070000}"/>
    <cellStyle name="Normal 15 3 5 3 3" xfId="9481" xr:uid="{00000000-0005-0000-0000-000084070000}"/>
    <cellStyle name="Normal 15 3 5 4" xfId="5055" xr:uid="{00000000-0005-0000-0000-000085070000}"/>
    <cellStyle name="Normal 15 3 5 4 2" xfId="11481" xr:uid="{00000000-0005-0000-0000-000086070000}"/>
    <cellStyle name="Normal 15 3 5 5" xfId="8291" xr:uid="{00000000-0005-0000-0000-000087070000}"/>
    <cellStyle name="Normal 15 3 6" xfId="1846" xr:uid="{00000000-0005-0000-0000-000088070000}"/>
    <cellStyle name="Normal 15 3 6 2" xfId="3231" xr:uid="{00000000-0005-0000-0000-000089070000}"/>
    <cellStyle name="Normal 15 3 6 2 2" xfId="6170" xr:uid="{00000000-0005-0000-0000-00008A070000}"/>
    <cellStyle name="Normal 15 3 6 2 2 2" xfId="12596" xr:uid="{00000000-0005-0000-0000-00008B070000}"/>
    <cellStyle name="Normal 15 3 6 2 3" xfId="9669" xr:uid="{00000000-0005-0000-0000-00008C070000}"/>
    <cellStyle name="Normal 15 3 6 3" xfId="5247" xr:uid="{00000000-0005-0000-0000-00008D070000}"/>
    <cellStyle name="Normal 15 3 6 3 2" xfId="11673" xr:uid="{00000000-0005-0000-0000-00008E070000}"/>
    <cellStyle name="Normal 15 3 6 4" xfId="8542" xr:uid="{00000000-0005-0000-0000-00008F070000}"/>
    <cellStyle name="Normal 15 3 7" xfId="2867" xr:uid="{00000000-0005-0000-0000-000090070000}"/>
    <cellStyle name="Normal 15 3 7 2" xfId="5808" xr:uid="{00000000-0005-0000-0000-000091070000}"/>
    <cellStyle name="Normal 15 3 7 2 2" xfId="12234" xr:uid="{00000000-0005-0000-0000-000092070000}"/>
    <cellStyle name="Normal 15 3 7 3" xfId="9307" xr:uid="{00000000-0005-0000-0000-000093070000}"/>
    <cellStyle name="Normal 15 3 8" xfId="4881" xr:uid="{00000000-0005-0000-0000-000094070000}"/>
    <cellStyle name="Normal 15 3 8 2" xfId="11307" xr:uid="{00000000-0005-0000-0000-000095070000}"/>
    <cellStyle name="Normal 15 3 9" xfId="8001" xr:uid="{00000000-0005-0000-0000-000096070000}"/>
    <cellStyle name="Normal 15 4" xfId="1412" xr:uid="{00000000-0005-0000-0000-000097070000}"/>
    <cellStyle name="Normal 15 4 2" xfId="1965" xr:uid="{00000000-0005-0000-0000-000098070000}"/>
    <cellStyle name="Normal 15 4 2 2" xfId="3340" xr:uid="{00000000-0005-0000-0000-000099070000}"/>
    <cellStyle name="Normal 15 4 2 2 2" xfId="6279" xr:uid="{00000000-0005-0000-0000-00009A070000}"/>
    <cellStyle name="Normal 15 4 2 2 2 2" xfId="12705" xr:uid="{00000000-0005-0000-0000-00009B070000}"/>
    <cellStyle name="Normal 15 4 2 2 3" xfId="9778" xr:uid="{00000000-0005-0000-0000-00009C070000}"/>
    <cellStyle name="Normal 15 4 2 3" xfId="5356" xr:uid="{00000000-0005-0000-0000-00009D070000}"/>
    <cellStyle name="Normal 15 4 2 3 2" xfId="11782" xr:uid="{00000000-0005-0000-0000-00009E070000}"/>
    <cellStyle name="Normal 15 4 2 4" xfId="8661" xr:uid="{00000000-0005-0000-0000-00009F070000}"/>
    <cellStyle name="Normal 15 4 3" xfId="2976" xr:uid="{00000000-0005-0000-0000-0000A0070000}"/>
    <cellStyle name="Normal 15 4 3 2" xfId="5917" xr:uid="{00000000-0005-0000-0000-0000A1070000}"/>
    <cellStyle name="Normal 15 4 3 2 2" xfId="12343" xr:uid="{00000000-0005-0000-0000-0000A2070000}"/>
    <cellStyle name="Normal 15 4 3 3" xfId="9416" xr:uid="{00000000-0005-0000-0000-0000A3070000}"/>
    <cellStyle name="Normal 15 4 4" xfId="4990" xr:uid="{00000000-0005-0000-0000-0000A4070000}"/>
    <cellStyle name="Normal 15 4 4 2" xfId="11416" xr:uid="{00000000-0005-0000-0000-0000A5070000}"/>
    <cellStyle name="Normal 15 4 5" xfId="8126" xr:uid="{00000000-0005-0000-0000-0000A6070000}"/>
    <cellStyle name="Normal 15 5" xfId="1570" xr:uid="{00000000-0005-0000-0000-0000A7070000}"/>
    <cellStyle name="Normal 15 5 2" xfId="2119" xr:uid="{00000000-0005-0000-0000-0000A8070000}"/>
    <cellStyle name="Normal 15 5 2 2" xfId="3398" xr:uid="{00000000-0005-0000-0000-0000A9070000}"/>
    <cellStyle name="Normal 15 5 2 2 2" xfId="6337" xr:uid="{00000000-0005-0000-0000-0000AA070000}"/>
    <cellStyle name="Normal 15 5 2 2 2 2" xfId="12763" xr:uid="{00000000-0005-0000-0000-0000AB070000}"/>
    <cellStyle name="Normal 15 5 2 2 3" xfId="9836" xr:uid="{00000000-0005-0000-0000-0000AC070000}"/>
    <cellStyle name="Normal 15 5 2 3" xfId="5416" xr:uid="{00000000-0005-0000-0000-0000AD070000}"/>
    <cellStyle name="Normal 15 5 2 3 2" xfId="11842" xr:uid="{00000000-0005-0000-0000-0000AE070000}"/>
    <cellStyle name="Normal 15 5 2 4" xfId="8813" xr:uid="{00000000-0005-0000-0000-0000AF070000}"/>
    <cellStyle name="Normal 15 5 3" xfId="3035" xr:uid="{00000000-0005-0000-0000-0000B0070000}"/>
    <cellStyle name="Normal 15 5 3 2" xfId="5975" xr:uid="{00000000-0005-0000-0000-0000B1070000}"/>
    <cellStyle name="Normal 15 5 3 2 2" xfId="12401" xr:uid="{00000000-0005-0000-0000-0000B2070000}"/>
    <cellStyle name="Normal 15 5 3 3" xfId="9474" xr:uid="{00000000-0005-0000-0000-0000B3070000}"/>
    <cellStyle name="Normal 15 5 4" xfId="5048" xr:uid="{00000000-0005-0000-0000-0000B4070000}"/>
    <cellStyle name="Normal 15 5 4 2" xfId="11474" xr:uid="{00000000-0005-0000-0000-0000B5070000}"/>
    <cellStyle name="Normal 15 5 5" xfId="8284" xr:uid="{00000000-0005-0000-0000-0000B6070000}"/>
    <cellStyle name="Normal 15 6" xfId="1839" xr:uid="{00000000-0005-0000-0000-0000B7070000}"/>
    <cellStyle name="Normal 15 6 2" xfId="3224" xr:uid="{00000000-0005-0000-0000-0000B8070000}"/>
    <cellStyle name="Normal 15 6 2 2" xfId="6163" xr:uid="{00000000-0005-0000-0000-0000B9070000}"/>
    <cellStyle name="Normal 15 6 2 2 2" xfId="12589" xr:uid="{00000000-0005-0000-0000-0000BA070000}"/>
    <cellStyle name="Normal 15 6 2 3" xfId="9662" xr:uid="{00000000-0005-0000-0000-0000BB070000}"/>
    <cellStyle name="Normal 15 6 3" xfId="5240" xr:uid="{00000000-0005-0000-0000-0000BC070000}"/>
    <cellStyle name="Normal 15 6 3 2" xfId="11666" xr:uid="{00000000-0005-0000-0000-0000BD070000}"/>
    <cellStyle name="Normal 15 6 4" xfId="8535" xr:uid="{00000000-0005-0000-0000-0000BE070000}"/>
    <cellStyle name="Normal 15 7" xfId="2860" xr:uid="{00000000-0005-0000-0000-0000BF070000}"/>
    <cellStyle name="Normal 15 7 2" xfId="5801" xr:uid="{00000000-0005-0000-0000-0000C0070000}"/>
    <cellStyle name="Normal 15 7 2 2" xfId="12227" xr:uid="{00000000-0005-0000-0000-0000C1070000}"/>
    <cellStyle name="Normal 15 7 3" xfId="9300" xr:uid="{00000000-0005-0000-0000-0000C2070000}"/>
    <cellStyle name="Normal 15 8" xfId="4874" xr:uid="{00000000-0005-0000-0000-0000C3070000}"/>
    <cellStyle name="Normal 15 8 2" xfId="11300" xr:uid="{00000000-0005-0000-0000-0000C4070000}"/>
    <cellStyle name="Normal 15 9" xfId="6716" xr:uid="{00000000-0005-0000-0000-0000C5070000}"/>
    <cellStyle name="Normal 16" xfId="2610" xr:uid="{00000000-0005-0000-0000-0000C6070000}"/>
    <cellStyle name="Normal 17" xfId="1233" xr:uid="{00000000-0005-0000-0000-0000C7070000}"/>
    <cellStyle name="Normal 17 2" xfId="6717" xr:uid="{00000000-0005-0000-0000-0000C8070000}"/>
    <cellStyle name="Normal 17 5" xfId="13676" xr:uid="{00000000-0005-0000-0000-0000C9070000}"/>
    <cellStyle name="Normal 18" xfId="2578" xr:uid="{00000000-0005-0000-0000-0000CA070000}"/>
    <cellStyle name="Normal 18 2" xfId="3729" xr:uid="{00000000-0005-0000-0000-0000CB070000}"/>
    <cellStyle name="Normal 18 2 2" xfId="6668" xr:uid="{00000000-0005-0000-0000-0000CC070000}"/>
    <cellStyle name="Normal 18 2 2 2" xfId="13094" xr:uid="{00000000-0005-0000-0000-0000CD070000}"/>
    <cellStyle name="Normal 18 2 2 3" xfId="1785" xr:uid="{00000000-0005-0000-0000-0000CE070000}"/>
    <cellStyle name="Normal 18 2 2 3 2" xfId="2326" xr:uid="{00000000-0005-0000-0000-0000CF070000}"/>
    <cellStyle name="Normal 18 2 2 3 2 2" xfId="3543" xr:uid="{00000000-0005-0000-0000-0000D0070000}"/>
    <cellStyle name="Normal 18 2 2 3 2 2 2" xfId="6482" xr:uid="{00000000-0005-0000-0000-0000D1070000}"/>
    <cellStyle name="Normal 18 2 2 3 2 2 2 2" xfId="12908" xr:uid="{00000000-0005-0000-0000-0000D2070000}"/>
    <cellStyle name="Normal 18 2 2 3 2 2 3" xfId="9981" xr:uid="{00000000-0005-0000-0000-0000D3070000}"/>
    <cellStyle name="Normal 18 2 2 3 2 3" xfId="5564" xr:uid="{00000000-0005-0000-0000-0000D4070000}"/>
    <cellStyle name="Normal 18 2 2 3 2 3 2" xfId="11990" xr:uid="{00000000-0005-0000-0000-0000D5070000}"/>
    <cellStyle name="Normal 18 2 2 3 2 4" xfId="9005" xr:uid="{00000000-0005-0000-0000-0000D6070000}"/>
    <cellStyle name="Normal 18 2 2 3 3" xfId="3181" xr:uid="{00000000-0005-0000-0000-0000D7070000}"/>
    <cellStyle name="Normal 18 2 2 3 3 2" xfId="6120" xr:uid="{00000000-0005-0000-0000-0000D8070000}"/>
    <cellStyle name="Normal 18 2 2 3 3 2 2" xfId="12546" xr:uid="{00000000-0005-0000-0000-0000D9070000}"/>
    <cellStyle name="Normal 18 2 2 3 3 3" xfId="9619" xr:uid="{00000000-0005-0000-0000-0000DA070000}"/>
    <cellStyle name="Normal 18 2 2 3 4" xfId="5197" xr:uid="{00000000-0005-0000-0000-0000DB070000}"/>
    <cellStyle name="Normal 18 2 2 3 4 2" xfId="11623" xr:uid="{00000000-0005-0000-0000-0000DC070000}"/>
    <cellStyle name="Normal 18 2 2 3 5" xfId="8490" xr:uid="{00000000-0005-0000-0000-0000DD070000}"/>
    <cellStyle name="Normal 18 2 3" xfId="10167" xr:uid="{00000000-0005-0000-0000-0000DE070000}"/>
    <cellStyle name="Normal 18 3" xfId="5750" xr:uid="{00000000-0005-0000-0000-0000DF070000}"/>
    <cellStyle name="Normal 18 3 2" xfId="12176" xr:uid="{00000000-0005-0000-0000-0000E0070000}"/>
    <cellStyle name="Normal 18 4" xfId="9200" xr:uid="{00000000-0005-0000-0000-0000E1070000}"/>
    <cellStyle name="Normal 19" xfId="2786" xr:uid="{00000000-0005-0000-0000-0000E2070000}"/>
    <cellStyle name="Normal 2" xfId="12" xr:uid="{00000000-0005-0000-0000-0000E3070000}"/>
    <cellStyle name="Normal 2 2 2" xfId="47" xr:uid="{00000000-0005-0000-0000-0000E4070000}"/>
    <cellStyle name="Normal 2 2 3" xfId="13593" xr:uid="{00000000-0005-0000-0000-0000E5070000}"/>
    <cellStyle name="Normal 2_Modelo de Detalhamento do  BDI 2" xfId="226" xr:uid="{00000000-0005-0000-0000-0000E6070000}"/>
    <cellStyle name="Normal 20" xfId="2768" xr:uid="{00000000-0005-0000-0000-0000E7070000}"/>
    <cellStyle name="Normal 21" xfId="2776" xr:uid="{00000000-0005-0000-0000-0000E8070000}"/>
    <cellStyle name="Normal 22" xfId="2771" xr:uid="{00000000-0005-0000-0000-0000E9070000}"/>
    <cellStyle name="Normal 23" xfId="2772" xr:uid="{00000000-0005-0000-0000-0000EA070000}"/>
    <cellStyle name="Normal 24" xfId="2793" xr:uid="{00000000-0005-0000-0000-0000EB070000}"/>
    <cellStyle name="Normal 25" xfId="2804" xr:uid="{00000000-0005-0000-0000-0000EC070000}"/>
    <cellStyle name="Normal 25 2" xfId="13622" xr:uid="{00000000-0005-0000-0000-0000ED070000}"/>
    <cellStyle name="Normal 25 3" xfId="13666" xr:uid="{00000000-0005-0000-0000-0000EE070000}"/>
    <cellStyle name="Normal 25 4" xfId="13638" xr:uid="{00000000-0005-0000-0000-0000EF070000}"/>
    <cellStyle name="Normal 26" xfId="2791" xr:uid="{00000000-0005-0000-0000-0000F0070000}"/>
    <cellStyle name="Normal 27" xfId="2809" xr:uid="{00000000-0005-0000-0000-0000F1070000}"/>
    <cellStyle name="Normal 28" xfId="2815" xr:uid="{00000000-0005-0000-0000-0000F2070000}"/>
    <cellStyle name="Normal 29" xfId="2769" xr:uid="{00000000-0005-0000-0000-0000F3070000}"/>
    <cellStyle name="Normal 29 2" xfId="1780" xr:uid="{00000000-0005-0000-0000-0000F4070000}"/>
    <cellStyle name="Normal 29 2 2" xfId="2321" xr:uid="{00000000-0005-0000-0000-0000F5070000}"/>
    <cellStyle name="Normal 29 2 2 2" xfId="3538" xr:uid="{00000000-0005-0000-0000-0000F6070000}"/>
    <cellStyle name="Normal 29 2 2 2 2" xfId="6477" xr:uid="{00000000-0005-0000-0000-0000F7070000}"/>
    <cellStyle name="Normal 29 2 2 2 2 2" xfId="12903" xr:uid="{00000000-0005-0000-0000-0000F8070000}"/>
    <cellStyle name="Normal 29 2 2 2 3" xfId="9976" xr:uid="{00000000-0005-0000-0000-0000F9070000}"/>
    <cellStyle name="Normal 29 2 2 3" xfId="5559" xr:uid="{00000000-0005-0000-0000-0000FA070000}"/>
    <cellStyle name="Normal 29 2 2 3 2" xfId="11985" xr:uid="{00000000-0005-0000-0000-0000FB070000}"/>
    <cellStyle name="Normal 29 2 2 4" xfId="9000" xr:uid="{00000000-0005-0000-0000-0000FC070000}"/>
    <cellStyle name="Normal 29 2 3" xfId="3176" xr:uid="{00000000-0005-0000-0000-0000FD070000}"/>
    <cellStyle name="Normal 29 2 3 2" xfId="6115" xr:uid="{00000000-0005-0000-0000-0000FE070000}"/>
    <cellStyle name="Normal 29 2 3 2 2" xfId="12541" xr:uid="{00000000-0005-0000-0000-0000FF070000}"/>
    <cellStyle name="Normal 29 2 3 3" xfId="9614" xr:uid="{00000000-0005-0000-0000-000000080000}"/>
    <cellStyle name="Normal 29 2 4" xfId="5192" xr:uid="{00000000-0005-0000-0000-000001080000}"/>
    <cellStyle name="Normal 29 2 4 2" xfId="11618" xr:uid="{00000000-0005-0000-0000-000002080000}"/>
    <cellStyle name="Normal 29 2 5" xfId="8485" xr:uid="{00000000-0005-0000-0000-000003080000}"/>
    <cellStyle name="Normal 3" xfId="3" xr:uid="{00000000-0005-0000-0000-000004080000}"/>
    <cellStyle name="Normal 3 2" xfId="28" xr:uid="{00000000-0005-0000-0000-000005080000}"/>
    <cellStyle name="Normal 3 3" xfId="13600" xr:uid="{00000000-0005-0000-0000-000006080000}"/>
    <cellStyle name="Normal 3_IOPES" xfId="2690" xr:uid="{00000000-0005-0000-0000-000007080000}"/>
    <cellStyle name="Normal 30" xfId="2789" xr:uid="{00000000-0005-0000-0000-000008080000}"/>
    <cellStyle name="Normal 30 2 2" xfId="13642" xr:uid="{00000000-0005-0000-0000-000009080000}"/>
    <cellStyle name="Normal 31" xfId="2788" xr:uid="{00000000-0005-0000-0000-00000A080000}"/>
    <cellStyle name="Normal 32" xfId="2801" xr:uid="{00000000-0005-0000-0000-00000B080000}"/>
    <cellStyle name="Normal 33" xfId="2799" xr:uid="{00000000-0005-0000-0000-00000C080000}"/>
    <cellStyle name="Normal 34" xfId="2811" xr:uid="{00000000-0005-0000-0000-00000D080000}"/>
    <cellStyle name="Normal 35" xfId="2790" xr:uid="{00000000-0005-0000-0000-00000E080000}"/>
    <cellStyle name="Normal 36" xfId="2581" xr:uid="{00000000-0005-0000-0000-00000F080000}"/>
    <cellStyle name="Normal 37" xfId="2797" xr:uid="{00000000-0005-0000-0000-000010080000}"/>
    <cellStyle name="Normal 38" xfId="2787" xr:uid="{00000000-0005-0000-0000-000011080000}"/>
    <cellStyle name="Normal 39" xfId="2800" xr:uid="{00000000-0005-0000-0000-000012080000}"/>
    <cellStyle name="Normal 4" xfId="22" xr:uid="{00000000-0005-0000-0000-000013080000}"/>
    <cellStyle name="Normal 4 10" xfId="639" xr:uid="{00000000-0005-0000-0000-000014080000}"/>
    <cellStyle name="Normal 4 10 2" xfId="1789" xr:uid="{00000000-0005-0000-0000-000015080000}"/>
    <cellStyle name="Normal 4 10 2 2" xfId="5199" xr:uid="{00000000-0005-0000-0000-000016080000}"/>
    <cellStyle name="Normal 4 10 2 2 2" xfId="11625" xr:uid="{00000000-0005-0000-0000-000017080000}"/>
    <cellStyle name="Normal 4 10 2 3" xfId="8494" xr:uid="{00000000-0005-0000-0000-000018080000}"/>
    <cellStyle name="Normal 4 10 3" xfId="3183" xr:uid="{00000000-0005-0000-0000-000019080000}"/>
    <cellStyle name="Normal 4 10 3 2" xfId="6122" xr:uid="{00000000-0005-0000-0000-00001A080000}"/>
    <cellStyle name="Normal 4 10 3 2 2" xfId="12548" xr:uid="{00000000-0005-0000-0000-00001B080000}"/>
    <cellStyle name="Normal 4 10 3 3" xfId="9621" xr:uid="{00000000-0005-0000-0000-00001C080000}"/>
    <cellStyle name="Normal 4 10 4" xfId="4298" xr:uid="{00000000-0005-0000-0000-00001D080000}"/>
    <cellStyle name="Normal 4 10 4 2" xfId="10724" xr:uid="{00000000-0005-0000-0000-00001E080000}"/>
    <cellStyle name="Normal 4 10 5" xfId="7359" xr:uid="{00000000-0005-0000-0000-00001F080000}"/>
    <cellStyle name="Normal 4 11" xfId="1235" xr:uid="{00000000-0005-0000-0000-000020080000}"/>
    <cellStyle name="Normal 4 11 2" xfId="4833" xr:uid="{00000000-0005-0000-0000-000021080000}"/>
    <cellStyle name="Normal 4 11 2 2" xfId="11259" xr:uid="{00000000-0005-0000-0000-000022080000}"/>
    <cellStyle name="Normal 4 11 3" xfId="7953" xr:uid="{00000000-0005-0000-0000-000023080000}"/>
    <cellStyle name="Normal 4 12" xfId="2819" xr:uid="{00000000-0005-0000-0000-000024080000}"/>
    <cellStyle name="Normal 4 12 2" xfId="5760" xr:uid="{00000000-0005-0000-0000-000025080000}"/>
    <cellStyle name="Normal 4 12 2 2" xfId="12186" xr:uid="{00000000-0005-0000-0000-000026080000}"/>
    <cellStyle name="Normal 4 12 3" xfId="9259" xr:uid="{00000000-0005-0000-0000-000027080000}"/>
    <cellStyle name="Normal 4 13" xfId="3750" xr:uid="{00000000-0005-0000-0000-000028080000}"/>
    <cellStyle name="Normal 4 13 2" xfId="10176" xr:uid="{00000000-0005-0000-0000-000029080000}"/>
    <cellStyle name="Normal 4 14" xfId="6681" xr:uid="{00000000-0005-0000-0000-00002A080000}"/>
    <cellStyle name="Normal 4 15" xfId="6725" xr:uid="{00000000-0005-0000-0000-00002B080000}"/>
    <cellStyle name="Normal 4 16" xfId="6766" xr:uid="{00000000-0005-0000-0000-00002C080000}"/>
    <cellStyle name="Normal 4 17" xfId="6805" xr:uid="{00000000-0005-0000-0000-00002D080000}"/>
    <cellStyle name="Normal 4 18" xfId="13618" xr:uid="{00000000-0005-0000-0000-00002E080000}"/>
    <cellStyle name="Normal 4 2" xfId="25" xr:uid="{00000000-0005-0000-0000-00002F080000}"/>
    <cellStyle name="Normal 4 2 10" xfId="1236" xr:uid="{00000000-0005-0000-0000-000030080000}"/>
    <cellStyle name="Normal 4 2 10 2" xfId="4834" xr:uid="{00000000-0005-0000-0000-000031080000}"/>
    <cellStyle name="Normal 4 2 10 2 2" xfId="11260" xr:uid="{00000000-0005-0000-0000-000032080000}"/>
    <cellStyle name="Normal 4 2 10 3" xfId="7954" xr:uid="{00000000-0005-0000-0000-000033080000}"/>
    <cellStyle name="Normal 4 2 11" xfId="2820" xr:uid="{00000000-0005-0000-0000-000034080000}"/>
    <cellStyle name="Normal 4 2 11 2" xfId="5761" xr:uid="{00000000-0005-0000-0000-000035080000}"/>
    <cellStyle name="Normal 4 2 11 2 2" xfId="12187" xr:uid="{00000000-0005-0000-0000-000036080000}"/>
    <cellStyle name="Normal 4 2 11 3" xfId="9260" xr:uid="{00000000-0005-0000-0000-000037080000}"/>
    <cellStyle name="Normal 4 2 12" xfId="3751" xr:uid="{00000000-0005-0000-0000-000038080000}"/>
    <cellStyle name="Normal 4 2 12 2" xfId="10177" xr:uid="{00000000-0005-0000-0000-000039080000}"/>
    <cellStyle name="Normal 4 2 13" xfId="6682" xr:uid="{00000000-0005-0000-0000-00003A080000}"/>
    <cellStyle name="Normal 4 2 14" xfId="6726" xr:uid="{00000000-0005-0000-0000-00003B080000}"/>
    <cellStyle name="Normal 4 2 15" xfId="6767" xr:uid="{00000000-0005-0000-0000-00003C080000}"/>
    <cellStyle name="Normal 4 2 16" xfId="6806" xr:uid="{00000000-0005-0000-0000-00003D080000}"/>
    <cellStyle name="Normal 4 2 2" xfId="40" xr:uid="{00000000-0005-0000-0000-00003E080000}"/>
    <cellStyle name="Normal 4 2 2 10" xfId="1239" xr:uid="{00000000-0005-0000-0000-00003F080000}"/>
    <cellStyle name="Normal 4 2 2 10 2" xfId="4835" xr:uid="{00000000-0005-0000-0000-000040080000}"/>
    <cellStyle name="Normal 4 2 2 10 2 2" xfId="11261" xr:uid="{00000000-0005-0000-0000-000041080000}"/>
    <cellStyle name="Normal 4 2 2 10 3" xfId="7955" xr:uid="{00000000-0005-0000-0000-000042080000}"/>
    <cellStyle name="Normal 4 2 2 11" xfId="2821" xr:uid="{00000000-0005-0000-0000-000043080000}"/>
    <cellStyle name="Normal 4 2 2 11 2" xfId="5762" xr:uid="{00000000-0005-0000-0000-000044080000}"/>
    <cellStyle name="Normal 4 2 2 11 2 2" xfId="12188" xr:uid="{00000000-0005-0000-0000-000045080000}"/>
    <cellStyle name="Normal 4 2 2 11 3" xfId="9261" xr:uid="{00000000-0005-0000-0000-000046080000}"/>
    <cellStyle name="Normal 4 2 2 12" xfId="3752" xr:uid="{00000000-0005-0000-0000-000047080000}"/>
    <cellStyle name="Normal 4 2 2 12 2" xfId="10178" xr:uid="{00000000-0005-0000-0000-000048080000}"/>
    <cellStyle name="Normal 4 2 2 13" xfId="6684" xr:uid="{00000000-0005-0000-0000-000049080000}"/>
    <cellStyle name="Normal 4 2 2 14" xfId="6727" xr:uid="{00000000-0005-0000-0000-00004A080000}"/>
    <cellStyle name="Normal 4 2 2 15" xfId="6768" xr:uid="{00000000-0005-0000-0000-00004B080000}"/>
    <cellStyle name="Normal 4 2 2 16" xfId="6807" xr:uid="{00000000-0005-0000-0000-00004C080000}"/>
    <cellStyle name="Normal 4 2 2 2" xfId="51" xr:uid="{00000000-0005-0000-0000-00004D080000}"/>
    <cellStyle name="Normal 4 2 2 2 10" xfId="2830" xr:uid="{00000000-0005-0000-0000-00004E080000}"/>
    <cellStyle name="Normal 4 2 2 2 10 2" xfId="5771" xr:uid="{00000000-0005-0000-0000-00004F080000}"/>
    <cellStyle name="Normal 4 2 2 2 10 2 2" xfId="12197" xr:uid="{00000000-0005-0000-0000-000050080000}"/>
    <cellStyle name="Normal 4 2 2 2 10 3" xfId="9270" xr:uid="{00000000-0005-0000-0000-000051080000}"/>
    <cellStyle name="Normal 4 2 2 2 11" xfId="3761" xr:uid="{00000000-0005-0000-0000-000052080000}"/>
    <cellStyle name="Normal 4 2 2 2 11 2" xfId="10187" xr:uid="{00000000-0005-0000-0000-000053080000}"/>
    <cellStyle name="Normal 4 2 2 2 12" xfId="6693" xr:uid="{00000000-0005-0000-0000-000054080000}"/>
    <cellStyle name="Normal 4 2 2 2 13" xfId="6736" xr:uid="{00000000-0005-0000-0000-000055080000}"/>
    <cellStyle name="Normal 4 2 2 2 14" xfId="6777" xr:uid="{00000000-0005-0000-0000-000056080000}"/>
    <cellStyle name="Normal 4 2 2 2 15" xfId="6816" xr:uid="{00000000-0005-0000-0000-000057080000}"/>
    <cellStyle name="Normal 4 2 2 2 2" xfId="118" xr:uid="{00000000-0005-0000-0000-000058080000}"/>
    <cellStyle name="Normal 4 2 2 2 2 2" xfId="179" xr:uid="{00000000-0005-0000-0000-000059080000}"/>
    <cellStyle name="Normal 4 2 2 2 2 2 2" xfId="550" xr:uid="{00000000-0005-0000-0000-00005A080000}"/>
    <cellStyle name="Normal 4 2 2 2 2 2 2 2" xfId="1129" xr:uid="{00000000-0005-0000-0000-00005B080000}"/>
    <cellStyle name="Normal 4 2 2 2 2 2 2 2 2" xfId="4788" xr:uid="{00000000-0005-0000-0000-00005C080000}"/>
    <cellStyle name="Normal 4 2 2 2 2 2 2 2 2 2" xfId="11214" xr:uid="{00000000-0005-0000-0000-00005D080000}"/>
    <cellStyle name="Normal 4 2 2 2 2 2 2 2 3" xfId="7849" xr:uid="{00000000-0005-0000-0000-00005E080000}"/>
    <cellStyle name="Normal 4 2 2 2 2 2 2 3" xfId="2518" xr:uid="{00000000-0005-0000-0000-00005F080000}"/>
    <cellStyle name="Normal 4 2 2 2 2 2 2 3 2" xfId="5700" xr:uid="{00000000-0005-0000-0000-000060080000}"/>
    <cellStyle name="Normal 4 2 2 2 2 2 2 3 2 2" xfId="12126" xr:uid="{00000000-0005-0000-0000-000061080000}"/>
    <cellStyle name="Normal 4 2 2 2 2 2 2 3 3" xfId="9150" xr:uid="{00000000-0005-0000-0000-000062080000}"/>
    <cellStyle name="Normal 4 2 2 2 2 2 2 4" xfId="3679" xr:uid="{00000000-0005-0000-0000-000063080000}"/>
    <cellStyle name="Normal 4 2 2 2 2 2 2 4 2" xfId="6618" xr:uid="{00000000-0005-0000-0000-000064080000}"/>
    <cellStyle name="Normal 4 2 2 2 2 2 2 4 2 2" xfId="13044" xr:uid="{00000000-0005-0000-0000-000065080000}"/>
    <cellStyle name="Normal 4 2 2 2 2 2 2 4 3" xfId="10117" xr:uid="{00000000-0005-0000-0000-000066080000}"/>
    <cellStyle name="Normal 4 2 2 2 2 2 2 5" xfId="4240" xr:uid="{00000000-0005-0000-0000-000067080000}"/>
    <cellStyle name="Normal 4 2 2 2 2 2 2 5 2" xfId="10666" xr:uid="{00000000-0005-0000-0000-000068080000}"/>
    <cellStyle name="Normal 4 2 2 2 2 2 2 6" xfId="7295" xr:uid="{00000000-0005-0000-0000-000069080000}"/>
    <cellStyle name="Normal 4 2 2 2 2 2 3" xfId="371" xr:uid="{00000000-0005-0000-0000-00006A080000}"/>
    <cellStyle name="Normal 4 2 2 2 2 2 3 2" xfId="951" xr:uid="{00000000-0005-0000-0000-00006B080000}"/>
    <cellStyle name="Normal 4 2 2 2 2 2 3 2 2" xfId="4610" xr:uid="{00000000-0005-0000-0000-00006C080000}"/>
    <cellStyle name="Normal 4 2 2 2 2 2 3 2 2 2" xfId="11036" xr:uid="{00000000-0005-0000-0000-00006D080000}"/>
    <cellStyle name="Normal 4 2 2 2 2 2 3 2 3" xfId="7671" xr:uid="{00000000-0005-0000-0000-00006E080000}"/>
    <cellStyle name="Normal 4 2 2 2 2 2 3 3" xfId="2284" xr:uid="{00000000-0005-0000-0000-00006F080000}"/>
    <cellStyle name="Normal 4 2 2 2 2 2 3 3 2" xfId="5538" xr:uid="{00000000-0005-0000-0000-000070080000}"/>
    <cellStyle name="Normal 4 2 2 2 2 2 3 3 2 2" xfId="11964" xr:uid="{00000000-0005-0000-0000-000071080000}"/>
    <cellStyle name="Normal 4 2 2 2 2 2 3 3 3" xfId="8965" xr:uid="{00000000-0005-0000-0000-000072080000}"/>
    <cellStyle name="Normal 4 2 2 2 2 2 3 4" xfId="3519" xr:uid="{00000000-0005-0000-0000-000073080000}"/>
    <cellStyle name="Normal 4 2 2 2 2 2 3 4 2" xfId="6458" xr:uid="{00000000-0005-0000-0000-000074080000}"/>
    <cellStyle name="Normal 4 2 2 2 2 2 3 4 2 2" xfId="12884" xr:uid="{00000000-0005-0000-0000-000075080000}"/>
    <cellStyle name="Normal 4 2 2 2 2 2 3 4 3" xfId="9957" xr:uid="{00000000-0005-0000-0000-000076080000}"/>
    <cellStyle name="Normal 4 2 2 2 2 2 3 5" xfId="4062" xr:uid="{00000000-0005-0000-0000-000077080000}"/>
    <cellStyle name="Normal 4 2 2 2 2 2 3 5 2" xfId="10488" xr:uid="{00000000-0005-0000-0000-000078080000}"/>
    <cellStyle name="Normal 4 2 2 2 2 2 3 6" xfId="7117" xr:uid="{00000000-0005-0000-0000-000079080000}"/>
    <cellStyle name="Normal 4 2 2 2 2 2 4" xfId="773" xr:uid="{00000000-0005-0000-0000-00007A080000}"/>
    <cellStyle name="Normal 4 2 2 2 2 2 4 2" xfId="4432" xr:uid="{00000000-0005-0000-0000-00007B080000}"/>
    <cellStyle name="Normal 4 2 2 2 2 2 4 2 2" xfId="10858" xr:uid="{00000000-0005-0000-0000-00007C080000}"/>
    <cellStyle name="Normal 4 2 2 2 2 2 4 3" xfId="7493" xr:uid="{00000000-0005-0000-0000-00007D080000}"/>
    <cellStyle name="Normal 4 2 2 2 2 2 5" xfId="1728" xr:uid="{00000000-0005-0000-0000-00007E080000}"/>
    <cellStyle name="Normal 4 2 2 2 2 2 5 2" xfId="5170" xr:uid="{00000000-0005-0000-0000-00007F080000}"/>
    <cellStyle name="Normal 4 2 2 2 2 2 5 2 2" xfId="11596" xr:uid="{00000000-0005-0000-0000-000080080000}"/>
    <cellStyle name="Normal 4 2 2 2 2 2 5 3" xfId="8437" xr:uid="{00000000-0005-0000-0000-000081080000}"/>
    <cellStyle name="Normal 4 2 2 2 2 2 6" xfId="3157" xr:uid="{00000000-0005-0000-0000-000082080000}"/>
    <cellStyle name="Normal 4 2 2 2 2 2 6 2" xfId="6096" xr:uid="{00000000-0005-0000-0000-000083080000}"/>
    <cellStyle name="Normal 4 2 2 2 2 2 6 2 2" xfId="12522" xr:uid="{00000000-0005-0000-0000-000084080000}"/>
    <cellStyle name="Normal 4 2 2 2 2 2 6 3" xfId="9595" xr:uid="{00000000-0005-0000-0000-000085080000}"/>
    <cellStyle name="Normal 4 2 2 2 2 2 7" xfId="3884" xr:uid="{00000000-0005-0000-0000-000086080000}"/>
    <cellStyle name="Normal 4 2 2 2 2 2 7 2" xfId="10310" xr:uid="{00000000-0005-0000-0000-000087080000}"/>
    <cellStyle name="Normal 4 2 2 2 2 2 8" xfId="6939" xr:uid="{00000000-0005-0000-0000-000088080000}"/>
    <cellStyle name="Normal 4 2 2 2 2 2_IOPES" xfId="2647" xr:uid="{00000000-0005-0000-0000-000089080000}"/>
    <cellStyle name="Normal 4 2 2 2 2 3" xfId="491" xr:uid="{00000000-0005-0000-0000-00008A080000}"/>
    <cellStyle name="Normal 4 2 2 2 2 3 2" xfId="1070" xr:uid="{00000000-0005-0000-0000-00008B080000}"/>
    <cellStyle name="Normal 4 2 2 2 2 3 2 2" xfId="2206" xr:uid="{00000000-0005-0000-0000-00008C080000}"/>
    <cellStyle name="Normal 4 2 2 2 2 3 2 2 2" xfId="5476" xr:uid="{00000000-0005-0000-0000-00008D080000}"/>
    <cellStyle name="Normal 4 2 2 2 2 3 2 2 2 2" xfId="11902" xr:uid="{00000000-0005-0000-0000-00008E080000}"/>
    <cellStyle name="Normal 4 2 2 2 2 3 2 2 3" xfId="8891" xr:uid="{00000000-0005-0000-0000-00008F080000}"/>
    <cellStyle name="Normal 4 2 2 2 2 3 2 3" xfId="3458" xr:uid="{00000000-0005-0000-0000-000090080000}"/>
    <cellStyle name="Normal 4 2 2 2 2 3 2 3 2" xfId="6397" xr:uid="{00000000-0005-0000-0000-000091080000}"/>
    <cellStyle name="Normal 4 2 2 2 2 3 2 3 2 2" xfId="12823" xr:uid="{00000000-0005-0000-0000-000092080000}"/>
    <cellStyle name="Normal 4 2 2 2 2 3 2 3 3" xfId="9896" xr:uid="{00000000-0005-0000-0000-000093080000}"/>
    <cellStyle name="Normal 4 2 2 2 2 3 2 4" xfId="4729" xr:uid="{00000000-0005-0000-0000-000094080000}"/>
    <cellStyle name="Normal 4 2 2 2 2 3 2 4 2" xfId="11155" xr:uid="{00000000-0005-0000-0000-000095080000}"/>
    <cellStyle name="Normal 4 2 2 2 2 3 2 5" xfId="7790" xr:uid="{00000000-0005-0000-0000-000096080000}"/>
    <cellStyle name="Normal 4 2 2 2 2 3 3" xfId="1652" xr:uid="{00000000-0005-0000-0000-000097080000}"/>
    <cellStyle name="Normal 4 2 2 2 2 3 3 2" xfId="5108" xr:uid="{00000000-0005-0000-0000-000098080000}"/>
    <cellStyle name="Normal 4 2 2 2 2 3 3 2 2" xfId="11534" xr:uid="{00000000-0005-0000-0000-000099080000}"/>
    <cellStyle name="Normal 4 2 2 2 2 3 3 3" xfId="8363" xr:uid="{00000000-0005-0000-0000-00009A080000}"/>
    <cellStyle name="Normal 4 2 2 2 2 3 4" xfId="3096" xr:uid="{00000000-0005-0000-0000-00009B080000}"/>
    <cellStyle name="Normal 4 2 2 2 2 3 4 2" xfId="6035" xr:uid="{00000000-0005-0000-0000-00009C080000}"/>
    <cellStyle name="Normal 4 2 2 2 2 3 4 2 2" xfId="12461" xr:uid="{00000000-0005-0000-0000-00009D080000}"/>
    <cellStyle name="Normal 4 2 2 2 2 3 4 3" xfId="9534" xr:uid="{00000000-0005-0000-0000-00009E080000}"/>
    <cellStyle name="Normal 4 2 2 2 2 3 5" xfId="4181" xr:uid="{00000000-0005-0000-0000-00009F080000}"/>
    <cellStyle name="Normal 4 2 2 2 2 3 5 2" xfId="10607" xr:uid="{00000000-0005-0000-0000-0000A0080000}"/>
    <cellStyle name="Normal 4 2 2 2 2 3 6" xfId="7236" xr:uid="{00000000-0005-0000-0000-0000A1080000}"/>
    <cellStyle name="Normal 4 2 2 2 2 4" xfId="312" xr:uid="{00000000-0005-0000-0000-0000A2080000}"/>
    <cellStyle name="Normal 4 2 2 2 2 4 2" xfId="892" xr:uid="{00000000-0005-0000-0000-0000A3080000}"/>
    <cellStyle name="Normal 4 2 2 2 2 4 2 2" xfId="4551" xr:uid="{00000000-0005-0000-0000-0000A4080000}"/>
    <cellStyle name="Normal 4 2 2 2 2 4 2 2 2" xfId="10977" xr:uid="{00000000-0005-0000-0000-0000A5080000}"/>
    <cellStyle name="Normal 4 2 2 2 2 4 2 3" xfId="7612" xr:uid="{00000000-0005-0000-0000-0000A6080000}"/>
    <cellStyle name="Normal 4 2 2 2 2 4 3" xfId="2457" xr:uid="{00000000-0005-0000-0000-0000A7080000}"/>
    <cellStyle name="Normal 4 2 2 2 2 4 3 2" xfId="5641" xr:uid="{00000000-0005-0000-0000-0000A8080000}"/>
    <cellStyle name="Normal 4 2 2 2 2 4 3 2 2" xfId="12067" xr:uid="{00000000-0005-0000-0000-0000A9080000}"/>
    <cellStyle name="Normal 4 2 2 2 2 4 3 3" xfId="9091" xr:uid="{00000000-0005-0000-0000-0000AA080000}"/>
    <cellStyle name="Normal 4 2 2 2 2 4 4" xfId="3620" xr:uid="{00000000-0005-0000-0000-0000AB080000}"/>
    <cellStyle name="Normal 4 2 2 2 2 4 4 2" xfId="6559" xr:uid="{00000000-0005-0000-0000-0000AC080000}"/>
    <cellStyle name="Normal 4 2 2 2 2 4 4 2 2" xfId="12985" xr:uid="{00000000-0005-0000-0000-0000AD080000}"/>
    <cellStyle name="Normal 4 2 2 2 2 4 4 3" xfId="10058" xr:uid="{00000000-0005-0000-0000-0000AE080000}"/>
    <cellStyle name="Normal 4 2 2 2 2 4 5" xfId="4003" xr:uid="{00000000-0005-0000-0000-0000AF080000}"/>
    <cellStyle name="Normal 4 2 2 2 2 4 5 2" xfId="10429" xr:uid="{00000000-0005-0000-0000-0000B0080000}"/>
    <cellStyle name="Normal 4 2 2 2 2 4 6" xfId="7058" xr:uid="{00000000-0005-0000-0000-0000B1080000}"/>
    <cellStyle name="Normal 4 2 2 2 2 5" xfId="714" xr:uid="{00000000-0005-0000-0000-0000B2080000}"/>
    <cellStyle name="Normal 4 2 2 2 2 5 2" xfId="1870" xr:uid="{00000000-0005-0000-0000-0000B3080000}"/>
    <cellStyle name="Normal 4 2 2 2 2 5 2 2" xfId="5268" xr:uid="{00000000-0005-0000-0000-0000B4080000}"/>
    <cellStyle name="Normal 4 2 2 2 2 5 2 2 2" xfId="11694" xr:uid="{00000000-0005-0000-0000-0000B5080000}"/>
    <cellStyle name="Normal 4 2 2 2 2 5 2 3" xfId="8566" xr:uid="{00000000-0005-0000-0000-0000B6080000}"/>
    <cellStyle name="Normal 4 2 2 2 2 5 3" xfId="3252" xr:uid="{00000000-0005-0000-0000-0000B7080000}"/>
    <cellStyle name="Normal 4 2 2 2 2 5 3 2" xfId="6191" xr:uid="{00000000-0005-0000-0000-0000B8080000}"/>
    <cellStyle name="Normal 4 2 2 2 2 5 3 2 2" xfId="12617" xr:uid="{00000000-0005-0000-0000-0000B9080000}"/>
    <cellStyle name="Normal 4 2 2 2 2 5 3 3" xfId="9690" xr:uid="{00000000-0005-0000-0000-0000BA080000}"/>
    <cellStyle name="Normal 4 2 2 2 2 5 4" xfId="4373" xr:uid="{00000000-0005-0000-0000-0000BB080000}"/>
    <cellStyle name="Normal 4 2 2 2 2 5 4 2" xfId="10799" xr:uid="{00000000-0005-0000-0000-0000BC080000}"/>
    <cellStyle name="Normal 4 2 2 2 2 5 5" xfId="7434" xr:uid="{00000000-0005-0000-0000-0000BD080000}"/>
    <cellStyle name="Normal 4 2 2 2 2 6" xfId="1316" xr:uid="{00000000-0005-0000-0000-0000BE080000}"/>
    <cellStyle name="Normal 4 2 2 2 2 6 2" xfId="4902" xr:uid="{00000000-0005-0000-0000-0000BF080000}"/>
    <cellStyle name="Normal 4 2 2 2 2 6 2 2" xfId="11328" xr:uid="{00000000-0005-0000-0000-0000C0080000}"/>
    <cellStyle name="Normal 4 2 2 2 2 6 3" xfId="8030" xr:uid="{00000000-0005-0000-0000-0000C1080000}"/>
    <cellStyle name="Normal 4 2 2 2 2 7" xfId="2888" xr:uid="{00000000-0005-0000-0000-0000C2080000}"/>
    <cellStyle name="Normal 4 2 2 2 2 7 2" xfId="5829" xr:uid="{00000000-0005-0000-0000-0000C3080000}"/>
    <cellStyle name="Normal 4 2 2 2 2 7 2 2" xfId="12255" xr:uid="{00000000-0005-0000-0000-0000C4080000}"/>
    <cellStyle name="Normal 4 2 2 2 2 7 3" xfId="9328" xr:uid="{00000000-0005-0000-0000-0000C5080000}"/>
    <cellStyle name="Normal 4 2 2 2 2 8" xfId="3825" xr:uid="{00000000-0005-0000-0000-0000C6080000}"/>
    <cellStyle name="Normal 4 2 2 2 2 8 2" xfId="10251" xr:uid="{00000000-0005-0000-0000-0000C7080000}"/>
    <cellStyle name="Normal 4 2 2 2 2 9" xfId="6880" xr:uid="{00000000-0005-0000-0000-0000C8080000}"/>
    <cellStyle name="Normal 4 2 2 2 2_IOPES" xfId="2354" xr:uid="{00000000-0005-0000-0000-0000C9080000}"/>
    <cellStyle name="Normal 4 2 2 2 3" xfId="84" xr:uid="{00000000-0005-0000-0000-0000CA080000}"/>
    <cellStyle name="Normal 4 2 2 2 3 2" xfId="457" xr:uid="{00000000-0005-0000-0000-0000CB080000}"/>
    <cellStyle name="Normal 4 2 2 2 3 2 2" xfId="1036" xr:uid="{00000000-0005-0000-0000-0000CC080000}"/>
    <cellStyle name="Normal 4 2 2 2 3 2 2 2" xfId="2247" xr:uid="{00000000-0005-0000-0000-0000CD080000}"/>
    <cellStyle name="Normal 4 2 2 2 3 2 2 2 2" xfId="5506" xr:uid="{00000000-0005-0000-0000-0000CE080000}"/>
    <cellStyle name="Normal 4 2 2 2 3 2 2 2 2 2" xfId="11932" xr:uid="{00000000-0005-0000-0000-0000CF080000}"/>
    <cellStyle name="Normal 4 2 2 2 3 2 2 2 3" xfId="8930" xr:uid="{00000000-0005-0000-0000-0000D0080000}"/>
    <cellStyle name="Normal 4 2 2 2 3 2 2 3" xfId="3488" xr:uid="{00000000-0005-0000-0000-0000D1080000}"/>
    <cellStyle name="Normal 4 2 2 2 3 2 2 3 2" xfId="6427" xr:uid="{00000000-0005-0000-0000-0000D2080000}"/>
    <cellStyle name="Normal 4 2 2 2 3 2 2 3 2 2" xfId="12853" xr:uid="{00000000-0005-0000-0000-0000D3080000}"/>
    <cellStyle name="Normal 4 2 2 2 3 2 2 3 3" xfId="9926" xr:uid="{00000000-0005-0000-0000-0000D4080000}"/>
    <cellStyle name="Normal 4 2 2 2 3 2 2 4" xfId="4695" xr:uid="{00000000-0005-0000-0000-0000D5080000}"/>
    <cellStyle name="Normal 4 2 2 2 3 2 2 4 2" xfId="11121" xr:uid="{00000000-0005-0000-0000-0000D6080000}"/>
    <cellStyle name="Normal 4 2 2 2 3 2 2 5" xfId="7756" xr:uid="{00000000-0005-0000-0000-0000D7080000}"/>
    <cellStyle name="Normal 4 2 2 2 3 2 3" xfId="1692" xr:uid="{00000000-0005-0000-0000-0000D8080000}"/>
    <cellStyle name="Normal 4 2 2 2 3 2 3 2" xfId="5138" xr:uid="{00000000-0005-0000-0000-0000D9080000}"/>
    <cellStyle name="Normal 4 2 2 2 3 2 3 2 2" xfId="11564" xr:uid="{00000000-0005-0000-0000-0000DA080000}"/>
    <cellStyle name="Normal 4 2 2 2 3 2 3 3" xfId="8402" xr:uid="{00000000-0005-0000-0000-0000DB080000}"/>
    <cellStyle name="Normal 4 2 2 2 3 2 4" xfId="3126" xr:uid="{00000000-0005-0000-0000-0000DC080000}"/>
    <cellStyle name="Normal 4 2 2 2 3 2 4 2" xfId="6065" xr:uid="{00000000-0005-0000-0000-0000DD080000}"/>
    <cellStyle name="Normal 4 2 2 2 3 2 4 2 2" xfId="12491" xr:uid="{00000000-0005-0000-0000-0000DE080000}"/>
    <cellStyle name="Normal 4 2 2 2 3 2 4 3" xfId="9564" xr:uid="{00000000-0005-0000-0000-0000DF080000}"/>
    <cellStyle name="Normal 4 2 2 2 3 2 5" xfId="4147" xr:uid="{00000000-0005-0000-0000-0000E0080000}"/>
    <cellStyle name="Normal 4 2 2 2 3 2 5 2" xfId="10573" xr:uid="{00000000-0005-0000-0000-0000E1080000}"/>
    <cellStyle name="Normal 4 2 2 2 3 2 6" xfId="7202" xr:uid="{00000000-0005-0000-0000-0000E2080000}"/>
    <cellStyle name="Normal 4 2 2 2 3 3" xfId="278" xr:uid="{00000000-0005-0000-0000-0000E3080000}"/>
    <cellStyle name="Normal 4 2 2 2 3 3 2" xfId="858" xr:uid="{00000000-0005-0000-0000-0000E4080000}"/>
    <cellStyle name="Normal 4 2 2 2 3 3 2 2" xfId="4517" xr:uid="{00000000-0005-0000-0000-0000E5080000}"/>
    <cellStyle name="Normal 4 2 2 2 3 3 2 2 2" xfId="10943" xr:uid="{00000000-0005-0000-0000-0000E6080000}"/>
    <cellStyle name="Normal 4 2 2 2 3 3 2 3" xfId="7578" xr:uid="{00000000-0005-0000-0000-0000E7080000}"/>
    <cellStyle name="Normal 4 2 2 2 3 3 3" xfId="2423" xr:uid="{00000000-0005-0000-0000-0000E8080000}"/>
    <cellStyle name="Normal 4 2 2 2 3 3 3 2" xfId="5607" xr:uid="{00000000-0005-0000-0000-0000E9080000}"/>
    <cellStyle name="Normal 4 2 2 2 3 3 3 2 2" xfId="12033" xr:uid="{00000000-0005-0000-0000-0000EA080000}"/>
    <cellStyle name="Normal 4 2 2 2 3 3 3 3" xfId="9057" xr:uid="{00000000-0005-0000-0000-0000EB080000}"/>
    <cellStyle name="Normal 4 2 2 2 3 3 4" xfId="3586" xr:uid="{00000000-0005-0000-0000-0000EC080000}"/>
    <cellStyle name="Normal 4 2 2 2 3 3 4 2" xfId="6525" xr:uid="{00000000-0005-0000-0000-0000ED080000}"/>
    <cellStyle name="Normal 4 2 2 2 3 3 4 2 2" xfId="12951" xr:uid="{00000000-0005-0000-0000-0000EE080000}"/>
    <cellStyle name="Normal 4 2 2 2 3 3 4 3" xfId="10024" xr:uid="{00000000-0005-0000-0000-0000EF080000}"/>
    <cellStyle name="Normal 4 2 2 2 3 3 5" xfId="3969" xr:uid="{00000000-0005-0000-0000-0000F0080000}"/>
    <cellStyle name="Normal 4 2 2 2 3 3 5 2" xfId="10395" xr:uid="{00000000-0005-0000-0000-0000F1080000}"/>
    <cellStyle name="Normal 4 2 2 2 3 3 6" xfId="7024" xr:uid="{00000000-0005-0000-0000-0000F2080000}"/>
    <cellStyle name="Normal 4 2 2 2 3 4" xfId="680" xr:uid="{00000000-0005-0000-0000-0000F3080000}"/>
    <cellStyle name="Normal 4 2 2 2 3 4 2" xfId="1935" xr:uid="{00000000-0005-0000-0000-0000F4080000}"/>
    <cellStyle name="Normal 4 2 2 2 3 4 2 2" xfId="5326" xr:uid="{00000000-0005-0000-0000-0000F5080000}"/>
    <cellStyle name="Normal 4 2 2 2 3 4 2 2 2" xfId="11752" xr:uid="{00000000-0005-0000-0000-0000F6080000}"/>
    <cellStyle name="Normal 4 2 2 2 3 4 2 3" xfId="8631" xr:uid="{00000000-0005-0000-0000-0000F7080000}"/>
    <cellStyle name="Normal 4 2 2 2 3 4 3" xfId="3310" xr:uid="{00000000-0005-0000-0000-0000F8080000}"/>
    <cellStyle name="Normal 4 2 2 2 3 4 3 2" xfId="6249" xr:uid="{00000000-0005-0000-0000-0000F9080000}"/>
    <cellStyle name="Normal 4 2 2 2 3 4 3 2 2" xfId="12675" xr:uid="{00000000-0005-0000-0000-0000FA080000}"/>
    <cellStyle name="Normal 4 2 2 2 3 4 3 3" xfId="9748" xr:uid="{00000000-0005-0000-0000-0000FB080000}"/>
    <cellStyle name="Normal 4 2 2 2 3 4 4" xfId="4339" xr:uid="{00000000-0005-0000-0000-0000FC080000}"/>
    <cellStyle name="Normal 4 2 2 2 3 4 4 2" xfId="10765" xr:uid="{00000000-0005-0000-0000-0000FD080000}"/>
    <cellStyle name="Normal 4 2 2 2 3 4 5" xfId="7400" xr:uid="{00000000-0005-0000-0000-0000FE080000}"/>
    <cellStyle name="Normal 4 2 2 2 3 5" xfId="1382" xr:uid="{00000000-0005-0000-0000-0000FF080000}"/>
    <cellStyle name="Normal 4 2 2 2 3 5 2" xfId="4960" xr:uid="{00000000-0005-0000-0000-000000090000}"/>
    <cellStyle name="Normal 4 2 2 2 3 5 2 2" xfId="11386" xr:uid="{00000000-0005-0000-0000-000001090000}"/>
    <cellStyle name="Normal 4 2 2 2 3 5 3" xfId="8096" xr:uid="{00000000-0005-0000-0000-000002090000}"/>
    <cellStyle name="Normal 4 2 2 2 3 6" xfId="2946" xr:uid="{00000000-0005-0000-0000-000003090000}"/>
    <cellStyle name="Normal 4 2 2 2 3 6 2" xfId="5887" xr:uid="{00000000-0005-0000-0000-000004090000}"/>
    <cellStyle name="Normal 4 2 2 2 3 6 2 2" xfId="12313" xr:uid="{00000000-0005-0000-0000-000005090000}"/>
    <cellStyle name="Normal 4 2 2 2 3 6 3" xfId="9386" xr:uid="{00000000-0005-0000-0000-000006090000}"/>
    <cellStyle name="Normal 4 2 2 2 3 7" xfId="3791" xr:uid="{00000000-0005-0000-0000-000007090000}"/>
    <cellStyle name="Normal 4 2 2 2 3 7 2" xfId="10217" xr:uid="{00000000-0005-0000-0000-000008090000}"/>
    <cellStyle name="Normal 4 2 2 2 3 8" xfId="6846" xr:uid="{00000000-0005-0000-0000-000009090000}"/>
    <cellStyle name="Normal 4 2 2 2 3_IOPES" xfId="2617" xr:uid="{00000000-0005-0000-0000-00000A090000}"/>
    <cellStyle name="Normal 4 2 2 2 4" xfId="145" xr:uid="{00000000-0005-0000-0000-00000B090000}"/>
    <cellStyle name="Normal 4 2 2 2 4 2" xfId="516" xr:uid="{00000000-0005-0000-0000-00000C090000}"/>
    <cellStyle name="Normal 4 2 2 2 4 2 2" xfId="1095" xr:uid="{00000000-0005-0000-0000-00000D090000}"/>
    <cellStyle name="Normal 4 2 2 2 4 2 2 2" xfId="4754" xr:uid="{00000000-0005-0000-0000-00000E090000}"/>
    <cellStyle name="Normal 4 2 2 2 4 2 2 2 2" xfId="11180" xr:uid="{00000000-0005-0000-0000-00000F090000}"/>
    <cellStyle name="Normal 4 2 2 2 4 2 2 3" xfId="7815" xr:uid="{00000000-0005-0000-0000-000010090000}"/>
    <cellStyle name="Normal 4 2 2 2 4 2 3" xfId="2484" xr:uid="{00000000-0005-0000-0000-000011090000}"/>
    <cellStyle name="Normal 4 2 2 2 4 2 3 2" xfId="5666" xr:uid="{00000000-0005-0000-0000-000012090000}"/>
    <cellStyle name="Normal 4 2 2 2 4 2 3 2 2" xfId="12092" xr:uid="{00000000-0005-0000-0000-000013090000}"/>
    <cellStyle name="Normal 4 2 2 2 4 2 3 3" xfId="9116" xr:uid="{00000000-0005-0000-0000-000014090000}"/>
    <cellStyle name="Normal 4 2 2 2 4 2 4" xfId="3645" xr:uid="{00000000-0005-0000-0000-000015090000}"/>
    <cellStyle name="Normal 4 2 2 2 4 2 4 2" xfId="6584" xr:uid="{00000000-0005-0000-0000-000016090000}"/>
    <cellStyle name="Normal 4 2 2 2 4 2 4 2 2" xfId="13010" xr:uid="{00000000-0005-0000-0000-000017090000}"/>
    <cellStyle name="Normal 4 2 2 2 4 2 4 3" xfId="10083" xr:uid="{00000000-0005-0000-0000-000018090000}"/>
    <cellStyle name="Normal 4 2 2 2 4 2 5" xfId="4206" xr:uid="{00000000-0005-0000-0000-000019090000}"/>
    <cellStyle name="Normal 4 2 2 2 4 2 5 2" xfId="10632" xr:uid="{00000000-0005-0000-0000-00001A090000}"/>
    <cellStyle name="Normal 4 2 2 2 4 2 6" xfId="7261" xr:uid="{00000000-0005-0000-0000-00001B090000}"/>
    <cellStyle name="Normal 4 2 2 2 4 3" xfId="337" xr:uid="{00000000-0005-0000-0000-00001C090000}"/>
    <cellStyle name="Normal 4 2 2 2 4 3 2" xfId="917" xr:uid="{00000000-0005-0000-0000-00001D090000}"/>
    <cellStyle name="Normal 4 2 2 2 4 3 2 2" xfId="4576" xr:uid="{00000000-0005-0000-0000-00001E090000}"/>
    <cellStyle name="Normal 4 2 2 2 4 3 2 2 2" xfId="11002" xr:uid="{00000000-0005-0000-0000-00001F090000}"/>
    <cellStyle name="Normal 4 2 2 2 4 3 2 3" xfId="7637" xr:uid="{00000000-0005-0000-0000-000020090000}"/>
    <cellStyle name="Normal 4 2 2 2 4 3 3" xfId="2088" xr:uid="{00000000-0005-0000-0000-000021090000}"/>
    <cellStyle name="Normal 4 2 2 2 4 3 3 2" xfId="5386" xr:uid="{00000000-0005-0000-0000-000022090000}"/>
    <cellStyle name="Normal 4 2 2 2 4 3 3 2 2" xfId="11812" xr:uid="{00000000-0005-0000-0000-000023090000}"/>
    <cellStyle name="Normal 4 2 2 2 4 3 3 3" xfId="8782" xr:uid="{00000000-0005-0000-0000-000024090000}"/>
    <cellStyle name="Normal 4 2 2 2 4 3 4" xfId="3368" xr:uid="{00000000-0005-0000-0000-000025090000}"/>
    <cellStyle name="Normal 4 2 2 2 4 3 4 2" xfId="6307" xr:uid="{00000000-0005-0000-0000-000026090000}"/>
    <cellStyle name="Normal 4 2 2 2 4 3 4 2 2" xfId="12733" xr:uid="{00000000-0005-0000-0000-000027090000}"/>
    <cellStyle name="Normal 4 2 2 2 4 3 4 3" xfId="9806" xr:uid="{00000000-0005-0000-0000-000028090000}"/>
    <cellStyle name="Normal 4 2 2 2 4 3 5" xfId="4028" xr:uid="{00000000-0005-0000-0000-000029090000}"/>
    <cellStyle name="Normal 4 2 2 2 4 3 5 2" xfId="10454" xr:uid="{00000000-0005-0000-0000-00002A090000}"/>
    <cellStyle name="Normal 4 2 2 2 4 3 6" xfId="7083" xr:uid="{00000000-0005-0000-0000-00002B090000}"/>
    <cellStyle name="Normal 4 2 2 2 4 4" xfId="739" xr:uid="{00000000-0005-0000-0000-00002C090000}"/>
    <cellStyle name="Normal 4 2 2 2 4 4 2" xfId="4398" xr:uid="{00000000-0005-0000-0000-00002D090000}"/>
    <cellStyle name="Normal 4 2 2 2 4 4 2 2" xfId="10824" xr:uid="{00000000-0005-0000-0000-00002E090000}"/>
    <cellStyle name="Normal 4 2 2 2 4 4 3" xfId="7459" xr:uid="{00000000-0005-0000-0000-00002F090000}"/>
    <cellStyle name="Normal 4 2 2 2 4 5" xfId="1539" xr:uid="{00000000-0005-0000-0000-000030090000}"/>
    <cellStyle name="Normal 4 2 2 2 4 5 2" xfId="5018" xr:uid="{00000000-0005-0000-0000-000031090000}"/>
    <cellStyle name="Normal 4 2 2 2 4 5 2 2" xfId="11444" xr:uid="{00000000-0005-0000-0000-000032090000}"/>
    <cellStyle name="Normal 4 2 2 2 4 5 3" xfId="8253" xr:uid="{00000000-0005-0000-0000-000033090000}"/>
    <cellStyle name="Normal 4 2 2 2 4 6" xfId="3005" xr:uid="{00000000-0005-0000-0000-000034090000}"/>
    <cellStyle name="Normal 4 2 2 2 4 6 2" xfId="5945" xr:uid="{00000000-0005-0000-0000-000035090000}"/>
    <cellStyle name="Normal 4 2 2 2 4 6 2 2" xfId="12371" xr:uid="{00000000-0005-0000-0000-000036090000}"/>
    <cellStyle name="Normal 4 2 2 2 4 6 3" xfId="9444" xr:uid="{00000000-0005-0000-0000-000037090000}"/>
    <cellStyle name="Normal 4 2 2 2 4 7" xfId="3850" xr:uid="{00000000-0005-0000-0000-000038090000}"/>
    <cellStyle name="Normal 4 2 2 2 4 7 2" xfId="10276" xr:uid="{00000000-0005-0000-0000-000039090000}"/>
    <cellStyle name="Normal 4 2 2 2 4 8" xfId="6905" xr:uid="{00000000-0005-0000-0000-00003A090000}"/>
    <cellStyle name="Normal 4 2 2 2 4_IOPES" xfId="2704" xr:uid="{00000000-0005-0000-0000-00003B090000}"/>
    <cellStyle name="Normal 4 2 2 2 5" xfId="210" xr:uid="{00000000-0005-0000-0000-00003C090000}"/>
    <cellStyle name="Normal 4 2 2 2 5 2" xfId="575" xr:uid="{00000000-0005-0000-0000-00003D090000}"/>
    <cellStyle name="Normal 4 2 2 2 5 2 2" xfId="1154" xr:uid="{00000000-0005-0000-0000-00003E090000}"/>
    <cellStyle name="Normal 4 2 2 2 5 2 2 2" xfId="4813" xr:uid="{00000000-0005-0000-0000-00003F090000}"/>
    <cellStyle name="Normal 4 2 2 2 5 2 2 2 2" xfId="11239" xr:uid="{00000000-0005-0000-0000-000040090000}"/>
    <cellStyle name="Normal 4 2 2 2 5 2 2 3" xfId="7874" xr:uid="{00000000-0005-0000-0000-000041090000}"/>
    <cellStyle name="Normal 4 2 2 2 5 2 3" xfId="2549" xr:uid="{00000000-0005-0000-0000-000042090000}"/>
    <cellStyle name="Normal 4 2 2 2 5 2 3 2" xfId="5725" xr:uid="{00000000-0005-0000-0000-000043090000}"/>
    <cellStyle name="Normal 4 2 2 2 5 2 3 2 2" xfId="12151" xr:uid="{00000000-0005-0000-0000-000044090000}"/>
    <cellStyle name="Normal 4 2 2 2 5 2 3 3" xfId="9175" xr:uid="{00000000-0005-0000-0000-000045090000}"/>
    <cellStyle name="Normal 4 2 2 2 5 2 4" xfId="3704" xr:uid="{00000000-0005-0000-0000-000046090000}"/>
    <cellStyle name="Normal 4 2 2 2 5 2 4 2" xfId="6643" xr:uid="{00000000-0005-0000-0000-000047090000}"/>
    <cellStyle name="Normal 4 2 2 2 5 2 4 2 2" xfId="13069" xr:uid="{00000000-0005-0000-0000-000048090000}"/>
    <cellStyle name="Normal 4 2 2 2 5 2 4 3" xfId="10142" xr:uid="{00000000-0005-0000-0000-000049090000}"/>
    <cellStyle name="Normal 4 2 2 2 5 2 5" xfId="4265" xr:uid="{00000000-0005-0000-0000-00004A090000}"/>
    <cellStyle name="Normal 4 2 2 2 5 2 5 2" xfId="10691" xr:uid="{00000000-0005-0000-0000-00004B090000}"/>
    <cellStyle name="Normal 4 2 2 2 5 2 6" xfId="7320" xr:uid="{00000000-0005-0000-0000-00004C090000}"/>
    <cellStyle name="Normal 4 2 2 2 5 3" xfId="396" xr:uid="{00000000-0005-0000-0000-00004D090000}"/>
    <cellStyle name="Normal 4 2 2 2 5 3 2" xfId="976" xr:uid="{00000000-0005-0000-0000-00004E090000}"/>
    <cellStyle name="Normal 4 2 2 2 5 3 2 2" xfId="4635" xr:uid="{00000000-0005-0000-0000-00004F090000}"/>
    <cellStyle name="Normal 4 2 2 2 5 3 2 2 2" xfId="11061" xr:uid="{00000000-0005-0000-0000-000050090000}"/>
    <cellStyle name="Normal 4 2 2 2 5 3 2 3" xfId="7696" xr:uid="{00000000-0005-0000-0000-000051090000}"/>
    <cellStyle name="Normal 4 2 2 2 5 3 3" xfId="2163" xr:uid="{00000000-0005-0000-0000-000052090000}"/>
    <cellStyle name="Normal 4 2 2 2 5 3 3 2" xfId="5445" xr:uid="{00000000-0005-0000-0000-000053090000}"/>
    <cellStyle name="Normal 4 2 2 2 5 3 3 2 2" xfId="11871" xr:uid="{00000000-0005-0000-0000-000054090000}"/>
    <cellStyle name="Normal 4 2 2 2 5 3 3 3" xfId="8855" xr:uid="{00000000-0005-0000-0000-000055090000}"/>
    <cellStyle name="Normal 4 2 2 2 5 3 4" xfId="3427" xr:uid="{00000000-0005-0000-0000-000056090000}"/>
    <cellStyle name="Normal 4 2 2 2 5 3 4 2" xfId="6366" xr:uid="{00000000-0005-0000-0000-000057090000}"/>
    <cellStyle name="Normal 4 2 2 2 5 3 4 2 2" xfId="12792" xr:uid="{00000000-0005-0000-0000-000058090000}"/>
    <cellStyle name="Normal 4 2 2 2 5 3 4 3" xfId="9865" xr:uid="{00000000-0005-0000-0000-000059090000}"/>
    <cellStyle name="Normal 4 2 2 2 5 3 5" xfId="4087" xr:uid="{00000000-0005-0000-0000-00005A090000}"/>
    <cellStyle name="Normal 4 2 2 2 5 3 5 2" xfId="10513" xr:uid="{00000000-0005-0000-0000-00005B090000}"/>
    <cellStyle name="Normal 4 2 2 2 5 3 6" xfId="7142" xr:uid="{00000000-0005-0000-0000-00005C090000}"/>
    <cellStyle name="Normal 4 2 2 2 5 4" xfId="798" xr:uid="{00000000-0005-0000-0000-00005D090000}"/>
    <cellStyle name="Normal 4 2 2 2 5 4 2" xfId="4457" xr:uid="{00000000-0005-0000-0000-00005E090000}"/>
    <cellStyle name="Normal 4 2 2 2 5 4 2 2" xfId="10883" xr:uid="{00000000-0005-0000-0000-00005F090000}"/>
    <cellStyle name="Normal 4 2 2 2 5 4 3" xfId="7518" xr:uid="{00000000-0005-0000-0000-000060090000}"/>
    <cellStyle name="Normal 4 2 2 2 5 5" xfId="1616" xr:uid="{00000000-0005-0000-0000-000061090000}"/>
    <cellStyle name="Normal 4 2 2 2 5 5 2" xfId="5077" xr:uid="{00000000-0005-0000-0000-000062090000}"/>
    <cellStyle name="Normal 4 2 2 2 5 5 2 2" xfId="11503" xr:uid="{00000000-0005-0000-0000-000063090000}"/>
    <cellStyle name="Normal 4 2 2 2 5 5 3" xfId="8327" xr:uid="{00000000-0005-0000-0000-000064090000}"/>
    <cellStyle name="Normal 4 2 2 2 5 6" xfId="3065" xr:uid="{00000000-0005-0000-0000-000065090000}"/>
    <cellStyle name="Normal 4 2 2 2 5 6 2" xfId="6004" xr:uid="{00000000-0005-0000-0000-000066090000}"/>
    <cellStyle name="Normal 4 2 2 2 5 6 2 2" xfId="12430" xr:uid="{00000000-0005-0000-0000-000067090000}"/>
    <cellStyle name="Normal 4 2 2 2 5 6 3" xfId="9503" xr:uid="{00000000-0005-0000-0000-000068090000}"/>
    <cellStyle name="Normal 4 2 2 2 5 7" xfId="3909" xr:uid="{00000000-0005-0000-0000-000069090000}"/>
    <cellStyle name="Normal 4 2 2 2 5 7 2" xfId="10335" xr:uid="{00000000-0005-0000-0000-00006A090000}"/>
    <cellStyle name="Normal 4 2 2 2 5 8" xfId="6964" xr:uid="{00000000-0005-0000-0000-00006B090000}"/>
    <cellStyle name="Normal 4 2 2 2 5_IOPES" xfId="2689" xr:uid="{00000000-0005-0000-0000-00006C090000}"/>
    <cellStyle name="Normal 4 2 2 2 6" xfId="427" xr:uid="{00000000-0005-0000-0000-00006D090000}"/>
    <cellStyle name="Normal 4 2 2 2 6 2" xfId="1006" xr:uid="{00000000-0005-0000-0000-00006E090000}"/>
    <cellStyle name="Normal 4 2 2 2 6 2 2" xfId="4665" xr:uid="{00000000-0005-0000-0000-00006F090000}"/>
    <cellStyle name="Normal 4 2 2 2 6 2 2 2" xfId="11091" xr:uid="{00000000-0005-0000-0000-000070090000}"/>
    <cellStyle name="Normal 4 2 2 2 6 2 3" xfId="7726" xr:uid="{00000000-0005-0000-0000-000071090000}"/>
    <cellStyle name="Normal 4 2 2 2 6 3" xfId="2390" xr:uid="{00000000-0005-0000-0000-000072090000}"/>
    <cellStyle name="Normal 4 2 2 2 6 3 2" xfId="5577" xr:uid="{00000000-0005-0000-0000-000073090000}"/>
    <cellStyle name="Normal 4 2 2 2 6 3 2 2" xfId="12003" xr:uid="{00000000-0005-0000-0000-000074090000}"/>
    <cellStyle name="Normal 4 2 2 2 6 3 3" xfId="9027" xr:uid="{00000000-0005-0000-0000-000075090000}"/>
    <cellStyle name="Normal 4 2 2 2 6 4" xfId="3556" xr:uid="{00000000-0005-0000-0000-000076090000}"/>
    <cellStyle name="Normal 4 2 2 2 6 4 2" xfId="6495" xr:uid="{00000000-0005-0000-0000-000077090000}"/>
    <cellStyle name="Normal 4 2 2 2 6 4 2 2" xfId="12921" xr:uid="{00000000-0005-0000-0000-000078090000}"/>
    <cellStyle name="Normal 4 2 2 2 6 4 3" xfId="9994" xr:uid="{00000000-0005-0000-0000-000079090000}"/>
    <cellStyle name="Normal 4 2 2 2 6 5" xfId="4117" xr:uid="{00000000-0005-0000-0000-00007A090000}"/>
    <cellStyle name="Normal 4 2 2 2 6 5 2" xfId="10543" xr:uid="{00000000-0005-0000-0000-00007B090000}"/>
    <cellStyle name="Normal 4 2 2 2 6 6" xfId="7172" xr:uid="{00000000-0005-0000-0000-00007C090000}"/>
    <cellStyle name="Normal 4 2 2 2 7" xfId="248" xr:uid="{00000000-0005-0000-0000-00007D090000}"/>
    <cellStyle name="Normal 4 2 2 2 7 2" xfId="828" xr:uid="{00000000-0005-0000-0000-00007E090000}"/>
    <cellStyle name="Normal 4 2 2 2 7 2 2" xfId="4487" xr:uid="{00000000-0005-0000-0000-00007F090000}"/>
    <cellStyle name="Normal 4 2 2 2 7 2 2 2" xfId="10913" xr:uid="{00000000-0005-0000-0000-000080090000}"/>
    <cellStyle name="Normal 4 2 2 2 7 2 3" xfId="7548" xr:uid="{00000000-0005-0000-0000-000081090000}"/>
    <cellStyle name="Normal 4 2 2 2 7 3" xfId="1807" xr:uid="{00000000-0005-0000-0000-000082090000}"/>
    <cellStyle name="Normal 4 2 2 2 7 3 2" xfId="5210" xr:uid="{00000000-0005-0000-0000-000083090000}"/>
    <cellStyle name="Normal 4 2 2 2 7 3 2 2" xfId="11636" xr:uid="{00000000-0005-0000-0000-000084090000}"/>
    <cellStyle name="Normal 4 2 2 2 7 3 3" xfId="8505" xr:uid="{00000000-0005-0000-0000-000085090000}"/>
    <cellStyle name="Normal 4 2 2 2 7 4" xfId="3194" xr:uid="{00000000-0005-0000-0000-000086090000}"/>
    <cellStyle name="Normal 4 2 2 2 7 4 2" xfId="6133" xr:uid="{00000000-0005-0000-0000-000087090000}"/>
    <cellStyle name="Normal 4 2 2 2 7 4 2 2" xfId="12559" xr:uid="{00000000-0005-0000-0000-000088090000}"/>
    <cellStyle name="Normal 4 2 2 2 7 4 3" xfId="9632" xr:uid="{00000000-0005-0000-0000-000089090000}"/>
    <cellStyle name="Normal 4 2 2 2 7 5" xfId="3939" xr:uid="{00000000-0005-0000-0000-00008A090000}"/>
    <cellStyle name="Normal 4 2 2 2 7 5 2" xfId="10365" xr:uid="{00000000-0005-0000-0000-00008B090000}"/>
    <cellStyle name="Normal 4 2 2 2 7 6" xfId="6994" xr:uid="{00000000-0005-0000-0000-00008C090000}"/>
    <cellStyle name="Normal 4 2 2 2 8" xfId="650" xr:uid="{00000000-0005-0000-0000-00008D090000}"/>
    <cellStyle name="Normal 4 2 2 2 8 2" xfId="4309" xr:uid="{00000000-0005-0000-0000-00008E090000}"/>
    <cellStyle name="Normal 4 2 2 2 8 2 2" xfId="10735" xr:uid="{00000000-0005-0000-0000-00008F090000}"/>
    <cellStyle name="Normal 4 2 2 2 8 3" xfId="7370" xr:uid="{00000000-0005-0000-0000-000090090000}"/>
    <cellStyle name="Normal 4 2 2 2 9" xfId="1248" xr:uid="{00000000-0005-0000-0000-000091090000}"/>
    <cellStyle name="Normal 4 2 2 2 9 2" xfId="4844" xr:uid="{00000000-0005-0000-0000-000092090000}"/>
    <cellStyle name="Normal 4 2 2 2 9 2 2" xfId="11270" xr:uid="{00000000-0005-0000-0000-000093090000}"/>
    <cellStyle name="Normal 4 2 2 2 9 3" xfId="7964" xr:uid="{00000000-0005-0000-0000-000094090000}"/>
    <cellStyle name="Normal 4 2 2 2_IOPES" xfId="2701" xr:uid="{00000000-0005-0000-0000-000095090000}"/>
    <cellStyle name="Normal 4 2 2 3" xfId="112" xr:uid="{00000000-0005-0000-0000-000096090000}"/>
    <cellStyle name="Normal 4 2 2 3 2" xfId="173" xr:uid="{00000000-0005-0000-0000-000097090000}"/>
    <cellStyle name="Normal 4 2 2 3 2 2" xfId="544" xr:uid="{00000000-0005-0000-0000-000098090000}"/>
    <cellStyle name="Normal 4 2 2 3 2 2 2" xfId="1123" xr:uid="{00000000-0005-0000-0000-000099090000}"/>
    <cellStyle name="Normal 4 2 2 3 2 2 2 2" xfId="4782" xr:uid="{00000000-0005-0000-0000-00009A090000}"/>
    <cellStyle name="Normal 4 2 2 3 2 2 2 2 2" xfId="11208" xr:uid="{00000000-0005-0000-0000-00009B090000}"/>
    <cellStyle name="Normal 4 2 2 3 2 2 2 3" xfId="7843" xr:uid="{00000000-0005-0000-0000-00009C090000}"/>
    <cellStyle name="Normal 4 2 2 3 2 2 3" xfId="2512" xr:uid="{00000000-0005-0000-0000-00009D090000}"/>
    <cellStyle name="Normal 4 2 2 3 2 2 3 2" xfId="5694" xr:uid="{00000000-0005-0000-0000-00009E090000}"/>
    <cellStyle name="Normal 4 2 2 3 2 2 3 2 2" xfId="12120" xr:uid="{00000000-0005-0000-0000-00009F090000}"/>
    <cellStyle name="Normal 4 2 2 3 2 2 3 3" xfId="9144" xr:uid="{00000000-0005-0000-0000-0000A0090000}"/>
    <cellStyle name="Normal 4 2 2 3 2 2 4" xfId="3673" xr:uid="{00000000-0005-0000-0000-0000A1090000}"/>
    <cellStyle name="Normal 4 2 2 3 2 2 4 2" xfId="6612" xr:uid="{00000000-0005-0000-0000-0000A2090000}"/>
    <cellStyle name="Normal 4 2 2 3 2 2 4 2 2" xfId="13038" xr:uid="{00000000-0005-0000-0000-0000A3090000}"/>
    <cellStyle name="Normal 4 2 2 3 2 2 4 3" xfId="10111" xr:uid="{00000000-0005-0000-0000-0000A4090000}"/>
    <cellStyle name="Normal 4 2 2 3 2 2 5" xfId="4234" xr:uid="{00000000-0005-0000-0000-0000A5090000}"/>
    <cellStyle name="Normal 4 2 2 3 2 2 5 2" xfId="10660" xr:uid="{00000000-0005-0000-0000-0000A6090000}"/>
    <cellStyle name="Normal 4 2 2 3 2 2 6" xfId="7289" xr:uid="{00000000-0005-0000-0000-0000A7090000}"/>
    <cellStyle name="Normal 4 2 2 3 2 3" xfId="365" xr:uid="{00000000-0005-0000-0000-0000A8090000}"/>
    <cellStyle name="Normal 4 2 2 3 2 3 2" xfId="945" xr:uid="{00000000-0005-0000-0000-0000A9090000}"/>
    <cellStyle name="Normal 4 2 2 3 2 3 2 2" xfId="4604" xr:uid="{00000000-0005-0000-0000-0000AA090000}"/>
    <cellStyle name="Normal 4 2 2 3 2 3 2 2 2" xfId="11030" xr:uid="{00000000-0005-0000-0000-0000AB090000}"/>
    <cellStyle name="Normal 4 2 2 3 2 3 2 3" xfId="7665" xr:uid="{00000000-0005-0000-0000-0000AC090000}"/>
    <cellStyle name="Normal 4 2 2 3 2 3 3" xfId="2275" xr:uid="{00000000-0005-0000-0000-0000AD090000}"/>
    <cellStyle name="Normal 4 2 2 3 2 3 3 2" xfId="5529" xr:uid="{00000000-0005-0000-0000-0000AE090000}"/>
    <cellStyle name="Normal 4 2 2 3 2 3 3 2 2" xfId="11955" xr:uid="{00000000-0005-0000-0000-0000AF090000}"/>
    <cellStyle name="Normal 4 2 2 3 2 3 3 3" xfId="8956" xr:uid="{00000000-0005-0000-0000-0000B0090000}"/>
    <cellStyle name="Normal 4 2 2 3 2 3 4" xfId="3510" xr:uid="{00000000-0005-0000-0000-0000B1090000}"/>
    <cellStyle name="Normal 4 2 2 3 2 3 4 2" xfId="6449" xr:uid="{00000000-0005-0000-0000-0000B2090000}"/>
    <cellStyle name="Normal 4 2 2 3 2 3 4 2 2" xfId="12875" xr:uid="{00000000-0005-0000-0000-0000B3090000}"/>
    <cellStyle name="Normal 4 2 2 3 2 3 4 3" xfId="9948" xr:uid="{00000000-0005-0000-0000-0000B4090000}"/>
    <cellStyle name="Normal 4 2 2 3 2 3 5" xfId="4056" xr:uid="{00000000-0005-0000-0000-0000B5090000}"/>
    <cellStyle name="Normal 4 2 2 3 2 3 5 2" xfId="10482" xr:uid="{00000000-0005-0000-0000-0000B6090000}"/>
    <cellStyle name="Normal 4 2 2 3 2 3 6" xfId="7111" xr:uid="{00000000-0005-0000-0000-0000B7090000}"/>
    <cellStyle name="Normal 4 2 2 3 2 4" xfId="767" xr:uid="{00000000-0005-0000-0000-0000B8090000}"/>
    <cellStyle name="Normal 4 2 2 3 2 4 2" xfId="4426" xr:uid="{00000000-0005-0000-0000-0000B9090000}"/>
    <cellStyle name="Normal 4 2 2 3 2 4 2 2" xfId="10852" xr:uid="{00000000-0005-0000-0000-0000BA090000}"/>
    <cellStyle name="Normal 4 2 2 3 2 4 3" xfId="7487" xr:uid="{00000000-0005-0000-0000-0000BB090000}"/>
    <cellStyle name="Normal 4 2 2 3 2 5" xfId="1719" xr:uid="{00000000-0005-0000-0000-0000BC090000}"/>
    <cellStyle name="Normal 4 2 2 3 2 5 2" xfId="5161" xr:uid="{00000000-0005-0000-0000-0000BD090000}"/>
    <cellStyle name="Normal 4 2 2 3 2 5 2 2" xfId="11587" xr:uid="{00000000-0005-0000-0000-0000BE090000}"/>
    <cellStyle name="Normal 4 2 2 3 2 5 3" xfId="8428" xr:uid="{00000000-0005-0000-0000-0000BF090000}"/>
    <cellStyle name="Normal 4 2 2 3 2 6" xfId="3148" xr:uid="{00000000-0005-0000-0000-0000C0090000}"/>
    <cellStyle name="Normal 4 2 2 3 2 6 2" xfId="6087" xr:uid="{00000000-0005-0000-0000-0000C1090000}"/>
    <cellStyle name="Normal 4 2 2 3 2 6 2 2" xfId="12513" xr:uid="{00000000-0005-0000-0000-0000C2090000}"/>
    <cellStyle name="Normal 4 2 2 3 2 6 3" xfId="9586" xr:uid="{00000000-0005-0000-0000-0000C3090000}"/>
    <cellStyle name="Normal 4 2 2 3 2 7" xfId="3878" xr:uid="{00000000-0005-0000-0000-0000C4090000}"/>
    <cellStyle name="Normal 4 2 2 3 2 7 2" xfId="10304" xr:uid="{00000000-0005-0000-0000-0000C5090000}"/>
    <cellStyle name="Normal 4 2 2 3 2 8" xfId="6933" xr:uid="{00000000-0005-0000-0000-0000C6090000}"/>
    <cellStyle name="Normal 4 2 2 3 2_IOPES" xfId="2344" xr:uid="{00000000-0005-0000-0000-0000C7090000}"/>
    <cellStyle name="Normal 4 2 2 3 3" xfId="485" xr:uid="{00000000-0005-0000-0000-0000C8090000}"/>
    <cellStyle name="Normal 4 2 2 3 3 2" xfId="1064" xr:uid="{00000000-0005-0000-0000-0000C9090000}"/>
    <cellStyle name="Normal 4 2 2 3 3 2 2" xfId="2197" xr:uid="{00000000-0005-0000-0000-0000CA090000}"/>
    <cellStyle name="Normal 4 2 2 3 3 2 2 2" xfId="5467" xr:uid="{00000000-0005-0000-0000-0000CB090000}"/>
    <cellStyle name="Normal 4 2 2 3 3 2 2 2 2" xfId="11893" xr:uid="{00000000-0005-0000-0000-0000CC090000}"/>
    <cellStyle name="Normal 4 2 2 3 3 2 2 3" xfId="8882" xr:uid="{00000000-0005-0000-0000-0000CD090000}"/>
    <cellStyle name="Normal 4 2 2 3 3 2 3" xfId="3449" xr:uid="{00000000-0005-0000-0000-0000CE090000}"/>
    <cellStyle name="Normal 4 2 2 3 3 2 3 2" xfId="6388" xr:uid="{00000000-0005-0000-0000-0000CF090000}"/>
    <cellStyle name="Normal 4 2 2 3 3 2 3 2 2" xfId="12814" xr:uid="{00000000-0005-0000-0000-0000D0090000}"/>
    <cellStyle name="Normal 4 2 2 3 3 2 3 3" xfId="9887" xr:uid="{00000000-0005-0000-0000-0000D1090000}"/>
    <cellStyle name="Normal 4 2 2 3 3 2 4" xfId="4723" xr:uid="{00000000-0005-0000-0000-0000D2090000}"/>
    <cellStyle name="Normal 4 2 2 3 3 2 4 2" xfId="11149" xr:uid="{00000000-0005-0000-0000-0000D3090000}"/>
    <cellStyle name="Normal 4 2 2 3 3 2 5" xfId="7784" xr:uid="{00000000-0005-0000-0000-0000D4090000}"/>
    <cellStyle name="Normal 4 2 2 3 3 3" xfId="1643" xr:uid="{00000000-0005-0000-0000-0000D5090000}"/>
    <cellStyle name="Normal 4 2 2 3 3 3 2" xfId="5099" xr:uid="{00000000-0005-0000-0000-0000D6090000}"/>
    <cellStyle name="Normal 4 2 2 3 3 3 2 2" xfId="11525" xr:uid="{00000000-0005-0000-0000-0000D7090000}"/>
    <cellStyle name="Normal 4 2 2 3 3 3 3" xfId="8354" xr:uid="{00000000-0005-0000-0000-0000D8090000}"/>
    <cellStyle name="Normal 4 2 2 3 3 4" xfId="3087" xr:uid="{00000000-0005-0000-0000-0000D9090000}"/>
    <cellStyle name="Normal 4 2 2 3 3 4 2" xfId="6026" xr:uid="{00000000-0005-0000-0000-0000DA090000}"/>
    <cellStyle name="Normal 4 2 2 3 3 4 2 2" xfId="12452" xr:uid="{00000000-0005-0000-0000-0000DB090000}"/>
    <cellStyle name="Normal 4 2 2 3 3 4 3" xfId="9525" xr:uid="{00000000-0005-0000-0000-0000DC090000}"/>
    <cellStyle name="Normal 4 2 2 3 3 5" xfId="4175" xr:uid="{00000000-0005-0000-0000-0000DD090000}"/>
    <cellStyle name="Normal 4 2 2 3 3 5 2" xfId="10601" xr:uid="{00000000-0005-0000-0000-0000DE090000}"/>
    <cellStyle name="Normal 4 2 2 3 3 6" xfId="7230" xr:uid="{00000000-0005-0000-0000-0000DF090000}"/>
    <cellStyle name="Normal 4 2 2 3 4" xfId="306" xr:uid="{00000000-0005-0000-0000-0000E0090000}"/>
    <cellStyle name="Normal 4 2 2 3 4 2" xfId="886" xr:uid="{00000000-0005-0000-0000-0000E1090000}"/>
    <cellStyle name="Normal 4 2 2 3 4 2 2" xfId="4545" xr:uid="{00000000-0005-0000-0000-0000E2090000}"/>
    <cellStyle name="Normal 4 2 2 3 4 2 2 2" xfId="10971" xr:uid="{00000000-0005-0000-0000-0000E3090000}"/>
    <cellStyle name="Normal 4 2 2 3 4 2 3" xfId="7606" xr:uid="{00000000-0005-0000-0000-0000E4090000}"/>
    <cellStyle name="Normal 4 2 2 3 4 3" xfId="2451" xr:uid="{00000000-0005-0000-0000-0000E5090000}"/>
    <cellStyle name="Normal 4 2 2 3 4 3 2" xfId="5635" xr:uid="{00000000-0005-0000-0000-0000E6090000}"/>
    <cellStyle name="Normal 4 2 2 3 4 3 2 2" xfId="12061" xr:uid="{00000000-0005-0000-0000-0000E7090000}"/>
    <cellStyle name="Normal 4 2 2 3 4 3 3" xfId="9085" xr:uid="{00000000-0005-0000-0000-0000E8090000}"/>
    <cellStyle name="Normal 4 2 2 3 4 4" xfId="3614" xr:uid="{00000000-0005-0000-0000-0000E9090000}"/>
    <cellStyle name="Normal 4 2 2 3 4 4 2" xfId="6553" xr:uid="{00000000-0005-0000-0000-0000EA090000}"/>
    <cellStyle name="Normal 4 2 2 3 4 4 2 2" xfId="12979" xr:uid="{00000000-0005-0000-0000-0000EB090000}"/>
    <cellStyle name="Normal 4 2 2 3 4 4 3" xfId="10052" xr:uid="{00000000-0005-0000-0000-0000EC090000}"/>
    <cellStyle name="Normal 4 2 2 3 4 5" xfId="3997" xr:uid="{00000000-0005-0000-0000-0000ED090000}"/>
    <cellStyle name="Normal 4 2 2 3 4 5 2" xfId="10423" xr:uid="{00000000-0005-0000-0000-0000EE090000}"/>
    <cellStyle name="Normal 4 2 2 3 4 6" xfId="7052" xr:uid="{00000000-0005-0000-0000-0000EF090000}"/>
    <cellStyle name="Normal 4 2 2 3 5" xfId="708" xr:uid="{00000000-0005-0000-0000-0000F0090000}"/>
    <cellStyle name="Normal 4 2 2 3 5 2" xfId="1861" xr:uid="{00000000-0005-0000-0000-0000F1090000}"/>
    <cellStyle name="Normal 4 2 2 3 5 2 2" xfId="5259" xr:uid="{00000000-0005-0000-0000-0000F2090000}"/>
    <cellStyle name="Normal 4 2 2 3 5 2 2 2" xfId="11685" xr:uid="{00000000-0005-0000-0000-0000F3090000}"/>
    <cellStyle name="Normal 4 2 2 3 5 2 3" xfId="8557" xr:uid="{00000000-0005-0000-0000-0000F4090000}"/>
    <cellStyle name="Normal 4 2 2 3 5 3" xfId="3243" xr:uid="{00000000-0005-0000-0000-0000F5090000}"/>
    <cellStyle name="Normal 4 2 2 3 5 3 2" xfId="6182" xr:uid="{00000000-0005-0000-0000-0000F6090000}"/>
    <cellStyle name="Normal 4 2 2 3 5 3 2 2" xfId="12608" xr:uid="{00000000-0005-0000-0000-0000F7090000}"/>
    <cellStyle name="Normal 4 2 2 3 5 3 3" xfId="9681" xr:uid="{00000000-0005-0000-0000-0000F8090000}"/>
    <cellStyle name="Normal 4 2 2 3 5 4" xfId="4367" xr:uid="{00000000-0005-0000-0000-0000F9090000}"/>
    <cellStyle name="Normal 4 2 2 3 5 4 2" xfId="10793" xr:uid="{00000000-0005-0000-0000-0000FA090000}"/>
    <cellStyle name="Normal 4 2 2 3 5 5" xfId="7428" xr:uid="{00000000-0005-0000-0000-0000FB090000}"/>
    <cellStyle name="Normal 4 2 2 3 6" xfId="1307" xr:uid="{00000000-0005-0000-0000-0000FC090000}"/>
    <cellStyle name="Normal 4 2 2 3 6 2" xfId="4893" xr:uid="{00000000-0005-0000-0000-0000FD090000}"/>
    <cellStyle name="Normal 4 2 2 3 6 2 2" xfId="11319" xr:uid="{00000000-0005-0000-0000-0000FE090000}"/>
    <cellStyle name="Normal 4 2 2 3 6 3" xfId="8021" xr:uid="{00000000-0005-0000-0000-0000FF090000}"/>
    <cellStyle name="Normal 4 2 2 3 7" xfId="2879" xr:uid="{00000000-0005-0000-0000-0000000A0000}"/>
    <cellStyle name="Normal 4 2 2 3 7 2" xfId="5820" xr:uid="{00000000-0005-0000-0000-0000010A0000}"/>
    <cellStyle name="Normal 4 2 2 3 7 2 2" xfId="12246" xr:uid="{00000000-0005-0000-0000-0000020A0000}"/>
    <cellStyle name="Normal 4 2 2 3 7 3" xfId="9319" xr:uid="{00000000-0005-0000-0000-0000030A0000}"/>
    <cellStyle name="Normal 4 2 2 3 8" xfId="3819" xr:uid="{00000000-0005-0000-0000-0000040A0000}"/>
    <cellStyle name="Normal 4 2 2 3 8 2" xfId="10245" xr:uid="{00000000-0005-0000-0000-0000050A0000}"/>
    <cellStyle name="Normal 4 2 2 3 9" xfId="6874" xr:uid="{00000000-0005-0000-0000-0000060A0000}"/>
    <cellStyle name="Normal 4 2 2 3_IOPES" xfId="2696" xr:uid="{00000000-0005-0000-0000-0000070A0000}"/>
    <cellStyle name="Normal 4 2 2 4" xfId="75" xr:uid="{00000000-0005-0000-0000-0000080A0000}"/>
    <cellStyle name="Normal 4 2 2 4 2" xfId="448" xr:uid="{00000000-0005-0000-0000-0000090A0000}"/>
    <cellStyle name="Normal 4 2 2 4 2 2" xfId="1027" xr:uid="{00000000-0005-0000-0000-00000A0A0000}"/>
    <cellStyle name="Normal 4 2 2 4 2 2 2" xfId="2238" xr:uid="{00000000-0005-0000-0000-00000B0A0000}"/>
    <cellStyle name="Normal 4 2 2 4 2 2 2 2" xfId="5497" xr:uid="{00000000-0005-0000-0000-00000C0A0000}"/>
    <cellStyle name="Normal 4 2 2 4 2 2 2 2 2" xfId="11923" xr:uid="{00000000-0005-0000-0000-00000D0A0000}"/>
    <cellStyle name="Normal 4 2 2 4 2 2 2 3" xfId="8921" xr:uid="{00000000-0005-0000-0000-00000E0A0000}"/>
    <cellStyle name="Normal 4 2 2 4 2 2 3" xfId="3479" xr:uid="{00000000-0005-0000-0000-00000F0A0000}"/>
    <cellStyle name="Normal 4 2 2 4 2 2 3 2" xfId="6418" xr:uid="{00000000-0005-0000-0000-0000100A0000}"/>
    <cellStyle name="Normal 4 2 2 4 2 2 3 2 2" xfId="12844" xr:uid="{00000000-0005-0000-0000-0000110A0000}"/>
    <cellStyle name="Normal 4 2 2 4 2 2 3 3" xfId="9917" xr:uid="{00000000-0005-0000-0000-0000120A0000}"/>
    <cellStyle name="Normal 4 2 2 4 2 2 4" xfId="4686" xr:uid="{00000000-0005-0000-0000-0000130A0000}"/>
    <cellStyle name="Normal 4 2 2 4 2 2 4 2" xfId="11112" xr:uid="{00000000-0005-0000-0000-0000140A0000}"/>
    <cellStyle name="Normal 4 2 2 4 2 2 5" xfId="7747" xr:uid="{00000000-0005-0000-0000-0000150A0000}"/>
    <cellStyle name="Normal 4 2 2 4 2 3" xfId="1683" xr:uid="{00000000-0005-0000-0000-0000160A0000}"/>
    <cellStyle name="Normal 4 2 2 4 2 3 2" xfId="5129" xr:uid="{00000000-0005-0000-0000-0000170A0000}"/>
    <cellStyle name="Normal 4 2 2 4 2 3 2 2" xfId="11555" xr:uid="{00000000-0005-0000-0000-0000180A0000}"/>
    <cellStyle name="Normal 4 2 2 4 2 3 3" xfId="8393" xr:uid="{00000000-0005-0000-0000-0000190A0000}"/>
    <cellStyle name="Normal 4 2 2 4 2 4" xfId="3117" xr:uid="{00000000-0005-0000-0000-00001A0A0000}"/>
    <cellStyle name="Normal 4 2 2 4 2 4 2" xfId="6056" xr:uid="{00000000-0005-0000-0000-00001B0A0000}"/>
    <cellStyle name="Normal 4 2 2 4 2 4 2 2" xfId="12482" xr:uid="{00000000-0005-0000-0000-00001C0A0000}"/>
    <cellStyle name="Normal 4 2 2 4 2 4 3" xfId="9555" xr:uid="{00000000-0005-0000-0000-00001D0A0000}"/>
    <cellStyle name="Normal 4 2 2 4 2 5" xfId="4138" xr:uid="{00000000-0005-0000-0000-00001E0A0000}"/>
    <cellStyle name="Normal 4 2 2 4 2 5 2" xfId="10564" xr:uid="{00000000-0005-0000-0000-00001F0A0000}"/>
    <cellStyle name="Normal 4 2 2 4 2 6" xfId="7193" xr:uid="{00000000-0005-0000-0000-0000200A0000}"/>
    <cellStyle name="Normal 4 2 2 4 3" xfId="269" xr:uid="{00000000-0005-0000-0000-0000210A0000}"/>
    <cellStyle name="Normal 4 2 2 4 3 2" xfId="849" xr:uid="{00000000-0005-0000-0000-0000220A0000}"/>
    <cellStyle name="Normal 4 2 2 4 3 2 2" xfId="4508" xr:uid="{00000000-0005-0000-0000-0000230A0000}"/>
    <cellStyle name="Normal 4 2 2 4 3 2 2 2" xfId="10934" xr:uid="{00000000-0005-0000-0000-0000240A0000}"/>
    <cellStyle name="Normal 4 2 2 4 3 2 3" xfId="7569" xr:uid="{00000000-0005-0000-0000-0000250A0000}"/>
    <cellStyle name="Normal 4 2 2 4 3 3" xfId="2414" xr:uid="{00000000-0005-0000-0000-0000260A0000}"/>
    <cellStyle name="Normal 4 2 2 4 3 3 2" xfId="5598" xr:uid="{00000000-0005-0000-0000-0000270A0000}"/>
    <cellStyle name="Normal 4 2 2 4 3 3 2 2" xfId="12024" xr:uid="{00000000-0005-0000-0000-0000280A0000}"/>
    <cellStyle name="Normal 4 2 2 4 3 3 3" xfId="9048" xr:uid="{00000000-0005-0000-0000-0000290A0000}"/>
    <cellStyle name="Normal 4 2 2 4 3 4" xfId="3577" xr:uid="{00000000-0005-0000-0000-00002A0A0000}"/>
    <cellStyle name="Normal 4 2 2 4 3 4 2" xfId="6516" xr:uid="{00000000-0005-0000-0000-00002B0A0000}"/>
    <cellStyle name="Normal 4 2 2 4 3 4 2 2" xfId="12942" xr:uid="{00000000-0005-0000-0000-00002C0A0000}"/>
    <cellStyle name="Normal 4 2 2 4 3 4 3" xfId="10015" xr:uid="{00000000-0005-0000-0000-00002D0A0000}"/>
    <cellStyle name="Normal 4 2 2 4 3 5" xfId="3960" xr:uid="{00000000-0005-0000-0000-00002E0A0000}"/>
    <cellStyle name="Normal 4 2 2 4 3 5 2" xfId="10386" xr:uid="{00000000-0005-0000-0000-00002F0A0000}"/>
    <cellStyle name="Normal 4 2 2 4 3 6" xfId="7015" xr:uid="{00000000-0005-0000-0000-0000300A0000}"/>
    <cellStyle name="Normal 4 2 2 4 4" xfId="671" xr:uid="{00000000-0005-0000-0000-0000310A0000}"/>
    <cellStyle name="Normal 4 2 2 4 4 2" xfId="1926" xr:uid="{00000000-0005-0000-0000-0000320A0000}"/>
    <cellStyle name="Normal 4 2 2 4 4 2 2" xfId="5317" xr:uid="{00000000-0005-0000-0000-0000330A0000}"/>
    <cellStyle name="Normal 4 2 2 4 4 2 2 2" xfId="11743" xr:uid="{00000000-0005-0000-0000-0000340A0000}"/>
    <cellStyle name="Normal 4 2 2 4 4 2 3" xfId="8622" xr:uid="{00000000-0005-0000-0000-0000350A0000}"/>
    <cellStyle name="Normal 4 2 2 4 4 3" xfId="3301" xr:uid="{00000000-0005-0000-0000-0000360A0000}"/>
    <cellStyle name="Normal 4 2 2 4 4 3 2" xfId="6240" xr:uid="{00000000-0005-0000-0000-0000370A0000}"/>
    <cellStyle name="Normal 4 2 2 4 4 3 2 2" xfId="12666" xr:uid="{00000000-0005-0000-0000-0000380A0000}"/>
    <cellStyle name="Normal 4 2 2 4 4 3 3" xfId="9739" xr:uid="{00000000-0005-0000-0000-0000390A0000}"/>
    <cellStyle name="Normal 4 2 2 4 4 4" xfId="4330" xr:uid="{00000000-0005-0000-0000-00003A0A0000}"/>
    <cellStyle name="Normal 4 2 2 4 4 4 2" xfId="10756" xr:uid="{00000000-0005-0000-0000-00003B0A0000}"/>
    <cellStyle name="Normal 4 2 2 4 4 5" xfId="7391" xr:uid="{00000000-0005-0000-0000-00003C0A0000}"/>
    <cellStyle name="Normal 4 2 2 4 5" xfId="1373" xr:uid="{00000000-0005-0000-0000-00003D0A0000}"/>
    <cellStyle name="Normal 4 2 2 4 5 2" xfId="4951" xr:uid="{00000000-0005-0000-0000-00003E0A0000}"/>
    <cellStyle name="Normal 4 2 2 4 5 2 2" xfId="11377" xr:uid="{00000000-0005-0000-0000-00003F0A0000}"/>
    <cellStyle name="Normal 4 2 2 4 5 3" xfId="8087" xr:uid="{00000000-0005-0000-0000-0000400A0000}"/>
    <cellStyle name="Normal 4 2 2 4 6" xfId="2937" xr:uid="{00000000-0005-0000-0000-0000410A0000}"/>
    <cellStyle name="Normal 4 2 2 4 6 2" xfId="5878" xr:uid="{00000000-0005-0000-0000-0000420A0000}"/>
    <cellStyle name="Normal 4 2 2 4 6 2 2" xfId="12304" xr:uid="{00000000-0005-0000-0000-0000430A0000}"/>
    <cellStyle name="Normal 4 2 2 4 6 3" xfId="9377" xr:uid="{00000000-0005-0000-0000-0000440A0000}"/>
    <cellStyle name="Normal 4 2 2 4 7" xfId="3782" xr:uid="{00000000-0005-0000-0000-0000450A0000}"/>
    <cellStyle name="Normal 4 2 2 4 7 2" xfId="10208" xr:uid="{00000000-0005-0000-0000-0000460A0000}"/>
    <cellStyle name="Normal 4 2 2 4 8" xfId="6837" xr:uid="{00000000-0005-0000-0000-0000470A0000}"/>
    <cellStyle name="Normal 4 2 2 4_IOPES" xfId="2694" xr:uid="{00000000-0005-0000-0000-0000480A0000}"/>
    <cellStyle name="Normal 4 2 2 5" xfId="136" xr:uid="{00000000-0005-0000-0000-0000490A0000}"/>
    <cellStyle name="Normal 4 2 2 5 2" xfId="507" xr:uid="{00000000-0005-0000-0000-00004A0A0000}"/>
    <cellStyle name="Normal 4 2 2 5 2 2" xfId="1086" xr:uid="{00000000-0005-0000-0000-00004B0A0000}"/>
    <cellStyle name="Normal 4 2 2 5 2 2 2" xfId="4745" xr:uid="{00000000-0005-0000-0000-00004C0A0000}"/>
    <cellStyle name="Normal 4 2 2 5 2 2 2 2" xfId="11171" xr:uid="{00000000-0005-0000-0000-00004D0A0000}"/>
    <cellStyle name="Normal 4 2 2 5 2 2 3" xfId="7806" xr:uid="{00000000-0005-0000-0000-00004E0A0000}"/>
    <cellStyle name="Normal 4 2 2 5 2 3" xfId="2475" xr:uid="{00000000-0005-0000-0000-00004F0A0000}"/>
    <cellStyle name="Normal 4 2 2 5 2 3 2" xfId="5657" xr:uid="{00000000-0005-0000-0000-0000500A0000}"/>
    <cellStyle name="Normal 4 2 2 5 2 3 2 2" xfId="12083" xr:uid="{00000000-0005-0000-0000-0000510A0000}"/>
    <cellStyle name="Normal 4 2 2 5 2 3 3" xfId="9107" xr:uid="{00000000-0005-0000-0000-0000520A0000}"/>
    <cellStyle name="Normal 4 2 2 5 2 4" xfId="3636" xr:uid="{00000000-0005-0000-0000-0000530A0000}"/>
    <cellStyle name="Normal 4 2 2 5 2 4 2" xfId="6575" xr:uid="{00000000-0005-0000-0000-0000540A0000}"/>
    <cellStyle name="Normal 4 2 2 5 2 4 2 2" xfId="13001" xr:uid="{00000000-0005-0000-0000-0000550A0000}"/>
    <cellStyle name="Normal 4 2 2 5 2 4 3" xfId="10074" xr:uid="{00000000-0005-0000-0000-0000560A0000}"/>
    <cellStyle name="Normal 4 2 2 5 2 5" xfId="4197" xr:uid="{00000000-0005-0000-0000-0000570A0000}"/>
    <cellStyle name="Normal 4 2 2 5 2 5 2" xfId="10623" xr:uid="{00000000-0005-0000-0000-0000580A0000}"/>
    <cellStyle name="Normal 4 2 2 5 2 6" xfId="7252" xr:uid="{00000000-0005-0000-0000-0000590A0000}"/>
    <cellStyle name="Normal 4 2 2 5 3" xfId="328" xr:uid="{00000000-0005-0000-0000-00005A0A0000}"/>
    <cellStyle name="Normal 4 2 2 5 3 2" xfId="908" xr:uid="{00000000-0005-0000-0000-00005B0A0000}"/>
    <cellStyle name="Normal 4 2 2 5 3 2 2" xfId="4567" xr:uid="{00000000-0005-0000-0000-00005C0A0000}"/>
    <cellStyle name="Normal 4 2 2 5 3 2 2 2" xfId="10993" xr:uid="{00000000-0005-0000-0000-00005D0A0000}"/>
    <cellStyle name="Normal 4 2 2 5 3 2 3" xfId="7628" xr:uid="{00000000-0005-0000-0000-00005E0A0000}"/>
    <cellStyle name="Normal 4 2 2 5 3 3" xfId="2078" xr:uid="{00000000-0005-0000-0000-00005F0A0000}"/>
    <cellStyle name="Normal 4 2 2 5 3 3 2" xfId="5377" xr:uid="{00000000-0005-0000-0000-0000600A0000}"/>
    <cellStyle name="Normal 4 2 2 5 3 3 2 2" xfId="11803" xr:uid="{00000000-0005-0000-0000-0000610A0000}"/>
    <cellStyle name="Normal 4 2 2 5 3 3 3" xfId="8772" xr:uid="{00000000-0005-0000-0000-0000620A0000}"/>
    <cellStyle name="Normal 4 2 2 5 3 4" xfId="3359" xr:uid="{00000000-0005-0000-0000-0000630A0000}"/>
    <cellStyle name="Normal 4 2 2 5 3 4 2" xfId="6298" xr:uid="{00000000-0005-0000-0000-0000640A0000}"/>
    <cellStyle name="Normal 4 2 2 5 3 4 2 2" xfId="12724" xr:uid="{00000000-0005-0000-0000-0000650A0000}"/>
    <cellStyle name="Normal 4 2 2 5 3 4 3" xfId="9797" xr:uid="{00000000-0005-0000-0000-0000660A0000}"/>
    <cellStyle name="Normal 4 2 2 5 3 5" xfId="4019" xr:uid="{00000000-0005-0000-0000-0000670A0000}"/>
    <cellStyle name="Normal 4 2 2 5 3 5 2" xfId="10445" xr:uid="{00000000-0005-0000-0000-0000680A0000}"/>
    <cellStyle name="Normal 4 2 2 5 3 6" xfId="7074" xr:uid="{00000000-0005-0000-0000-0000690A0000}"/>
    <cellStyle name="Normal 4 2 2 5 4" xfId="730" xr:uid="{00000000-0005-0000-0000-00006A0A0000}"/>
    <cellStyle name="Normal 4 2 2 5 4 2" xfId="4389" xr:uid="{00000000-0005-0000-0000-00006B0A0000}"/>
    <cellStyle name="Normal 4 2 2 5 4 2 2" xfId="10815" xr:uid="{00000000-0005-0000-0000-00006C0A0000}"/>
    <cellStyle name="Normal 4 2 2 5 4 3" xfId="7450" xr:uid="{00000000-0005-0000-0000-00006D0A0000}"/>
    <cellStyle name="Normal 4 2 2 5 5" xfId="1529" xr:uid="{00000000-0005-0000-0000-00006E0A0000}"/>
    <cellStyle name="Normal 4 2 2 5 5 2" xfId="5009" xr:uid="{00000000-0005-0000-0000-00006F0A0000}"/>
    <cellStyle name="Normal 4 2 2 5 5 2 2" xfId="11435" xr:uid="{00000000-0005-0000-0000-0000700A0000}"/>
    <cellStyle name="Normal 4 2 2 5 5 3" xfId="8243" xr:uid="{00000000-0005-0000-0000-0000710A0000}"/>
    <cellStyle name="Normal 4 2 2 5 6" xfId="2996" xr:uid="{00000000-0005-0000-0000-0000720A0000}"/>
    <cellStyle name="Normal 4 2 2 5 6 2" xfId="5936" xr:uid="{00000000-0005-0000-0000-0000730A0000}"/>
    <cellStyle name="Normal 4 2 2 5 6 2 2" xfId="12362" xr:uid="{00000000-0005-0000-0000-0000740A0000}"/>
    <cellStyle name="Normal 4 2 2 5 6 3" xfId="9435" xr:uid="{00000000-0005-0000-0000-0000750A0000}"/>
    <cellStyle name="Normal 4 2 2 5 7" xfId="3841" xr:uid="{00000000-0005-0000-0000-0000760A0000}"/>
    <cellStyle name="Normal 4 2 2 5 7 2" xfId="10267" xr:uid="{00000000-0005-0000-0000-0000770A0000}"/>
    <cellStyle name="Normal 4 2 2 5 8" xfId="6896" xr:uid="{00000000-0005-0000-0000-0000780A0000}"/>
    <cellStyle name="Normal 4 2 2 5_IOPES" xfId="2639" xr:uid="{00000000-0005-0000-0000-0000790A0000}"/>
    <cellStyle name="Normal 4 2 2 6" xfId="201" xr:uid="{00000000-0005-0000-0000-00007A0A0000}"/>
    <cellStyle name="Normal 4 2 2 6 2" xfId="566" xr:uid="{00000000-0005-0000-0000-00007B0A0000}"/>
    <cellStyle name="Normal 4 2 2 6 2 2" xfId="1145" xr:uid="{00000000-0005-0000-0000-00007C0A0000}"/>
    <cellStyle name="Normal 4 2 2 6 2 2 2" xfId="4804" xr:uid="{00000000-0005-0000-0000-00007D0A0000}"/>
    <cellStyle name="Normal 4 2 2 6 2 2 2 2" xfId="11230" xr:uid="{00000000-0005-0000-0000-00007E0A0000}"/>
    <cellStyle name="Normal 4 2 2 6 2 2 3" xfId="7865" xr:uid="{00000000-0005-0000-0000-00007F0A0000}"/>
    <cellStyle name="Normal 4 2 2 6 2 3" xfId="2540" xr:uid="{00000000-0005-0000-0000-0000800A0000}"/>
    <cellStyle name="Normal 4 2 2 6 2 3 2" xfId="5716" xr:uid="{00000000-0005-0000-0000-0000810A0000}"/>
    <cellStyle name="Normal 4 2 2 6 2 3 2 2" xfId="12142" xr:uid="{00000000-0005-0000-0000-0000820A0000}"/>
    <cellStyle name="Normal 4 2 2 6 2 3 3" xfId="9166" xr:uid="{00000000-0005-0000-0000-0000830A0000}"/>
    <cellStyle name="Normal 4 2 2 6 2 4" xfId="3695" xr:uid="{00000000-0005-0000-0000-0000840A0000}"/>
    <cellStyle name="Normal 4 2 2 6 2 4 2" xfId="6634" xr:uid="{00000000-0005-0000-0000-0000850A0000}"/>
    <cellStyle name="Normal 4 2 2 6 2 4 2 2" xfId="13060" xr:uid="{00000000-0005-0000-0000-0000860A0000}"/>
    <cellStyle name="Normal 4 2 2 6 2 4 3" xfId="10133" xr:uid="{00000000-0005-0000-0000-0000870A0000}"/>
    <cellStyle name="Normal 4 2 2 6 2 5" xfId="4256" xr:uid="{00000000-0005-0000-0000-0000880A0000}"/>
    <cellStyle name="Normal 4 2 2 6 2 5 2" xfId="10682" xr:uid="{00000000-0005-0000-0000-0000890A0000}"/>
    <cellStyle name="Normal 4 2 2 6 2 6" xfId="7311" xr:uid="{00000000-0005-0000-0000-00008A0A0000}"/>
    <cellStyle name="Normal 4 2 2 6 3" xfId="387" xr:uid="{00000000-0005-0000-0000-00008B0A0000}"/>
    <cellStyle name="Normal 4 2 2 6 3 2" xfId="967" xr:uid="{00000000-0005-0000-0000-00008C0A0000}"/>
    <cellStyle name="Normal 4 2 2 6 3 2 2" xfId="4626" xr:uid="{00000000-0005-0000-0000-00008D0A0000}"/>
    <cellStyle name="Normal 4 2 2 6 3 2 2 2" xfId="11052" xr:uid="{00000000-0005-0000-0000-00008E0A0000}"/>
    <cellStyle name="Normal 4 2 2 6 3 2 3" xfId="7687" xr:uid="{00000000-0005-0000-0000-00008F0A0000}"/>
    <cellStyle name="Normal 4 2 2 6 3 3" xfId="2154" xr:uid="{00000000-0005-0000-0000-0000900A0000}"/>
    <cellStyle name="Normal 4 2 2 6 3 3 2" xfId="5436" xr:uid="{00000000-0005-0000-0000-0000910A0000}"/>
    <cellStyle name="Normal 4 2 2 6 3 3 2 2" xfId="11862" xr:uid="{00000000-0005-0000-0000-0000920A0000}"/>
    <cellStyle name="Normal 4 2 2 6 3 3 3" xfId="8846" xr:uid="{00000000-0005-0000-0000-0000930A0000}"/>
    <cellStyle name="Normal 4 2 2 6 3 4" xfId="3418" xr:uid="{00000000-0005-0000-0000-0000940A0000}"/>
    <cellStyle name="Normal 4 2 2 6 3 4 2" xfId="6357" xr:uid="{00000000-0005-0000-0000-0000950A0000}"/>
    <cellStyle name="Normal 4 2 2 6 3 4 2 2" xfId="12783" xr:uid="{00000000-0005-0000-0000-0000960A0000}"/>
    <cellStyle name="Normal 4 2 2 6 3 4 3" xfId="9856" xr:uid="{00000000-0005-0000-0000-0000970A0000}"/>
    <cellStyle name="Normal 4 2 2 6 3 5" xfId="4078" xr:uid="{00000000-0005-0000-0000-0000980A0000}"/>
    <cellStyle name="Normal 4 2 2 6 3 5 2" xfId="10504" xr:uid="{00000000-0005-0000-0000-0000990A0000}"/>
    <cellStyle name="Normal 4 2 2 6 3 6" xfId="7133" xr:uid="{00000000-0005-0000-0000-00009A0A0000}"/>
    <cellStyle name="Normal 4 2 2 6 4" xfId="789" xr:uid="{00000000-0005-0000-0000-00009B0A0000}"/>
    <cellStyle name="Normal 4 2 2 6 4 2" xfId="4448" xr:uid="{00000000-0005-0000-0000-00009C0A0000}"/>
    <cellStyle name="Normal 4 2 2 6 4 2 2" xfId="10874" xr:uid="{00000000-0005-0000-0000-00009D0A0000}"/>
    <cellStyle name="Normal 4 2 2 6 4 3" xfId="7509" xr:uid="{00000000-0005-0000-0000-00009E0A0000}"/>
    <cellStyle name="Normal 4 2 2 6 5" xfId="1607" xr:uid="{00000000-0005-0000-0000-00009F0A0000}"/>
    <cellStyle name="Normal 4 2 2 6 5 2" xfId="5068" xr:uid="{00000000-0005-0000-0000-0000A00A0000}"/>
    <cellStyle name="Normal 4 2 2 6 5 2 2" xfId="11494" xr:uid="{00000000-0005-0000-0000-0000A10A0000}"/>
    <cellStyle name="Normal 4 2 2 6 5 3" xfId="8318" xr:uid="{00000000-0005-0000-0000-0000A20A0000}"/>
    <cellStyle name="Normal 4 2 2 6 6" xfId="3056" xr:uid="{00000000-0005-0000-0000-0000A30A0000}"/>
    <cellStyle name="Normal 4 2 2 6 6 2" xfId="5995" xr:uid="{00000000-0005-0000-0000-0000A40A0000}"/>
    <cellStyle name="Normal 4 2 2 6 6 2 2" xfId="12421" xr:uid="{00000000-0005-0000-0000-0000A50A0000}"/>
    <cellStyle name="Normal 4 2 2 6 6 3" xfId="9494" xr:uid="{00000000-0005-0000-0000-0000A60A0000}"/>
    <cellStyle name="Normal 4 2 2 6 7" xfId="3900" xr:uid="{00000000-0005-0000-0000-0000A70A0000}"/>
    <cellStyle name="Normal 4 2 2 6 7 2" xfId="10326" xr:uid="{00000000-0005-0000-0000-0000A80A0000}"/>
    <cellStyle name="Normal 4 2 2 6 8" xfId="6955" xr:uid="{00000000-0005-0000-0000-0000A90A0000}"/>
    <cellStyle name="Normal 4 2 2 6_IOPES" xfId="2590" xr:uid="{00000000-0005-0000-0000-0000AA0A0000}"/>
    <cellStyle name="Normal 4 2 2 7" xfId="418" xr:uid="{00000000-0005-0000-0000-0000AB0A0000}"/>
    <cellStyle name="Normal 4 2 2 7 2" xfId="997" xr:uid="{00000000-0005-0000-0000-0000AC0A0000}"/>
    <cellStyle name="Normal 4 2 2 7 2 2" xfId="4656" xr:uid="{00000000-0005-0000-0000-0000AD0A0000}"/>
    <cellStyle name="Normal 4 2 2 7 2 2 2" xfId="11082" xr:uid="{00000000-0005-0000-0000-0000AE0A0000}"/>
    <cellStyle name="Normal 4 2 2 7 2 3" xfId="7717" xr:uid="{00000000-0005-0000-0000-0000AF0A0000}"/>
    <cellStyle name="Normal 4 2 2 7 3" xfId="2379" xr:uid="{00000000-0005-0000-0000-0000B00A0000}"/>
    <cellStyle name="Normal 4 2 2 7 3 2" xfId="5568" xr:uid="{00000000-0005-0000-0000-0000B10A0000}"/>
    <cellStyle name="Normal 4 2 2 7 3 2 2" xfId="11994" xr:uid="{00000000-0005-0000-0000-0000B20A0000}"/>
    <cellStyle name="Normal 4 2 2 7 3 3" xfId="9018" xr:uid="{00000000-0005-0000-0000-0000B30A0000}"/>
    <cellStyle name="Normal 4 2 2 7 4" xfId="3547" xr:uid="{00000000-0005-0000-0000-0000B40A0000}"/>
    <cellStyle name="Normal 4 2 2 7 4 2" xfId="6486" xr:uid="{00000000-0005-0000-0000-0000B50A0000}"/>
    <cellStyle name="Normal 4 2 2 7 4 2 2" xfId="12912" xr:uid="{00000000-0005-0000-0000-0000B60A0000}"/>
    <cellStyle name="Normal 4 2 2 7 4 3" xfId="9985" xr:uid="{00000000-0005-0000-0000-0000B70A0000}"/>
    <cellStyle name="Normal 4 2 2 7 5" xfId="4108" xr:uid="{00000000-0005-0000-0000-0000B80A0000}"/>
    <cellStyle name="Normal 4 2 2 7 5 2" xfId="10534" xr:uid="{00000000-0005-0000-0000-0000B90A0000}"/>
    <cellStyle name="Normal 4 2 2 7 6" xfId="7163" xr:uid="{00000000-0005-0000-0000-0000BA0A0000}"/>
    <cellStyle name="Normal 4 2 2 8" xfId="239" xr:uid="{00000000-0005-0000-0000-0000BB0A0000}"/>
    <cellStyle name="Normal 4 2 2 8 2" xfId="819" xr:uid="{00000000-0005-0000-0000-0000BC0A0000}"/>
    <cellStyle name="Normal 4 2 2 8 2 2" xfId="4478" xr:uid="{00000000-0005-0000-0000-0000BD0A0000}"/>
    <cellStyle name="Normal 4 2 2 8 2 2 2" xfId="10904" xr:uid="{00000000-0005-0000-0000-0000BE0A0000}"/>
    <cellStyle name="Normal 4 2 2 8 2 3" xfId="7539" xr:uid="{00000000-0005-0000-0000-0000BF0A0000}"/>
    <cellStyle name="Normal 4 2 2 8 3" xfId="1798" xr:uid="{00000000-0005-0000-0000-0000C00A0000}"/>
    <cellStyle name="Normal 4 2 2 8 3 2" xfId="5201" xr:uid="{00000000-0005-0000-0000-0000C10A0000}"/>
    <cellStyle name="Normal 4 2 2 8 3 2 2" xfId="11627" xr:uid="{00000000-0005-0000-0000-0000C20A0000}"/>
    <cellStyle name="Normal 4 2 2 8 3 3" xfId="8496" xr:uid="{00000000-0005-0000-0000-0000C30A0000}"/>
    <cellStyle name="Normal 4 2 2 8 4" xfId="3185" xr:uid="{00000000-0005-0000-0000-0000C40A0000}"/>
    <cellStyle name="Normal 4 2 2 8 4 2" xfId="6124" xr:uid="{00000000-0005-0000-0000-0000C50A0000}"/>
    <cellStyle name="Normal 4 2 2 8 4 2 2" xfId="12550" xr:uid="{00000000-0005-0000-0000-0000C60A0000}"/>
    <cellStyle name="Normal 4 2 2 8 4 3" xfId="9623" xr:uid="{00000000-0005-0000-0000-0000C70A0000}"/>
    <cellStyle name="Normal 4 2 2 8 5" xfId="3930" xr:uid="{00000000-0005-0000-0000-0000C80A0000}"/>
    <cellStyle name="Normal 4 2 2 8 5 2" xfId="10356" xr:uid="{00000000-0005-0000-0000-0000C90A0000}"/>
    <cellStyle name="Normal 4 2 2 8 6" xfId="6985" xr:uid="{00000000-0005-0000-0000-0000CA0A0000}"/>
    <cellStyle name="Normal 4 2 2 9" xfId="641" xr:uid="{00000000-0005-0000-0000-0000CB0A0000}"/>
    <cellStyle name="Normal 4 2 2 9 2" xfId="4300" xr:uid="{00000000-0005-0000-0000-0000CC0A0000}"/>
    <cellStyle name="Normal 4 2 2 9 2 2" xfId="10726" xr:uid="{00000000-0005-0000-0000-0000CD0A0000}"/>
    <cellStyle name="Normal 4 2 2 9 3" xfId="7361" xr:uid="{00000000-0005-0000-0000-0000CE0A0000}"/>
    <cellStyle name="Normal 4 2 2_IOPES" xfId="2695" xr:uid="{00000000-0005-0000-0000-0000CF0A0000}"/>
    <cellStyle name="Normal 4 2 3" xfId="111" xr:uid="{00000000-0005-0000-0000-0000D00A0000}"/>
    <cellStyle name="Normal 4 2 3 2" xfId="172" xr:uid="{00000000-0005-0000-0000-0000D10A0000}"/>
    <cellStyle name="Normal 4 2 3 2 2" xfId="543" xr:uid="{00000000-0005-0000-0000-0000D20A0000}"/>
    <cellStyle name="Normal 4 2 3 2 2 2" xfId="1122" xr:uid="{00000000-0005-0000-0000-0000D30A0000}"/>
    <cellStyle name="Normal 4 2 3 2 2 2 2" xfId="4781" xr:uid="{00000000-0005-0000-0000-0000D40A0000}"/>
    <cellStyle name="Normal 4 2 3 2 2 2 2 2" xfId="11207" xr:uid="{00000000-0005-0000-0000-0000D50A0000}"/>
    <cellStyle name="Normal 4 2 3 2 2 2 3" xfId="7842" xr:uid="{00000000-0005-0000-0000-0000D60A0000}"/>
    <cellStyle name="Normal 4 2 3 2 2 3" xfId="2511" xr:uid="{00000000-0005-0000-0000-0000D70A0000}"/>
    <cellStyle name="Normal 4 2 3 2 2 3 2" xfId="5693" xr:uid="{00000000-0005-0000-0000-0000D80A0000}"/>
    <cellStyle name="Normal 4 2 3 2 2 3 2 2" xfId="12119" xr:uid="{00000000-0005-0000-0000-0000D90A0000}"/>
    <cellStyle name="Normal 4 2 3 2 2 3 3" xfId="9143" xr:uid="{00000000-0005-0000-0000-0000DA0A0000}"/>
    <cellStyle name="Normal 4 2 3 2 2 4" xfId="3672" xr:uid="{00000000-0005-0000-0000-0000DB0A0000}"/>
    <cellStyle name="Normal 4 2 3 2 2 4 2" xfId="6611" xr:uid="{00000000-0005-0000-0000-0000DC0A0000}"/>
    <cellStyle name="Normal 4 2 3 2 2 4 2 2" xfId="13037" xr:uid="{00000000-0005-0000-0000-0000DD0A0000}"/>
    <cellStyle name="Normal 4 2 3 2 2 4 3" xfId="10110" xr:uid="{00000000-0005-0000-0000-0000DE0A0000}"/>
    <cellStyle name="Normal 4 2 3 2 2 5" xfId="4233" xr:uid="{00000000-0005-0000-0000-0000DF0A0000}"/>
    <cellStyle name="Normal 4 2 3 2 2 5 2" xfId="10659" xr:uid="{00000000-0005-0000-0000-0000E00A0000}"/>
    <cellStyle name="Normal 4 2 3 2 2 6" xfId="7288" xr:uid="{00000000-0005-0000-0000-0000E10A0000}"/>
    <cellStyle name="Normal 4 2 3 2 3" xfId="364" xr:uid="{00000000-0005-0000-0000-0000E20A0000}"/>
    <cellStyle name="Normal 4 2 3 2 3 2" xfId="944" xr:uid="{00000000-0005-0000-0000-0000E30A0000}"/>
    <cellStyle name="Normal 4 2 3 2 3 2 2" xfId="4603" xr:uid="{00000000-0005-0000-0000-0000E40A0000}"/>
    <cellStyle name="Normal 4 2 3 2 3 2 2 2" xfId="11029" xr:uid="{00000000-0005-0000-0000-0000E50A0000}"/>
    <cellStyle name="Normal 4 2 3 2 3 2 3" xfId="7664" xr:uid="{00000000-0005-0000-0000-0000E60A0000}"/>
    <cellStyle name="Normal 4 2 3 2 3 3" xfId="2274" xr:uid="{00000000-0005-0000-0000-0000E70A0000}"/>
    <cellStyle name="Normal 4 2 3 2 3 3 2" xfId="5528" xr:uid="{00000000-0005-0000-0000-0000E80A0000}"/>
    <cellStyle name="Normal 4 2 3 2 3 3 2 2" xfId="11954" xr:uid="{00000000-0005-0000-0000-0000E90A0000}"/>
    <cellStyle name="Normal 4 2 3 2 3 3 3" xfId="8955" xr:uid="{00000000-0005-0000-0000-0000EA0A0000}"/>
    <cellStyle name="Normal 4 2 3 2 3 4" xfId="3509" xr:uid="{00000000-0005-0000-0000-0000EB0A0000}"/>
    <cellStyle name="Normal 4 2 3 2 3 4 2" xfId="6448" xr:uid="{00000000-0005-0000-0000-0000EC0A0000}"/>
    <cellStyle name="Normal 4 2 3 2 3 4 2 2" xfId="12874" xr:uid="{00000000-0005-0000-0000-0000ED0A0000}"/>
    <cellStyle name="Normal 4 2 3 2 3 4 3" xfId="9947" xr:uid="{00000000-0005-0000-0000-0000EE0A0000}"/>
    <cellStyle name="Normal 4 2 3 2 3 5" xfId="4055" xr:uid="{00000000-0005-0000-0000-0000EF0A0000}"/>
    <cellStyle name="Normal 4 2 3 2 3 5 2" xfId="10481" xr:uid="{00000000-0005-0000-0000-0000F00A0000}"/>
    <cellStyle name="Normal 4 2 3 2 3 6" xfId="7110" xr:uid="{00000000-0005-0000-0000-0000F10A0000}"/>
    <cellStyle name="Normal 4 2 3 2 4" xfId="766" xr:uid="{00000000-0005-0000-0000-0000F20A0000}"/>
    <cellStyle name="Normal 4 2 3 2 4 2" xfId="4425" xr:uid="{00000000-0005-0000-0000-0000F30A0000}"/>
    <cellStyle name="Normal 4 2 3 2 4 2 2" xfId="10851" xr:uid="{00000000-0005-0000-0000-0000F40A0000}"/>
    <cellStyle name="Normal 4 2 3 2 4 3" xfId="7486" xr:uid="{00000000-0005-0000-0000-0000F50A0000}"/>
    <cellStyle name="Normal 4 2 3 2 5" xfId="1718" xr:uid="{00000000-0005-0000-0000-0000F60A0000}"/>
    <cellStyle name="Normal 4 2 3 2 5 2" xfId="5160" xr:uid="{00000000-0005-0000-0000-0000F70A0000}"/>
    <cellStyle name="Normal 4 2 3 2 5 2 2" xfId="11586" xr:uid="{00000000-0005-0000-0000-0000F80A0000}"/>
    <cellStyle name="Normal 4 2 3 2 5 3" xfId="8427" xr:uid="{00000000-0005-0000-0000-0000F90A0000}"/>
    <cellStyle name="Normal 4 2 3 2 6" xfId="3147" xr:uid="{00000000-0005-0000-0000-0000FA0A0000}"/>
    <cellStyle name="Normal 4 2 3 2 6 2" xfId="6086" xr:uid="{00000000-0005-0000-0000-0000FB0A0000}"/>
    <cellStyle name="Normal 4 2 3 2 6 2 2" xfId="12512" xr:uid="{00000000-0005-0000-0000-0000FC0A0000}"/>
    <cellStyle name="Normal 4 2 3 2 6 3" xfId="9585" xr:uid="{00000000-0005-0000-0000-0000FD0A0000}"/>
    <cellStyle name="Normal 4 2 3 2 7" xfId="3877" xr:uid="{00000000-0005-0000-0000-0000FE0A0000}"/>
    <cellStyle name="Normal 4 2 3 2 7 2" xfId="10303" xr:uid="{00000000-0005-0000-0000-0000FF0A0000}"/>
    <cellStyle name="Normal 4 2 3 2 8" xfId="6932" xr:uid="{00000000-0005-0000-0000-0000000B0000}"/>
    <cellStyle name="Normal 4 2 3 2_IOPES" xfId="2655" xr:uid="{00000000-0005-0000-0000-0000010B0000}"/>
    <cellStyle name="Normal 4 2 3 3" xfId="484" xr:uid="{00000000-0005-0000-0000-0000020B0000}"/>
    <cellStyle name="Normal 4 2 3 3 2" xfId="1063" xr:uid="{00000000-0005-0000-0000-0000030B0000}"/>
    <cellStyle name="Normal 4 2 3 3 2 2" xfId="2189" xr:uid="{00000000-0005-0000-0000-0000040B0000}"/>
    <cellStyle name="Normal 4 2 3 3 2 2 2" xfId="5466" xr:uid="{00000000-0005-0000-0000-0000050B0000}"/>
    <cellStyle name="Normal 4 2 3 3 2 2 2 2" xfId="11892" xr:uid="{00000000-0005-0000-0000-0000060B0000}"/>
    <cellStyle name="Normal 4 2 3 3 2 2 3" xfId="8880" xr:uid="{00000000-0005-0000-0000-0000070B0000}"/>
    <cellStyle name="Normal 4 2 3 3 2 3" xfId="3448" xr:uid="{00000000-0005-0000-0000-0000080B0000}"/>
    <cellStyle name="Normal 4 2 3 3 2 3 2" xfId="6387" xr:uid="{00000000-0005-0000-0000-0000090B0000}"/>
    <cellStyle name="Normal 4 2 3 3 2 3 2 2" xfId="12813" xr:uid="{00000000-0005-0000-0000-00000A0B0000}"/>
    <cellStyle name="Normal 4 2 3 3 2 3 3" xfId="9886" xr:uid="{00000000-0005-0000-0000-00000B0B0000}"/>
    <cellStyle name="Normal 4 2 3 3 2 4" xfId="4722" xr:uid="{00000000-0005-0000-0000-00000C0B0000}"/>
    <cellStyle name="Normal 4 2 3 3 2 4 2" xfId="11148" xr:uid="{00000000-0005-0000-0000-00000D0B0000}"/>
    <cellStyle name="Normal 4 2 3 3 2 5" xfId="7783" xr:uid="{00000000-0005-0000-0000-00000E0B0000}"/>
    <cellStyle name="Normal 4 2 3 3 3" xfId="1641" xr:uid="{00000000-0005-0000-0000-00000F0B0000}"/>
    <cellStyle name="Normal 4 2 3 3 3 2" xfId="5098" xr:uid="{00000000-0005-0000-0000-0000100B0000}"/>
    <cellStyle name="Normal 4 2 3 3 3 2 2" xfId="11524" xr:uid="{00000000-0005-0000-0000-0000110B0000}"/>
    <cellStyle name="Normal 4 2 3 3 3 3" xfId="8352" xr:uid="{00000000-0005-0000-0000-0000120B0000}"/>
    <cellStyle name="Normal 4 2 3 3 4" xfId="3086" xr:uid="{00000000-0005-0000-0000-0000130B0000}"/>
    <cellStyle name="Normal 4 2 3 3 4 2" xfId="6025" xr:uid="{00000000-0005-0000-0000-0000140B0000}"/>
    <cellStyle name="Normal 4 2 3 3 4 2 2" xfId="12451" xr:uid="{00000000-0005-0000-0000-0000150B0000}"/>
    <cellStyle name="Normal 4 2 3 3 4 3" xfId="9524" xr:uid="{00000000-0005-0000-0000-0000160B0000}"/>
    <cellStyle name="Normal 4 2 3 3 5" xfId="4174" xr:uid="{00000000-0005-0000-0000-0000170B0000}"/>
    <cellStyle name="Normal 4 2 3 3 5 2" xfId="10600" xr:uid="{00000000-0005-0000-0000-0000180B0000}"/>
    <cellStyle name="Normal 4 2 3 3 6" xfId="7229" xr:uid="{00000000-0005-0000-0000-0000190B0000}"/>
    <cellStyle name="Normal 4 2 3 4" xfId="305" xr:uid="{00000000-0005-0000-0000-00001A0B0000}"/>
    <cellStyle name="Normal 4 2 3 4 2" xfId="885" xr:uid="{00000000-0005-0000-0000-00001B0B0000}"/>
    <cellStyle name="Normal 4 2 3 4 2 2" xfId="4544" xr:uid="{00000000-0005-0000-0000-00001C0B0000}"/>
    <cellStyle name="Normal 4 2 3 4 2 2 2" xfId="10970" xr:uid="{00000000-0005-0000-0000-00001D0B0000}"/>
    <cellStyle name="Normal 4 2 3 4 2 3" xfId="7605" xr:uid="{00000000-0005-0000-0000-00001E0B0000}"/>
    <cellStyle name="Normal 4 2 3 4 3" xfId="2450" xr:uid="{00000000-0005-0000-0000-00001F0B0000}"/>
    <cellStyle name="Normal 4 2 3 4 3 2" xfId="5634" xr:uid="{00000000-0005-0000-0000-0000200B0000}"/>
    <cellStyle name="Normal 4 2 3 4 3 2 2" xfId="12060" xr:uid="{00000000-0005-0000-0000-0000210B0000}"/>
    <cellStyle name="Normal 4 2 3 4 3 3" xfId="9084" xr:uid="{00000000-0005-0000-0000-0000220B0000}"/>
    <cellStyle name="Normal 4 2 3 4 4" xfId="3613" xr:uid="{00000000-0005-0000-0000-0000230B0000}"/>
    <cellStyle name="Normal 4 2 3 4 4 2" xfId="6552" xr:uid="{00000000-0005-0000-0000-0000240B0000}"/>
    <cellStyle name="Normal 4 2 3 4 4 2 2" xfId="12978" xr:uid="{00000000-0005-0000-0000-0000250B0000}"/>
    <cellStyle name="Normal 4 2 3 4 4 3" xfId="10051" xr:uid="{00000000-0005-0000-0000-0000260B0000}"/>
    <cellStyle name="Normal 4 2 3 4 5" xfId="3996" xr:uid="{00000000-0005-0000-0000-0000270B0000}"/>
    <cellStyle name="Normal 4 2 3 4 5 2" xfId="10422" xr:uid="{00000000-0005-0000-0000-0000280B0000}"/>
    <cellStyle name="Normal 4 2 3 4 6" xfId="7051" xr:uid="{00000000-0005-0000-0000-0000290B0000}"/>
    <cellStyle name="Normal 4 2 3 5" xfId="707" xr:uid="{00000000-0005-0000-0000-00002A0B0000}"/>
    <cellStyle name="Normal 4 2 3 5 2" xfId="1860" xr:uid="{00000000-0005-0000-0000-00002B0B0000}"/>
    <cellStyle name="Normal 4 2 3 5 2 2" xfId="5258" xr:uid="{00000000-0005-0000-0000-00002C0B0000}"/>
    <cellStyle name="Normal 4 2 3 5 2 2 2" xfId="11684" xr:uid="{00000000-0005-0000-0000-00002D0B0000}"/>
    <cellStyle name="Normal 4 2 3 5 2 3" xfId="8556" xr:uid="{00000000-0005-0000-0000-00002E0B0000}"/>
    <cellStyle name="Normal 4 2 3 5 3" xfId="3242" xr:uid="{00000000-0005-0000-0000-00002F0B0000}"/>
    <cellStyle name="Normal 4 2 3 5 3 2" xfId="6181" xr:uid="{00000000-0005-0000-0000-0000300B0000}"/>
    <cellStyle name="Normal 4 2 3 5 3 2 2" xfId="12607" xr:uid="{00000000-0005-0000-0000-0000310B0000}"/>
    <cellStyle name="Normal 4 2 3 5 3 3" xfId="9680" xr:uid="{00000000-0005-0000-0000-0000320B0000}"/>
    <cellStyle name="Normal 4 2 3 5 4" xfId="4366" xr:uid="{00000000-0005-0000-0000-0000330B0000}"/>
    <cellStyle name="Normal 4 2 3 5 4 2" xfId="10792" xr:uid="{00000000-0005-0000-0000-0000340B0000}"/>
    <cellStyle name="Normal 4 2 3 5 5" xfId="7427" xr:uid="{00000000-0005-0000-0000-0000350B0000}"/>
    <cellStyle name="Normal 4 2 3 6" xfId="1304" xr:uid="{00000000-0005-0000-0000-0000360B0000}"/>
    <cellStyle name="Normal 4 2 3 6 2" xfId="4892" xr:uid="{00000000-0005-0000-0000-0000370B0000}"/>
    <cellStyle name="Normal 4 2 3 6 2 2" xfId="11318" xr:uid="{00000000-0005-0000-0000-0000380B0000}"/>
    <cellStyle name="Normal 4 2 3 6 3" xfId="8018" xr:uid="{00000000-0005-0000-0000-0000390B0000}"/>
    <cellStyle name="Normal 4 2 3 7" xfId="2878" xr:uid="{00000000-0005-0000-0000-00003A0B0000}"/>
    <cellStyle name="Normal 4 2 3 7 2" xfId="5819" xr:uid="{00000000-0005-0000-0000-00003B0B0000}"/>
    <cellStyle name="Normal 4 2 3 7 2 2" xfId="12245" xr:uid="{00000000-0005-0000-0000-00003C0B0000}"/>
    <cellStyle name="Normal 4 2 3 7 3" xfId="9318" xr:uid="{00000000-0005-0000-0000-00003D0B0000}"/>
    <cellStyle name="Normal 4 2 3 8" xfId="3818" xr:uid="{00000000-0005-0000-0000-00003E0B0000}"/>
    <cellStyle name="Normal 4 2 3 8 2" xfId="10244" xr:uid="{00000000-0005-0000-0000-00003F0B0000}"/>
    <cellStyle name="Normal 4 2 3 9" xfId="6873" xr:uid="{00000000-0005-0000-0000-0000400B0000}"/>
    <cellStyle name="Normal 4 2 3_IOPES" xfId="2662" xr:uid="{00000000-0005-0000-0000-0000410B0000}"/>
    <cellStyle name="Normal 4 2 4" xfId="74" xr:uid="{00000000-0005-0000-0000-0000420B0000}"/>
    <cellStyle name="Normal 4 2 4 2" xfId="447" xr:uid="{00000000-0005-0000-0000-0000430B0000}"/>
    <cellStyle name="Normal 4 2 4 2 2" xfId="1026" xr:uid="{00000000-0005-0000-0000-0000440B0000}"/>
    <cellStyle name="Normal 4 2 4 2 2 2" xfId="2236" xr:uid="{00000000-0005-0000-0000-0000450B0000}"/>
    <cellStyle name="Normal 4 2 4 2 2 2 2" xfId="5496" xr:uid="{00000000-0005-0000-0000-0000460B0000}"/>
    <cellStyle name="Normal 4 2 4 2 2 2 2 2" xfId="11922" xr:uid="{00000000-0005-0000-0000-0000470B0000}"/>
    <cellStyle name="Normal 4 2 4 2 2 2 3" xfId="8919" xr:uid="{00000000-0005-0000-0000-0000480B0000}"/>
    <cellStyle name="Normal 4 2 4 2 2 3" xfId="3478" xr:uid="{00000000-0005-0000-0000-0000490B0000}"/>
    <cellStyle name="Normal 4 2 4 2 2 3 2" xfId="6417" xr:uid="{00000000-0005-0000-0000-00004A0B0000}"/>
    <cellStyle name="Normal 4 2 4 2 2 3 2 2" xfId="12843" xr:uid="{00000000-0005-0000-0000-00004B0B0000}"/>
    <cellStyle name="Normal 4 2 4 2 2 3 3" xfId="9916" xr:uid="{00000000-0005-0000-0000-00004C0B0000}"/>
    <cellStyle name="Normal 4 2 4 2 2 4" xfId="4685" xr:uid="{00000000-0005-0000-0000-00004D0B0000}"/>
    <cellStyle name="Normal 4 2 4 2 2 4 2" xfId="11111" xr:uid="{00000000-0005-0000-0000-00004E0B0000}"/>
    <cellStyle name="Normal 4 2 4 2 2 5" xfId="7746" xr:uid="{00000000-0005-0000-0000-00004F0B0000}"/>
    <cellStyle name="Normal 4 2 4 2 3" xfId="1681" xr:uid="{00000000-0005-0000-0000-0000500B0000}"/>
    <cellStyle name="Normal 4 2 4 2 3 2" xfId="5128" xr:uid="{00000000-0005-0000-0000-0000510B0000}"/>
    <cellStyle name="Normal 4 2 4 2 3 2 2" xfId="11554" xr:uid="{00000000-0005-0000-0000-0000520B0000}"/>
    <cellStyle name="Normal 4 2 4 2 3 3" xfId="8391" xr:uid="{00000000-0005-0000-0000-0000530B0000}"/>
    <cellStyle name="Normal 4 2 4 2 4" xfId="3116" xr:uid="{00000000-0005-0000-0000-0000540B0000}"/>
    <cellStyle name="Normal 4 2 4 2 4 2" xfId="6055" xr:uid="{00000000-0005-0000-0000-0000550B0000}"/>
    <cellStyle name="Normal 4 2 4 2 4 2 2" xfId="12481" xr:uid="{00000000-0005-0000-0000-0000560B0000}"/>
    <cellStyle name="Normal 4 2 4 2 4 3" xfId="9554" xr:uid="{00000000-0005-0000-0000-0000570B0000}"/>
    <cellStyle name="Normal 4 2 4 2 5" xfId="4137" xr:uid="{00000000-0005-0000-0000-0000580B0000}"/>
    <cellStyle name="Normal 4 2 4 2 5 2" xfId="10563" xr:uid="{00000000-0005-0000-0000-0000590B0000}"/>
    <cellStyle name="Normal 4 2 4 2 6" xfId="7192" xr:uid="{00000000-0005-0000-0000-00005A0B0000}"/>
    <cellStyle name="Normal 4 2 4 3" xfId="268" xr:uid="{00000000-0005-0000-0000-00005B0B0000}"/>
    <cellStyle name="Normal 4 2 4 3 2" xfId="848" xr:uid="{00000000-0005-0000-0000-00005C0B0000}"/>
    <cellStyle name="Normal 4 2 4 3 2 2" xfId="4507" xr:uid="{00000000-0005-0000-0000-00005D0B0000}"/>
    <cellStyle name="Normal 4 2 4 3 2 2 2" xfId="10933" xr:uid="{00000000-0005-0000-0000-00005E0B0000}"/>
    <cellStyle name="Normal 4 2 4 3 2 3" xfId="7568" xr:uid="{00000000-0005-0000-0000-00005F0B0000}"/>
    <cellStyle name="Normal 4 2 4 3 3" xfId="2413" xr:uid="{00000000-0005-0000-0000-0000600B0000}"/>
    <cellStyle name="Normal 4 2 4 3 3 2" xfId="5597" xr:uid="{00000000-0005-0000-0000-0000610B0000}"/>
    <cellStyle name="Normal 4 2 4 3 3 2 2" xfId="12023" xr:uid="{00000000-0005-0000-0000-0000620B0000}"/>
    <cellStyle name="Normal 4 2 4 3 3 3" xfId="9047" xr:uid="{00000000-0005-0000-0000-0000630B0000}"/>
    <cellStyle name="Normal 4 2 4 3 4" xfId="3576" xr:uid="{00000000-0005-0000-0000-0000640B0000}"/>
    <cellStyle name="Normal 4 2 4 3 4 2" xfId="6515" xr:uid="{00000000-0005-0000-0000-0000650B0000}"/>
    <cellStyle name="Normal 4 2 4 3 4 2 2" xfId="12941" xr:uid="{00000000-0005-0000-0000-0000660B0000}"/>
    <cellStyle name="Normal 4 2 4 3 4 3" xfId="10014" xr:uid="{00000000-0005-0000-0000-0000670B0000}"/>
    <cellStyle name="Normal 4 2 4 3 5" xfId="3959" xr:uid="{00000000-0005-0000-0000-0000680B0000}"/>
    <cellStyle name="Normal 4 2 4 3 5 2" xfId="10385" xr:uid="{00000000-0005-0000-0000-0000690B0000}"/>
    <cellStyle name="Normal 4 2 4 3 6" xfId="7014" xr:uid="{00000000-0005-0000-0000-00006A0B0000}"/>
    <cellStyle name="Normal 4 2 4 4" xfId="670" xr:uid="{00000000-0005-0000-0000-00006B0B0000}"/>
    <cellStyle name="Normal 4 2 4 4 2" xfId="1925" xr:uid="{00000000-0005-0000-0000-00006C0B0000}"/>
    <cellStyle name="Normal 4 2 4 4 2 2" xfId="5316" xr:uid="{00000000-0005-0000-0000-00006D0B0000}"/>
    <cellStyle name="Normal 4 2 4 4 2 2 2" xfId="11742" xr:uid="{00000000-0005-0000-0000-00006E0B0000}"/>
    <cellStyle name="Normal 4 2 4 4 2 3" xfId="8621" xr:uid="{00000000-0005-0000-0000-00006F0B0000}"/>
    <cellStyle name="Normal 4 2 4 4 3" xfId="3300" xr:uid="{00000000-0005-0000-0000-0000700B0000}"/>
    <cellStyle name="Normal 4 2 4 4 3 2" xfId="6239" xr:uid="{00000000-0005-0000-0000-0000710B0000}"/>
    <cellStyle name="Normal 4 2 4 4 3 2 2" xfId="12665" xr:uid="{00000000-0005-0000-0000-0000720B0000}"/>
    <cellStyle name="Normal 4 2 4 4 3 3" xfId="9738" xr:uid="{00000000-0005-0000-0000-0000730B0000}"/>
    <cellStyle name="Normal 4 2 4 4 4" xfId="4329" xr:uid="{00000000-0005-0000-0000-0000740B0000}"/>
    <cellStyle name="Normal 4 2 4 4 4 2" xfId="10755" xr:uid="{00000000-0005-0000-0000-0000750B0000}"/>
    <cellStyle name="Normal 4 2 4 4 5" xfId="7390" xr:uid="{00000000-0005-0000-0000-0000760B0000}"/>
    <cellStyle name="Normal 4 2 4 5" xfId="1372" xr:uid="{00000000-0005-0000-0000-0000770B0000}"/>
    <cellStyle name="Normal 4 2 4 5 2" xfId="4950" xr:uid="{00000000-0005-0000-0000-0000780B0000}"/>
    <cellStyle name="Normal 4 2 4 5 2 2" xfId="11376" xr:uid="{00000000-0005-0000-0000-0000790B0000}"/>
    <cellStyle name="Normal 4 2 4 5 3" xfId="8086" xr:uid="{00000000-0005-0000-0000-00007A0B0000}"/>
    <cellStyle name="Normal 4 2 4 6" xfId="2936" xr:uid="{00000000-0005-0000-0000-00007B0B0000}"/>
    <cellStyle name="Normal 4 2 4 6 2" xfId="5877" xr:uid="{00000000-0005-0000-0000-00007C0B0000}"/>
    <cellStyle name="Normal 4 2 4 6 2 2" xfId="12303" xr:uid="{00000000-0005-0000-0000-00007D0B0000}"/>
    <cellStyle name="Normal 4 2 4 6 3" xfId="9376" xr:uid="{00000000-0005-0000-0000-00007E0B0000}"/>
    <cellStyle name="Normal 4 2 4 7" xfId="3781" xr:uid="{00000000-0005-0000-0000-00007F0B0000}"/>
    <cellStyle name="Normal 4 2 4 7 2" xfId="10207" xr:uid="{00000000-0005-0000-0000-0000800B0000}"/>
    <cellStyle name="Normal 4 2 4 8" xfId="6836" xr:uid="{00000000-0005-0000-0000-0000810B0000}"/>
    <cellStyle name="Normal 4 2 4_IOPES" xfId="2711" xr:uid="{00000000-0005-0000-0000-0000820B0000}"/>
    <cellStyle name="Normal 4 2 5" xfId="135" xr:uid="{00000000-0005-0000-0000-0000830B0000}"/>
    <cellStyle name="Normal 4 2 5 2" xfId="506" xr:uid="{00000000-0005-0000-0000-0000840B0000}"/>
    <cellStyle name="Normal 4 2 5 2 2" xfId="1085" xr:uid="{00000000-0005-0000-0000-0000850B0000}"/>
    <cellStyle name="Normal 4 2 5 2 2 2" xfId="4744" xr:uid="{00000000-0005-0000-0000-0000860B0000}"/>
    <cellStyle name="Normal 4 2 5 2 2 2 2" xfId="11170" xr:uid="{00000000-0005-0000-0000-0000870B0000}"/>
    <cellStyle name="Normal 4 2 5 2 2 3" xfId="7805" xr:uid="{00000000-0005-0000-0000-0000880B0000}"/>
    <cellStyle name="Normal 4 2 5 2 3" xfId="2474" xr:uid="{00000000-0005-0000-0000-0000890B0000}"/>
    <cellStyle name="Normal 4 2 5 2 3 2" xfId="5656" xr:uid="{00000000-0005-0000-0000-00008A0B0000}"/>
    <cellStyle name="Normal 4 2 5 2 3 2 2" xfId="12082" xr:uid="{00000000-0005-0000-0000-00008B0B0000}"/>
    <cellStyle name="Normal 4 2 5 2 3 3" xfId="9106" xr:uid="{00000000-0005-0000-0000-00008C0B0000}"/>
    <cellStyle name="Normal 4 2 5 2 4" xfId="3635" xr:uid="{00000000-0005-0000-0000-00008D0B0000}"/>
    <cellStyle name="Normal 4 2 5 2 4 2" xfId="6574" xr:uid="{00000000-0005-0000-0000-00008E0B0000}"/>
    <cellStyle name="Normal 4 2 5 2 4 2 2" xfId="13000" xr:uid="{00000000-0005-0000-0000-00008F0B0000}"/>
    <cellStyle name="Normal 4 2 5 2 4 3" xfId="10073" xr:uid="{00000000-0005-0000-0000-0000900B0000}"/>
    <cellStyle name="Normal 4 2 5 2 5" xfId="4196" xr:uid="{00000000-0005-0000-0000-0000910B0000}"/>
    <cellStyle name="Normal 4 2 5 2 5 2" xfId="10622" xr:uid="{00000000-0005-0000-0000-0000920B0000}"/>
    <cellStyle name="Normal 4 2 5 2 6" xfId="7251" xr:uid="{00000000-0005-0000-0000-0000930B0000}"/>
    <cellStyle name="Normal 4 2 5 3" xfId="327" xr:uid="{00000000-0005-0000-0000-0000940B0000}"/>
    <cellStyle name="Normal 4 2 5 3 2" xfId="907" xr:uid="{00000000-0005-0000-0000-0000950B0000}"/>
    <cellStyle name="Normal 4 2 5 3 2 2" xfId="4566" xr:uid="{00000000-0005-0000-0000-0000960B0000}"/>
    <cellStyle name="Normal 4 2 5 3 2 2 2" xfId="10992" xr:uid="{00000000-0005-0000-0000-0000970B0000}"/>
    <cellStyle name="Normal 4 2 5 3 2 3" xfId="7627" xr:uid="{00000000-0005-0000-0000-0000980B0000}"/>
    <cellStyle name="Normal 4 2 5 3 3" xfId="2075" xr:uid="{00000000-0005-0000-0000-0000990B0000}"/>
    <cellStyle name="Normal 4 2 5 3 3 2" xfId="5376" xr:uid="{00000000-0005-0000-0000-00009A0B0000}"/>
    <cellStyle name="Normal 4 2 5 3 3 2 2" xfId="11802" xr:uid="{00000000-0005-0000-0000-00009B0B0000}"/>
    <cellStyle name="Normal 4 2 5 3 3 3" xfId="8769" xr:uid="{00000000-0005-0000-0000-00009C0B0000}"/>
    <cellStyle name="Normal 4 2 5 3 4" xfId="3358" xr:uid="{00000000-0005-0000-0000-00009D0B0000}"/>
    <cellStyle name="Normal 4 2 5 3 4 2" xfId="6297" xr:uid="{00000000-0005-0000-0000-00009E0B0000}"/>
    <cellStyle name="Normal 4 2 5 3 4 2 2" xfId="12723" xr:uid="{00000000-0005-0000-0000-00009F0B0000}"/>
    <cellStyle name="Normal 4 2 5 3 4 3" xfId="9796" xr:uid="{00000000-0005-0000-0000-0000A00B0000}"/>
    <cellStyle name="Normal 4 2 5 3 5" xfId="4018" xr:uid="{00000000-0005-0000-0000-0000A10B0000}"/>
    <cellStyle name="Normal 4 2 5 3 5 2" xfId="10444" xr:uid="{00000000-0005-0000-0000-0000A20B0000}"/>
    <cellStyle name="Normal 4 2 5 3 6" xfId="7073" xr:uid="{00000000-0005-0000-0000-0000A30B0000}"/>
    <cellStyle name="Normal 4 2 5 4" xfId="729" xr:uid="{00000000-0005-0000-0000-0000A40B0000}"/>
    <cellStyle name="Normal 4 2 5 4 2" xfId="4388" xr:uid="{00000000-0005-0000-0000-0000A50B0000}"/>
    <cellStyle name="Normal 4 2 5 4 2 2" xfId="10814" xr:uid="{00000000-0005-0000-0000-0000A60B0000}"/>
    <cellStyle name="Normal 4 2 5 4 3" xfId="7449" xr:uid="{00000000-0005-0000-0000-0000A70B0000}"/>
    <cellStyle name="Normal 4 2 5 5" xfId="1526" xr:uid="{00000000-0005-0000-0000-0000A80B0000}"/>
    <cellStyle name="Normal 4 2 5 5 2" xfId="5008" xr:uid="{00000000-0005-0000-0000-0000A90B0000}"/>
    <cellStyle name="Normal 4 2 5 5 2 2" xfId="11434" xr:uid="{00000000-0005-0000-0000-0000AA0B0000}"/>
    <cellStyle name="Normal 4 2 5 5 3" xfId="8240" xr:uid="{00000000-0005-0000-0000-0000AB0B0000}"/>
    <cellStyle name="Normal 4 2 5 6" xfId="2995" xr:uid="{00000000-0005-0000-0000-0000AC0B0000}"/>
    <cellStyle name="Normal 4 2 5 6 2" xfId="5935" xr:uid="{00000000-0005-0000-0000-0000AD0B0000}"/>
    <cellStyle name="Normal 4 2 5 6 2 2" xfId="12361" xr:uid="{00000000-0005-0000-0000-0000AE0B0000}"/>
    <cellStyle name="Normal 4 2 5 6 3" xfId="9434" xr:uid="{00000000-0005-0000-0000-0000AF0B0000}"/>
    <cellStyle name="Normal 4 2 5 7" xfId="3840" xr:uid="{00000000-0005-0000-0000-0000B00B0000}"/>
    <cellStyle name="Normal 4 2 5 7 2" xfId="10266" xr:uid="{00000000-0005-0000-0000-0000B10B0000}"/>
    <cellStyle name="Normal 4 2 5 8" xfId="6895" xr:uid="{00000000-0005-0000-0000-0000B20B0000}"/>
    <cellStyle name="Normal 4 2 5_IOPES" xfId="2650" xr:uid="{00000000-0005-0000-0000-0000B30B0000}"/>
    <cellStyle name="Normal 4 2 6" xfId="194" xr:uid="{00000000-0005-0000-0000-0000B40B0000}"/>
    <cellStyle name="Normal 4 2 6 2" xfId="565" xr:uid="{00000000-0005-0000-0000-0000B50B0000}"/>
    <cellStyle name="Normal 4 2 6 2 2" xfId="1144" xr:uid="{00000000-0005-0000-0000-0000B60B0000}"/>
    <cellStyle name="Normal 4 2 6 2 2 2" xfId="4803" xr:uid="{00000000-0005-0000-0000-0000B70B0000}"/>
    <cellStyle name="Normal 4 2 6 2 2 2 2" xfId="11229" xr:uid="{00000000-0005-0000-0000-0000B80B0000}"/>
    <cellStyle name="Normal 4 2 6 2 2 3" xfId="7864" xr:uid="{00000000-0005-0000-0000-0000B90B0000}"/>
    <cellStyle name="Normal 4 2 6 2 3" xfId="2533" xr:uid="{00000000-0005-0000-0000-0000BA0B0000}"/>
    <cellStyle name="Normal 4 2 6 2 3 2" xfId="5715" xr:uid="{00000000-0005-0000-0000-0000BB0B0000}"/>
    <cellStyle name="Normal 4 2 6 2 3 2 2" xfId="12141" xr:uid="{00000000-0005-0000-0000-0000BC0B0000}"/>
    <cellStyle name="Normal 4 2 6 2 3 3" xfId="9165" xr:uid="{00000000-0005-0000-0000-0000BD0B0000}"/>
    <cellStyle name="Normal 4 2 6 2 4" xfId="3694" xr:uid="{00000000-0005-0000-0000-0000BE0B0000}"/>
    <cellStyle name="Normal 4 2 6 2 4 2" xfId="6633" xr:uid="{00000000-0005-0000-0000-0000BF0B0000}"/>
    <cellStyle name="Normal 4 2 6 2 4 2 2" xfId="13059" xr:uid="{00000000-0005-0000-0000-0000C00B0000}"/>
    <cellStyle name="Normal 4 2 6 2 4 3" xfId="10132" xr:uid="{00000000-0005-0000-0000-0000C10B0000}"/>
    <cellStyle name="Normal 4 2 6 2 5" xfId="4255" xr:uid="{00000000-0005-0000-0000-0000C20B0000}"/>
    <cellStyle name="Normal 4 2 6 2 5 2" xfId="10681" xr:uid="{00000000-0005-0000-0000-0000C30B0000}"/>
    <cellStyle name="Normal 4 2 6 2 6" xfId="7310" xr:uid="{00000000-0005-0000-0000-0000C40B0000}"/>
    <cellStyle name="Normal 4 2 6 3" xfId="386" xr:uid="{00000000-0005-0000-0000-0000C50B0000}"/>
    <cellStyle name="Normal 4 2 6 3 2" xfId="966" xr:uid="{00000000-0005-0000-0000-0000C60B0000}"/>
    <cellStyle name="Normal 4 2 6 3 2 2" xfId="4625" xr:uid="{00000000-0005-0000-0000-0000C70B0000}"/>
    <cellStyle name="Normal 4 2 6 3 2 2 2" xfId="11051" xr:uid="{00000000-0005-0000-0000-0000C80B0000}"/>
    <cellStyle name="Normal 4 2 6 3 2 3" xfId="7686" xr:uid="{00000000-0005-0000-0000-0000C90B0000}"/>
    <cellStyle name="Normal 4 2 6 3 3" xfId="2152" xr:uid="{00000000-0005-0000-0000-0000CA0B0000}"/>
    <cellStyle name="Normal 4 2 6 3 3 2" xfId="5435" xr:uid="{00000000-0005-0000-0000-0000CB0B0000}"/>
    <cellStyle name="Normal 4 2 6 3 3 2 2" xfId="11861" xr:uid="{00000000-0005-0000-0000-0000CC0B0000}"/>
    <cellStyle name="Normal 4 2 6 3 3 3" xfId="8844" xr:uid="{00000000-0005-0000-0000-0000CD0B0000}"/>
    <cellStyle name="Normal 4 2 6 3 4" xfId="3417" xr:uid="{00000000-0005-0000-0000-0000CE0B0000}"/>
    <cellStyle name="Normal 4 2 6 3 4 2" xfId="6356" xr:uid="{00000000-0005-0000-0000-0000CF0B0000}"/>
    <cellStyle name="Normal 4 2 6 3 4 2 2" xfId="12782" xr:uid="{00000000-0005-0000-0000-0000D00B0000}"/>
    <cellStyle name="Normal 4 2 6 3 4 3" xfId="9855" xr:uid="{00000000-0005-0000-0000-0000D10B0000}"/>
    <cellStyle name="Normal 4 2 6 3 5" xfId="4077" xr:uid="{00000000-0005-0000-0000-0000D20B0000}"/>
    <cellStyle name="Normal 4 2 6 3 5 2" xfId="10503" xr:uid="{00000000-0005-0000-0000-0000D30B0000}"/>
    <cellStyle name="Normal 4 2 6 3 6" xfId="7132" xr:uid="{00000000-0005-0000-0000-0000D40B0000}"/>
    <cellStyle name="Normal 4 2 6 4" xfId="788" xr:uid="{00000000-0005-0000-0000-0000D50B0000}"/>
    <cellStyle name="Normal 4 2 6 4 2" xfId="4447" xr:uid="{00000000-0005-0000-0000-0000D60B0000}"/>
    <cellStyle name="Normal 4 2 6 4 2 2" xfId="10873" xr:uid="{00000000-0005-0000-0000-0000D70B0000}"/>
    <cellStyle name="Normal 4 2 6 4 3" xfId="7508" xr:uid="{00000000-0005-0000-0000-0000D80B0000}"/>
    <cellStyle name="Normal 4 2 6 5" xfId="1604" xr:uid="{00000000-0005-0000-0000-0000D90B0000}"/>
    <cellStyle name="Normal 4 2 6 5 2" xfId="5067" xr:uid="{00000000-0005-0000-0000-0000DA0B0000}"/>
    <cellStyle name="Normal 4 2 6 5 2 2" xfId="11493" xr:uid="{00000000-0005-0000-0000-0000DB0B0000}"/>
    <cellStyle name="Normal 4 2 6 5 3" xfId="8315" xr:uid="{00000000-0005-0000-0000-0000DC0B0000}"/>
    <cellStyle name="Normal 4 2 6 6" xfId="3055" xr:uid="{00000000-0005-0000-0000-0000DD0B0000}"/>
    <cellStyle name="Normal 4 2 6 6 2" xfId="5994" xr:uid="{00000000-0005-0000-0000-0000DE0B0000}"/>
    <cellStyle name="Normal 4 2 6 6 2 2" xfId="12420" xr:uid="{00000000-0005-0000-0000-0000DF0B0000}"/>
    <cellStyle name="Normal 4 2 6 6 3" xfId="9493" xr:uid="{00000000-0005-0000-0000-0000E00B0000}"/>
    <cellStyle name="Normal 4 2 6 7" xfId="3899" xr:uid="{00000000-0005-0000-0000-0000E10B0000}"/>
    <cellStyle name="Normal 4 2 6 7 2" xfId="10325" xr:uid="{00000000-0005-0000-0000-0000E20B0000}"/>
    <cellStyle name="Normal 4 2 6 8" xfId="6954" xr:uid="{00000000-0005-0000-0000-0000E30B0000}"/>
    <cellStyle name="Normal 4 2 6_IOPES" xfId="2588" xr:uid="{00000000-0005-0000-0000-0000E40B0000}"/>
    <cellStyle name="Normal 4 2 7" xfId="417" xr:uid="{00000000-0005-0000-0000-0000E50B0000}"/>
    <cellStyle name="Normal 4 2 7 2" xfId="996" xr:uid="{00000000-0005-0000-0000-0000E60B0000}"/>
    <cellStyle name="Normal 4 2 7 2 2" xfId="4655" xr:uid="{00000000-0005-0000-0000-0000E70B0000}"/>
    <cellStyle name="Normal 4 2 7 2 2 2" xfId="11081" xr:uid="{00000000-0005-0000-0000-0000E80B0000}"/>
    <cellStyle name="Normal 4 2 7 2 3" xfId="7716" xr:uid="{00000000-0005-0000-0000-0000E90B0000}"/>
    <cellStyle name="Normal 4 2 7 3" xfId="2368" xr:uid="{00000000-0005-0000-0000-0000EA0B0000}"/>
    <cellStyle name="Normal 4 2 7 3 2" xfId="5567" xr:uid="{00000000-0005-0000-0000-0000EB0B0000}"/>
    <cellStyle name="Normal 4 2 7 3 2 2" xfId="11993" xr:uid="{00000000-0005-0000-0000-0000EC0B0000}"/>
    <cellStyle name="Normal 4 2 7 3 3" xfId="9016" xr:uid="{00000000-0005-0000-0000-0000ED0B0000}"/>
    <cellStyle name="Normal 4 2 7 4" xfId="3546" xr:uid="{00000000-0005-0000-0000-0000EE0B0000}"/>
    <cellStyle name="Normal 4 2 7 4 2" xfId="6485" xr:uid="{00000000-0005-0000-0000-0000EF0B0000}"/>
    <cellStyle name="Normal 4 2 7 4 2 2" xfId="12911" xr:uid="{00000000-0005-0000-0000-0000F00B0000}"/>
    <cellStyle name="Normal 4 2 7 4 3" xfId="9984" xr:uid="{00000000-0005-0000-0000-0000F10B0000}"/>
    <cellStyle name="Normal 4 2 7 5" xfId="4107" xr:uid="{00000000-0005-0000-0000-0000F20B0000}"/>
    <cellStyle name="Normal 4 2 7 5 2" xfId="10533" xr:uid="{00000000-0005-0000-0000-0000F30B0000}"/>
    <cellStyle name="Normal 4 2 7 6" xfId="7162" xr:uid="{00000000-0005-0000-0000-0000F40B0000}"/>
    <cellStyle name="Normal 4 2 8" xfId="238" xr:uid="{00000000-0005-0000-0000-0000F50B0000}"/>
    <cellStyle name="Normal 4 2 8 2" xfId="818" xr:uid="{00000000-0005-0000-0000-0000F60B0000}"/>
    <cellStyle name="Normal 4 2 8 2 2" xfId="4477" xr:uid="{00000000-0005-0000-0000-0000F70B0000}"/>
    <cellStyle name="Normal 4 2 8 2 2 2" xfId="10903" xr:uid="{00000000-0005-0000-0000-0000F80B0000}"/>
    <cellStyle name="Normal 4 2 8 2 3" xfId="7538" xr:uid="{00000000-0005-0000-0000-0000F90B0000}"/>
    <cellStyle name="Normal 4 2 8 3" xfId="1791" xr:uid="{00000000-0005-0000-0000-0000FA0B0000}"/>
    <cellStyle name="Normal 4 2 8 3 2" xfId="5200" xr:uid="{00000000-0005-0000-0000-0000FB0B0000}"/>
    <cellStyle name="Normal 4 2 8 3 2 2" xfId="11626" xr:uid="{00000000-0005-0000-0000-0000FC0B0000}"/>
    <cellStyle name="Normal 4 2 8 3 3" xfId="8495" xr:uid="{00000000-0005-0000-0000-0000FD0B0000}"/>
    <cellStyle name="Normal 4 2 8 4" xfId="3184" xr:uid="{00000000-0005-0000-0000-0000FE0B0000}"/>
    <cellStyle name="Normal 4 2 8 4 2" xfId="6123" xr:uid="{00000000-0005-0000-0000-0000FF0B0000}"/>
    <cellStyle name="Normal 4 2 8 4 2 2" xfId="12549" xr:uid="{00000000-0005-0000-0000-0000000C0000}"/>
    <cellStyle name="Normal 4 2 8 4 3" xfId="9622" xr:uid="{00000000-0005-0000-0000-0000010C0000}"/>
    <cellStyle name="Normal 4 2 8 5" xfId="3929" xr:uid="{00000000-0005-0000-0000-0000020C0000}"/>
    <cellStyle name="Normal 4 2 8 5 2" xfId="10355" xr:uid="{00000000-0005-0000-0000-0000030C0000}"/>
    <cellStyle name="Normal 4 2 8 6" xfId="6984" xr:uid="{00000000-0005-0000-0000-0000040C0000}"/>
    <cellStyle name="Normal 4 2 9" xfId="640" xr:uid="{00000000-0005-0000-0000-0000050C0000}"/>
    <cellStyle name="Normal 4 2 9 2" xfId="4299" xr:uid="{00000000-0005-0000-0000-0000060C0000}"/>
    <cellStyle name="Normal 4 2 9 2 2" xfId="10725" xr:uid="{00000000-0005-0000-0000-0000070C0000}"/>
    <cellStyle name="Normal 4 2 9 3" xfId="7360" xr:uid="{00000000-0005-0000-0000-0000080C0000}"/>
    <cellStyle name="Normal 4 2_IOPES" xfId="2653" xr:uid="{00000000-0005-0000-0000-0000090C0000}"/>
    <cellStyle name="Normal 4 3" xfId="41" xr:uid="{00000000-0005-0000-0000-00000A0C0000}"/>
    <cellStyle name="Normal 4 3 10" xfId="642" xr:uid="{00000000-0005-0000-0000-00000B0C0000}"/>
    <cellStyle name="Normal 4 3 10 2" xfId="2380" xr:uid="{00000000-0005-0000-0000-00000C0C0000}"/>
    <cellStyle name="Normal 4 3 10 2 2" xfId="5569" xr:uid="{00000000-0005-0000-0000-00000D0C0000}"/>
    <cellStyle name="Normal 4 3 10 2 2 2" xfId="11995" xr:uid="{00000000-0005-0000-0000-00000E0C0000}"/>
    <cellStyle name="Normal 4 3 10 2 3" xfId="9019" xr:uid="{00000000-0005-0000-0000-00000F0C0000}"/>
    <cellStyle name="Normal 4 3 10 3" xfId="3548" xr:uid="{00000000-0005-0000-0000-0000100C0000}"/>
    <cellStyle name="Normal 4 3 10 3 2" xfId="6487" xr:uid="{00000000-0005-0000-0000-0000110C0000}"/>
    <cellStyle name="Normal 4 3 10 3 2 2" xfId="12913" xr:uid="{00000000-0005-0000-0000-0000120C0000}"/>
    <cellStyle name="Normal 4 3 10 3 3" xfId="9986" xr:uid="{00000000-0005-0000-0000-0000130C0000}"/>
    <cellStyle name="Normal 4 3 10 4" xfId="4301" xr:uid="{00000000-0005-0000-0000-0000140C0000}"/>
    <cellStyle name="Normal 4 3 10 4 2" xfId="10727" xr:uid="{00000000-0005-0000-0000-0000150C0000}"/>
    <cellStyle name="Normal 4 3 10 5" xfId="7362" xr:uid="{00000000-0005-0000-0000-0000160C0000}"/>
    <cellStyle name="Normal 4 3 11" xfId="1799" xr:uid="{00000000-0005-0000-0000-0000170C0000}"/>
    <cellStyle name="Normal 4 3 11 2" xfId="3186" xr:uid="{00000000-0005-0000-0000-0000180C0000}"/>
    <cellStyle name="Normal 4 3 11 2 2" xfId="6125" xr:uid="{00000000-0005-0000-0000-0000190C0000}"/>
    <cellStyle name="Normal 4 3 11 2 2 2" xfId="12551" xr:uid="{00000000-0005-0000-0000-00001A0C0000}"/>
    <cellStyle name="Normal 4 3 11 2 3" xfId="9624" xr:uid="{00000000-0005-0000-0000-00001B0C0000}"/>
    <cellStyle name="Normal 4 3 11 3" xfId="5202" xr:uid="{00000000-0005-0000-0000-00001C0C0000}"/>
    <cellStyle name="Normal 4 3 11 3 2" xfId="11628" xr:uid="{00000000-0005-0000-0000-00001D0C0000}"/>
    <cellStyle name="Normal 4 3 11 4" xfId="8497" xr:uid="{00000000-0005-0000-0000-00001E0C0000}"/>
    <cellStyle name="Normal 4 3 12" xfId="1240" xr:uid="{00000000-0005-0000-0000-00001F0C0000}"/>
    <cellStyle name="Normal 4 3 12 2" xfId="4836" xr:uid="{00000000-0005-0000-0000-0000200C0000}"/>
    <cellStyle name="Normal 4 3 12 2 2" xfId="11262" xr:uid="{00000000-0005-0000-0000-0000210C0000}"/>
    <cellStyle name="Normal 4 3 12 3" xfId="7956" xr:uid="{00000000-0005-0000-0000-0000220C0000}"/>
    <cellStyle name="Normal 4 3 13" xfId="2822" xr:uid="{00000000-0005-0000-0000-0000230C0000}"/>
    <cellStyle name="Normal 4 3 13 2" xfId="5763" xr:uid="{00000000-0005-0000-0000-0000240C0000}"/>
    <cellStyle name="Normal 4 3 13 2 2" xfId="12189" xr:uid="{00000000-0005-0000-0000-0000250C0000}"/>
    <cellStyle name="Normal 4 3 13 3" xfId="9262" xr:uid="{00000000-0005-0000-0000-0000260C0000}"/>
    <cellStyle name="Normal 4 3 14" xfId="3753" xr:uid="{00000000-0005-0000-0000-0000270C0000}"/>
    <cellStyle name="Normal 4 3 14 2" xfId="10179" xr:uid="{00000000-0005-0000-0000-0000280C0000}"/>
    <cellStyle name="Normal 4 3 15" xfId="6685" xr:uid="{00000000-0005-0000-0000-0000290C0000}"/>
    <cellStyle name="Normal 4 3 16" xfId="6728" xr:uid="{00000000-0005-0000-0000-00002A0C0000}"/>
    <cellStyle name="Normal 4 3 17" xfId="6769" xr:uid="{00000000-0005-0000-0000-00002B0C0000}"/>
    <cellStyle name="Normal 4 3 18" xfId="6808" xr:uid="{00000000-0005-0000-0000-00002C0C0000}"/>
    <cellStyle name="Normal 4 3 2" xfId="42" xr:uid="{00000000-0005-0000-0000-00002D0C0000}"/>
    <cellStyle name="Normal 4 3 2 10" xfId="2823" xr:uid="{00000000-0005-0000-0000-00002E0C0000}"/>
    <cellStyle name="Normal 4 3 2 10 2" xfId="5764" xr:uid="{00000000-0005-0000-0000-00002F0C0000}"/>
    <cellStyle name="Normal 4 3 2 10 2 2" xfId="12190" xr:uid="{00000000-0005-0000-0000-0000300C0000}"/>
    <cellStyle name="Normal 4 3 2 10 3" xfId="9263" xr:uid="{00000000-0005-0000-0000-0000310C0000}"/>
    <cellStyle name="Normal 4 3 2 11" xfId="3754" xr:uid="{00000000-0005-0000-0000-0000320C0000}"/>
    <cellStyle name="Normal 4 3 2 11 2" xfId="10180" xr:uid="{00000000-0005-0000-0000-0000330C0000}"/>
    <cellStyle name="Normal 4 3 2 12" xfId="6686" xr:uid="{00000000-0005-0000-0000-0000340C0000}"/>
    <cellStyle name="Normal 4 3 2 13" xfId="6729" xr:uid="{00000000-0005-0000-0000-0000350C0000}"/>
    <cellStyle name="Normal 4 3 2 14" xfId="6770" xr:uid="{00000000-0005-0000-0000-0000360C0000}"/>
    <cellStyle name="Normal 4 3 2 15" xfId="6809" xr:uid="{00000000-0005-0000-0000-0000370C0000}"/>
    <cellStyle name="Normal 4 3 2 2" xfId="113" xr:uid="{00000000-0005-0000-0000-0000380C0000}"/>
    <cellStyle name="Normal 4 3 2 2 2" xfId="174" xr:uid="{00000000-0005-0000-0000-0000390C0000}"/>
    <cellStyle name="Normal 4 3 2 2 2 2" xfId="545" xr:uid="{00000000-0005-0000-0000-00003A0C0000}"/>
    <cellStyle name="Normal 4 3 2 2 2 2 2" xfId="1124" xr:uid="{00000000-0005-0000-0000-00003B0C0000}"/>
    <cellStyle name="Normal 4 3 2 2 2 2 2 2" xfId="4783" xr:uid="{00000000-0005-0000-0000-00003C0C0000}"/>
    <cellStyle name="Normal 4 3 2 2 2 2 2 2 2" xfId="11209" xr:uid="{00000000-0005-0000-0000-00003D0C0000}"/>
    <cellStyle name="Normal 4 3 2 2 2 2 2 3" xfId="7844" xr:uid="{00000000-0005-0000-0000-00003E0C0000}"/>
    <cellStyle name="Normal 4 3 2 2 2 2 3" xfId="2513" xr:uid="{00000000-0005-0000-0000-00003F0C0000}"/>
    <cellStyle name="Normal 4 3 2 2 2 2 3 2" xfId="5695" xr:uid="{00000000-0005-0000-0000-0000400C0000}"/>
    <cellStyle name="Normal 4 3 2 2 2 2 3 2 2" xfId="12121" xr:uid="{00000000-0005-0000-0000-0000410C0000}"/>
    <cellStyle name="Normal 4 3 2 2 2 2 3 3" xfId="9145" xr:uid="{00000000-0005-0000-0000-0000420C0000}"/>
    <cellStyle name="Normal 4 3 2 2 2 2 4" xfId="3674" xr:uid="{00000000-0005-0000-0000-0000430C0000}"/>
    <cellStyle name="Normal 4 3 2 2 2 2 4 2" xfId="6613" xr:uid="{00000000-0005-0000-0000-0000440C0000}"/>
    <cellStyle name="Normal 4 3 2 2 2 2 4 2 2" xfId="13039" xr:uid="{00000000-0005-0000-0000-0000450C0000}"/>
    <cellStyle name="Normal 4 3 2 2 2 2 4 3" xfId="10112" xr:uid="{00000000-0005-0000-0000-0000460C0000}"/>
    <cellStyle name="Normal 4 3 2 2 2 2 5" xfId="4235" xr:uid="{00000000-0005-0000-0000-0000470C0000}"/>
    <cellStyle name="Normal 4 3 2 2 2 2 5 2" xfId="10661" xr:uid="{00000000-0005-0000-0000-0000480C0000}"/>
    <cellStyle name="Normal 4 3 2 2 2 2 6" xfId="7290" xr:uid="{00000000-0005-0000-0000-0000490C0000}"/>
    <cellStyle name="Normal 4 3 2 2 2 3" xfId="366" xr:uid="{00000000-0005-0000-0000-00004A0C0000}"/>
    <cellStyle name="Normal 4 3 2 2 2 3 2" xfId="946" xr:uid="{00000000-0005-0000-0000-00004B0C0000}"/>
    <cellStyle name="Normal 4 3 2 2 2 3 2 2" xfId="4605" xr:uid="{00000000-0005-0000-0000-00004C0C0000}"/>
    <cellStyle name="Normal 4 3 2 2 2 3 2 2 2" xfId="11031" xr:uid="{00000000-0005-0000-0000-00004D0C0000}"/>
    <cellStyle name="Normal 4 3 2 2 2 3 2 3" xfId="7666" xr:uid="{00000000-0005-0000-0000-00004E0C0000}"/>
    <cellStyle name="Normal 4 3 2 2 2 3 3" xfId="2277" xr:uid="{00000000-0005-0000-0000-00004F0C0000}"/>
    <cellStyle name="Normal 4 3 2 2 2 3 3 2" xfId="5531" xr:uid="{00000000-0005-0000-0000-0000500C0000}"/>
    <cellStyle name="Normal 4 3 2 2 2 3 3 2 2" xfId="11957" xr:uid="{00000000-0005-0000-0000-0000510C0000}"/>
    <cellStyle name="Normal 4 3 2 2 2 3 3 3" xfId="8958" xr:uid="{00000000-0005-0000-0000-0000520C0000}"/>
    <cellStyle name="Normal 4 3 2 2 2 3 4" xfId="3512" xr:uid="{00000000-0005-0000-0000-0000530C0000}"/>
    <cellStyle name="Normal 4 3 2 2 2 3 4 2" xfId="6451" xr:uid="{00000000-0005-0000-0000-0000540C0000}"/>
    <cellStyle name="Normal 4 3 2 2 2 3 4 2 2" xfId="12877" xr:uid="{00000000-0005-0000-0000-0000550C0000}"/>
    <cellStyle name="Normal 4 3 2 2 2 3 4 3" xfId="9950" xr:uid="{00000000-0005-0000-0000-0000560C0000}"/>
    <cellStyle name="Normal 4 3 2 2 2 3 5" xfId="4057" xr:uid="{00000000-0005-0000-0000-0000570C0000}"/>
    <cellStyle name="Normal 4 3 2 2 2 3 5 2" xfId="10483" xr:uid="{00000000-0005-0000-0000-0000580C0000}"/>
    <cellStyle name="Normal 4 3 2 2 2 3 6" xfId="7112" xr:uid="{00000000-0005-0000-0000-0000590C0000}"/>
    <cellStyle name="Normal 4 3 2 2 2 4" xfId="768" xr:uid="{00000000-0005-0000-0000-00005A0C0000}"/>
    <cellStyle name="Normal 4 3 2 2 2 4 2" xfId="4427" xr:uid="{00000000-0005-0000-0000-00005B0C0000}"/>
    <cellStyle name="Normal 4 3 2 2 2 4 2 2" xfId="10853" xr:uid="{00000000-0005-0000-0000-00005C0C0000}"/>
    <cellStyle name="Normal 4 3 2 2 2 4 3" xfId="7488" xr:uid="{00000000-0005-0000-0000-00005D0C0000}"/>
    <cellStyle name="Normal 4 3 2 2 2 5" xfId="1721" xr:uid="{00000000-0005-0000-0000-00005E0C0000}"/>
    <cellStyle name="Normal 4 3 2 2 2 5 2" xfId="5163" xr:uid="{00000000-0005-0000-0000-00005F0C0000}"/>
    <cellStyle name="Normal 4 3 2 2 2 5 2 2" xfId="11589" xr:uid="{00000000-0005-0000-0000-0000600C0000}"/>
    <cellStyle name="Normal 4 3 2 2 2 5 3" xfId="8430" xr:uid="{00000000-0005-0000-0000-0000610C0000}"/>
    <cellStyle name="Normal 4 3 2 2 2 6" xfId="3150" xr:uid="{00000000-0005-0000-0000-0000620C0000}"/>
    <cellStyle name="Normal 4 3 2 2 2 6 2" xfId="6089" xr:uid="{00000000-0005-0000-0000-0000630C0000}"/>
    <cellStyle name="Normal 4 3 2 2 2 6 2 2" xfId="12515" xr:uid="{00000000-0005-0000-0000-0000640C0000}"/>
    <cellStyle name="Normal 4 3 2 2 2 6 3" xfId="9588" xr:uid="{00000000-0005-0000-0000-0000650C0000}"/>
    <cellStyle name="Normal 4 3 2 2 2 7" xfId="3879" xr:uid="{00000000-0005-0000-0000-0000660C0000}"/>
    <cellStyle name="Normal 4 3 2 2 2 7 2" xfId="10305" xr:uid="{00000000-0005-0000-0000-0000670C0000}"/>
    <cellStyle name="Normal 4 3 2 2 2 8" xfId="6934" xr:uid="{00000000-0005-0000-0000-0000680C0000}"/>
    <cellStyle name="Normal 4 3 2 2 2_IOPES" xfId="2636" xr:uid="{00000000-0005-0000-0000-0000690C0000}"/>
    <cellStyle name="Normal 4 3 2 2 3" xfId="486" xr:uid="{00000000-0005-0000-0000-00006A0C0000}"/>
    <cellStyle name="Normal 4 3 2 2 3 2" xfId="1065" xr:uid="{00000000-0005-0000-0000-00006B0C0000}"/>
    <cellStyle name="Normal 4 3 2 2 3 2 2" xfId="2199" xr:uid="{00000000-0005-0000-0000-00006C0C0000}"/>
    <cellStyle name="Normal 4 3 2 2 3 2 2 2" xfId="5469" xr:uid="{00000000-0005-0000-0000-00006D0C0000}"/>
    <cellStyle name="Normal 4 3 2 2 3 2 2 2 2" xfId="11895" xr:uid="{00000000-0005-0000-0000-00006E0C0000}"/>
    <cellStyle name="Normal 4 3 2 2 3 2 2 3" xfId="8884" xr:uid="{00000000-0005-0000-0000-00006F0C0000}"/>
    <cellStyle name="Normal 4 3 2 2 3 2 3" xfId="3451" xr:uid="{00000000-0005-0000-0000-0000700C0000}"/>
    <cellStyle name="Normal 4 3 2 2 3 2 3 2" xfId="6390" xr:uid="{00000000-0005-0000-0000-0000710C0000}"/>
    <cellStyle name="Normal 4 3 2 2 3 2 3 2 2" xfId="12816" xr:uid="{00000000-0005-0000-0000-0000720C0000}"/>
    <cellStyle name="Normal 4 3 2 2 3 2 3 3" xfId="9889" xr:uid="{00000000-0005-0000-0000-0000730C0000}"/>
    <cellStyle name="Normal 4 3 2 2 3 2 4" xfId="4724" xr:uid="{00000000-0005-0000-0000-0000740C0000}"/>
    <cellStyle name="Normal 4 3 2 2 3 2 4 2" xfId="11150" xr:uid="{00000000-0005-0000-0000-0000750C0000}"/>
    <cellStyle name="Normal 4 3 2 2 3 2 5" xfId="7785" xr:uid="{00000000-0005-0000-0000-0000760C0000}"/>
    <cellStyle name="Normal 4 3 2 2 3 3" xfId="1645" xr:uid="{00000000-0005-0000-0000-0000770C0000}"/>
    <cellStyle name="Normal 4 3 2 2 3 3 2" xfId="5101" xr:uid="{00000000-0005-0000-0000-0000780C0000}"/>
    <cellStyle name="Normal 4 3 2 2 3 3 2 2" xfId="11527" xr:uid="{00000000-0005-0000-0000-0000790C0000}"/>
    <cellStyle name="Normal 4 3 2 2 3 3 3" xfId="8356" xr:uid="{00000000-0005-0000-0000-00007A0C0000}"/>
    <cellStyle name="Normal 4 3 2 2 3 4" xfId="3089" xr:uid="{00000000-0005-0000-0000-00007B0C0000}"/>
    <cellStyle name="Normal 4 3 2 2 3 4 2" xfId="6028" xr:uid="{00000000-0005-0000-0000-00007C0C0000}"/>
    <cellStyle name="Normal 4 3 2 2 3 4 2 2" xfId="12454" xr:uid="{00000000-0005-0000-0000-00007D0C0000}"/>
    <cellStyle name="Normal 4 3 2 2 3 4 3" xfId="9527" xr:uid="{00000000-0005-0000-0000-00007E0C0000}"/>
    <cellStyle name="Normal 4 3 2 2 3 5" xfId="4176" xr:uid="{00000000-0005-0000-0000-00007F0C0000}"/>
    <cellStyle name="Normal 4 3 2 2 3 5 2" xfId="10602" xr:uid="{00000000-0005-0000-0000-0000800C0000}"/>
    <cellStyle name="Normal 4 3 2 2 3 6" xfId="7231" xr:uid="{00000000-0005-0000-0000-0000810C0000}"/>
    <cellStyle name="Normal 4 3 2 2 4" xfId="307" xr:uid="{00000000-0005-0000-0000-0000820C0000}"/>
    <cellStyle name="Normal 4 3 2 2 4 2" xfId="887" xr:uid="{00000000-0005-0000-0000-0000830C0000}"/>
    <cellStyle name="Normal 4 3 2 2 4 2 2" xfId="4546" xr:uid="{00000000-0005-0000-0000-0000840C0000}"/>
    <cellStyle name="Normal 4 3 2 2 4 2 2 2" xfId="10972" xr:uid="{00000000-0005-0000-0000-0000850C0000}"/>
    <cellStyle name="Normal 4 3 2 2 4 2 3" xfId="7607" xr:uid="{00000000-0005-0000-0000-0000860C0000}"/>
    <cellStyle name="Normal 4 3 2 2 4 3" xfId="2452" xr:uid="{00000000-0005-0000-0000-0000870C0000}"/>
    <cellStyle name="Normal 4 3 2 2 4 3 2" xfId="5636" xr:uid="{00000000-0005-0000-0000-0000880C0000}"/>
    <cellStyle name="Normal 4 3 2 2 4 3 2 2" xfId="12062" xr:uid="{00000000-0005-0000-0000-0000890C0000}"/>
    <cellStyle name="Normal 4 3 2 2 4 3 3" xfId="9086" xr:uid="{00000000-0005-0000-0000-00008A0C0000}"/>
    <cellStyle name="Normal 4 3 2 2 4 4" xfId="3615" xr:uid="{00000000-0005-0000-0000-00008B0C0000}"/>
    <cellStyle name="Normal 4 3 2 2 4 4 2" xfId="6554" xr:uid="{00000000-0005-0000-0000-00008C0C0000}"/>
    <cellStyle name="Normal 4 3 2 2 4 4 2 2" xfId="12980" xr:uid="{00000000-0005-0000-0000-00008D0C0000}"/>
    <cellStyle name="Normal 4 3 2 2 4 4 3" xfId="10053" xr:uid="{00000000-0005-0000-0000-00008E0C0000}"/>
    <cellStyle name="Normal 4 3 2 2 4 5" xfId="3998" xr:uid="{00000000-0005-0000-0000-00008F0C0000}"/>
    <cellStyle name="Normal 4 3 2 2 4 5 2" xfId="10424" xr:uid="{00000000-0005-0000-0000-0000900C0000}"/>
    <cellStyle name="Normal 4 3 2 2 4 6" xfId="7053" xr:uid="{00000000-0005-0000-0000-0000910C0000}"/>
    <cellStyle name="Normal 4 3 2 2 5" xfId="709" xr:uid="{00000000-0005-0000-0000-0000920C0000}"/>
    <cellStyle name="Normal 4 3 2 2 5 2" xfId="1863" xr:uid="{00000000-0005-0000-0000-0000930C0000}"/>
    <cellStyle name="Normal 4 3 2 2 5 2 2" xfId="5261" xr:uid="{00000000-0005-0000-0000-0000940C0000}"/>
    <cellStyle name="Normal 4 3 2 2 5 2 2 2" xfId="11687" xr:uid="{00000000-0005-0000-0000-0000950C0000}"/>
    <cellStyle name="Normal 4 3 2 2 5 2 3" xfId="8559" xr:uid="{00000000-0005-0000-0000-0000960C0000}"/>
    <cellStyle name="Normal 4 3 2 2 5 3" xfId="3245" xr:uid="{00000000-0005-0000-0000-0000970C0000}"/>
    <cellStyle name="Normal 4 3 2 2 5 3 2" xfId="6184" xr:uid="{00000000-0005-0000-0000-0000980C0000}"/>
    <cellStyle name="Normal 4 3 2 2 5 3 2 2" xfId="12610" xr:uid="{00000000-0005-0000-0000-0000990C0000}"/>
    <cellStyle name="Normal 4 3 2 2 5 3 3" xfId="9683" xr:uid="{00000000-0005-0000-0000-00009A0C0000}"/>
    <cellStyle name="Normal 4 3 2 2 5 4" xfId="4368" xr:uid="{00000000-0005-0000-0000-00009B0C0000}"/>
    <cellStyle name="Normal 4 3 2 2 5 4 2" xfId="10794" xr:uid="{00000000-0005-0000-0000-00009C0C0000}"/>
    <cellStyle name="Normal 4 3 2 2 5 5" xfId="7429" xr:uid="{00000000-0005-0000-0000-00009D0C0000}"/>
    <cellStyle name="Normal 4 3 2 2 6" xfId="1309" xr:uid="{00000000-0005-0000-0000-00009E0C0000}"/>
    <cellStyle name="Normal 4 3 2 2 6 2" xfId="4895" xr:uid="{00000000-0005-0000-0000-00009F0C0000}"/>
    <cellStyle name="Normal 4 3 2 2 6 2 2" xfId="11321" xr:uid="{00000000-0005-0000-0000-0000A00C0000}"/>
    <cellStyle name="Normal 4 3 2 2 6 3" xfId="8023" xr:uid="{00000000-0005-0000-0000-0000A10C0000}"/>
    <cellStyle name="Normal 4 3 2 2 7" xfId="2881" xr:uid="{00000000-0005-0000-0000-0000A20C0000}"/>
    <cellStyle name="Normal 4 3 2 2 7 2" xfId="5822" xr:uid="{00000000-0005-0000-0000-0000A30C0000}"/>
    <cellStyle name="Normal 4 3 2 2 7 2 2" xfId="12248" xr:uid="{00000000-0005-0000-0000-0000A40C0000}"/>
    <cellStyle name="Normal 4 3 2 2 7 3" xfId="9321" xr:uid="{00000000-0005-0000-0000-0000A50C0000}"/>
    <cellStyle name="Normal 4 3 2 2 8" xfId="3820" xr:uid="{00000000-0005-0000-0000-0000A60C0000}"/>
    <cellStyle name="Normal 4 3 2 2 8 2" xfId="10246" xr:uid="{00000000-0005-0000-0000-0000A70C0000}"/>
    <cellStyle name="Normal 4 3 2 2 9" xfId="6875" xr:uid="{00000000-0005-0000-0000-0000A80C0000}"/>
    <cellStyle name="Normal 4 3 2 2_IOPES" xfId="2699" xr:uid="{00000000-0005-0000-0000-0000A90C0000}"/>
    <cellStyle name="Normal 4 3 2 3" xfId="77" xr:uid="{00000000-0005-0000-0000-0000AA0C0000}"/>
    <cellStyle name="Normal 4 3 2 3 2" xfId="450" xr:uid="{00000000-0005-0000-0000-0000AB0C0000}"/>
    <cellStyle name="Normal 4 3 2 3 2 2" xfId="1029" xr:uid="{00000000-0005-0000-0000-0000AC0C0000}"/>
    <cellStyle name="Normal 4 3 2 3 2 2 2" xfId="2240" xr:uid="{00000000-0005-0000-0000-0000AD0C0000}"/>
    <cellStyle name="Normal 4 3 2 3 2 2 2 2" xfId="5499" xr:uid="{00000000-0005-0000-0000-0000AE0C0000}"/>
    <cellStyle name="Normal 4 3 2 3 2 2 2 2 2" xfId="11925" xr:uid="{00000000-0005-0000-0000-0000AF0C0000}"/>
    <cellStyle name="Normal 4 3 2 3 2 2 2 3" xfId="8923" xr:uid="{00000000-0005-0000-0000-0000B00C0000}"/>
    <cellStyle name="Normal 4 3 2 3 2 2 3" xfId="3481" xr:uid="{00000000-0005-0000-0000-0000B10C0000}"/>
    <cellStyle name="Normal 4 3 2 3 2 2 3 2" xfId="6420" xr:uid="{00000000-0005-0000-0000-0000B20C0000}"/>
    <cellStyle name="Normal 4 3 2 3 2 2 3 2 2" xfId="12846" xr:uid="{00000000-0005-0000-0000-0000B30C0000}"/>
    <cellStyle name="Normal 4 3 2 3 2 2 3 3" xfId="9919" xr:uid="{00000000-0005-0000-0000-0000B40C0000}"/>
    <cellStyle name="Normal 4 3 2 3 2 2 4" xfId="4688" xr:uid="{00000000-0005-0000-0000-0000B50C0000}"/>
    <cellStyle name="Normal 4 3 2 3 2 2 4 2" xfId="11114" xr:uid="{00000000-0005-0000-0000-0000B60C0000}"/>
    <cellStyle name="Normal 4 3 2 3 2 2 5" xfId="7749" xr:uid="{00000000-0005-0000-0000-0000B70C0000}"/>
    <cellStyle name="Normal 4 3 2 3 2 3" xfId="1685" xr:uid="{00000000-0005-0000-0000-0000B80C0000}"/>
    <cellStyle name="Normal 4 3 2 3 2 3 2" xfId="5131" xr:uid="{00000000-0005-0000-0000-0000B90C0000}"/>
    <cellStyle name="Normal 4 3 2 3 2 3 2 2" xfId="11557" xr:uid="{00000000-0005-0000-0000-0000BA0C0000}"/>
    <cellStyle name="Normal 4 3 2 3 2 3 3" xfId="8395" xr:uid="{00000000-0005-0000-0000-0000BB0C0000}"/>
    <cellStyle name="Normal 4 3 2 3 2 4" xfId="3119" xr:uid="{00000000-0005-0000-0000-0000BC0C0000}"/>
    <cellStyle name="Normal 4 3 2 3 2 4 2" xfId="6058" xr:uid="{00000000-0005-0000-0000-0000BD0C0000}"/>
    <cellStyle name="Normal 4 3 2 3 2 4 2 2" xfId="12484" xr:uid="{00000000-0005-0000-0000-0000BE0C0000}"/>
    <cellStyle name="Normal 4 3 2 3 2 4 3" xfId="9557" xr:uid="{00000000-0005-0000-0000-0000BF0C0000}"/>
    <cellStyle name="Normal 4 3 2 3 2 5" xfId="4140" xr:uid="{00000000-0005-0000-0000-0000C00C0000}"/>
    <cellStyle name="Normal 4 3 2 3 2 5 2" xfId="10566" xr:uid="{00000000-0005-0000-0000-0000C10C0000}"/>
    <cellStyle name="Normal 4 3 2 3 2 6" xfId="7195" xr:uid="{00000000-0005-0000-0000-0000C20C0000}"/>
    <cellStyle name="Normal 4 3 2 3 3" xfId="271" xr:uid="{00000000-0005-0000-0000-0000C30C0000}"/>
    <cellStyle name="Normal 4 3 2 3 3 2" xfId="851" xr:uid="{00000000-0005-0000-0000-0000C40C0000}"/>
    <cellStyle name="Normal 4 3 2 3 3 2 2" xfId="4510" xr:uid="{00000000-0005-0000-0000-0000C50C0000}"/>
    <cellStyle name="Normal 4 3 2 3 3 2 2 2" xfId="10936" xr:uid="{00000000-0005-0000-0000-0000C60C0000}"/>
    <cellStyle name="Normal 4 3 2 3 3 2 3" xfId="7571" xr:uid="{00000000-0005-0000-0000-0000C70C0000}"/>
    <cellStyle name="Normal 4 3 2 3 3 3" xfId="2416" xr:uid="{00000000-0005-0000-0000-0000C80C0000}"/>
    <cellStyle name="Normal 4 3 2 3 3 3 2" xfId="5600" xr:uid="{00000000-0005-0000-0000-0000C90C0000}"/>
    <cellStyle name="Normal 4 3 2 3 3 3 2 2" xfId="12026" xr:uid="{00000000-0005-0000-0000-0000CA0C0000}"/>
    <cellStyle name="Normal 4 3 2 3 3 3 3" xfId="9050" xr:uid="{00000000-0005-0000-0000-0000CB0C0000}"/>
    <cellStyle name="Normal 4 3 2 3 3 4" xfId="3579" xr:uid="{00000000-0005-0000-0000-0000CC0C0000}"/>
    <cellStyle name="Normal 4 3 2 3 3 4 2" xfId="6518" xr:uid="{00000000-0005-0000-0000-0000CD0C0000}"/>
    <cellStyle name="Normal 4 3 2 3 3 4 2 2" xfId="12944" xr:uid="{00000000-0005-0000-0000-0000CE0C0000}"/>
    <cellStyle name="Normal 4 3 2 3 3 4 3" xfId="10017" xr:uid="{00000000-0005-0000-0000-0000CF0C0000}"/>
    <cellStyle name="Normal 4 3 2 3 3 5" xfId="3962" xr:uid="{00000000-0005-0000-0000-0000D00C0000}"/>
    <cellStyle name="Normal 4 3 2 3 3 5 2" xfId="10388" xr:uid="{00000000-0005-0000-0000-0000D10C0000}"/>
    <cellStyle name="Normal 4 3 2 3 3 6" xfId="7017" xr:uid="{00000000-0005-0000-0000-0000D20C0000}"/>
    <cellStyle name="Normal 4 3 2 3 4" xfId="673" xr:uid="{00000000-0005-0000-0000-0000D30C0000}"/>
    <cellStyle name="Normal 4 3 2 3 4 2" xfId="1928" xr:uid="{00000000-0005-0000-0000-0000D40C0000}"/>
    <cellStyle name="Normal 4 3 2 3 4 2 2" xfId="5319" xr:uid="{00000000-0005-0000-0000-0000D50C0000}"/>
    <cellStyle name="Normal 4 3 2 3 4 2 2 2" xfId="11745" xr:uid="{00000000-0005-0000-0000-0000D60C0000}"/>
    <cellStyle name="Normal 4 3 2 3 4 2 3" xfId="8624" xr:uid="{00000000-0005-0000-0000-0000D70C0000}"/>
    <cellStyle name="Normal 4 3 2 3 4 3" xfId="3303" xr:uid="{00000000-0005-0000-0000-0000D80C0000}"/>
    <cellStyle name="Normal 4 3 2 3 4 3 2" xfId="6242" xr:uid="{00000000-0005-0000-0000-0000D90C0000}"/>
    <cellStyle name="Normal 4 3 2 3 4 3 2 2" xfId="12668" xr:uid="{00000000-0005-0000-0000-0000DA0C0000}"/>
    <cellStyle name="Normal 4 3 2 3 4 3 3" xfId="9741" xr:uid="{00000000-0005-0000-0000-0000DB0C0000}"/>
    <cellStyle name="Normal 4 3 2 3 4 4" xfId="4332" xr:uid="{00000000-0005-0000-0000-0000DC0C0000}"/>
    <cellStyle name="Normal 4 3 2 3 4 4 2" xfId="10758" xr:uid="{00000000-0005-0000-0000-0000DD0C0000}"/>
    <cellStyle name="Normal 4 3 2 3 4 5" xfId="7393" xr:uid="{00000000-0005-0000-0000-0000DE0C0000}"/>
    <cellStyle name="Normal 4 3 2 3 5" xfId="1375" xr:uid="{00000000-0005-0000-0000-0000DF0C0000}"/>
    <cellStyle name="Normal 4 3 2 3 5 2" xfId="4953" xr:uid="{00000000-0005-0000-0000-0000E00C0000}"/>
    <cellStyle name="Normal 4 3 2 3 5 2 2" xfId="11379" xr:uid="{00000000-0005-0000-0000-0000E10C0000}"/>
    <cellStyle name="Normal 4 3 2 3 5 3" xfId="8089" xr:uid="{00000000-0005-0000-0000-0000E20C0000}"/>
    <cellStyle name="Normal 4 3 2 3 6" xfId="2939" xr:uid="{00000000-0005-0000-0000-0000E30C0000}"/>
    <cellStyle name="Normal 4 3 2 3 6 2" xfId="5880" xr:uid="{00000000-0005-0000-0000-0000E40C0000}"/>
    <cellStyle name="Normal 4 3 2 3 6 2 2" xfId="12306" xr:uid="{00000000-0005-0000-0000-0000E50C0000}"/>
    <cellStyle name="Normal 4 3 2 3 6 3" xfId="9379" xr:uid="{00000000-0005-0000-0000-0000E60C0000}"/>
    <cellStyle name="Normal 4 3 2 3 7" xfId="3784" xr:uid="{00000000-0005-0000-0000-0000E70C0000}"/>
    <cellStyle name="Normal 4 3 2 3 7 2" xfId="10210" xr:uid="{00000000-0005-0000-0000-0000E80C0000}"/>
    <cellStyle name="Normal 4 3 2 3 8" xfId="6839" xr:uid="{00000000-0005-0000-0000-0000E90C0000}"/>
    <cellStyle name="Normal 4 3 2 3_IOPES" xfId="2329" xr:uid="{00000000-0005-0000-0000-0000EA0C0000}"/>
    <cellStyle name="Normal 4 3 2 4" xfId="138" xr:uid="{00000000-0005-0000-0000-0000EB0C0000}"/>
    <cellStyle name="Normal 4 3 2 4 2" xfId="509" xr:uid="{00000000-0005-0000-0000-0000EC0C0000}"/>
    <cellStyle name="Normal 4 3 2 4 2 2" xfId="1088" xr:uid="{00000000-0005-0000-0000-0000ED0C0000}"/>
    <cellStyle name="Normal 4 3 2 4 2 2 2" xfId="4747" xr:uid="{00000000-0005-0000-0000-0000EE0C0000}"/>
    <cellStyle name="Normal 4 3 2 4 2 2 2 2" xfId="11173" xr:uid="{00000000-0005-0000-0000-0000EF0C0000}"/>
    <cellStyle name="Normal 4 3 2 4 2 2 3" xfId="7808" xr:uid="{00000000-0005-0000-0000-0000F00C0000}"/>
    <cellStyle name="Normal 4 3 2 4 2 3" xfId="2477" xr:uid="{00000000-0005-0000-0000-0000F10C0000}"/>
    <cellStyle name="Normal 4 3 2 4 2 3 2" xfId="5659" xr:uid="{00000000-0005-0000-0000-0000F20C0000}"/>
    <cellStyle name="Normal 4 3 2 4 2 3 2 2" xfId="12085" xr:uid="{00000000-0005-0000-0000-0000F30C0000}"/>
    <cellStyle name="Normal 4 3 2 4 2 3 3" xfId="9109" xr:uid="{00000000-0005-0000-0000-0000F40C0000}"/>
    <cellStyle name="Normal 4 3 2 4 2 4" xfId="3638" xr:uid="{00000000-0005-0000-0000-0000F50C0000}"/>
    <cellStyle name="Normal 4 3 2 4 2 4 2" xfId="6577" xr:uid="{00000000-0005-0000-0000-0000F60C0000}"/>
    <cellStyle name="Normal 4 3 2 4 2 4 2 2" xfId="13003" xr:uid="{00000000-0005-0000-0000-0000F70C0000}"/>
    <cellStyle name="Normal 4 3 2 4 2 4 3" xfId="10076" xr:uid="{00000000-0005-0000-0000-0000F80C0000}"/>
    <cellStyle name="Normal 4 3 2 4 2 5" xfId="4199" xr:uid="{00000000-0005-0000-0000-0000F90C0000}"/>
    <cellStyle name="Normal 4 3 2 4 2 5 2" xfId="10625" xr:uid="{00000000-0005-0000-0000-0000FA0C0000}"/>
    <cellStyle name="Normal 4 3 2 4 2 6" xfId="7254" xr:uid="{00000000-0005-0000-0000-0000FB0C0000}"/>
    <cellStyle name="Normal 4 3 2 4 3" xfId="330" xr:uid="{00000000-0005-0000-0000-0000FC0C0000}"/>
    <cellStyle name="Normal 4 3 2 4 3 2" xfId="910" xr:uid="{00000000-0005-0000-0000-0000FD0C0000}"/>
    <cellStyle name="Normal 4 3 2 4 3 2 2" xfId="4569" xr:uid="{00000000-0005-0000-0000-0000FE0C0000}"/>
    <cellStyle name="Normal 4 3 2 4 3 2 2 2" xfId="10995" xr:uid="{00000000-0005-0000-0000-0000FF0C0000}"/>
    <cellStyle name="Normal 4 3 2 4 3 2 3" xfId="7630" xr:uid="{00000000-0005-0000-0000-0000000D0000}"/>
    <cellStyle name="Normal 4 3 2 4 3 3" xfId="2080" xr:uid="{00000000-0005-0000-0000-0000010D0000}"/>
    <cellStyle name="Normal 4 3 2 4 3 3 2" xfId="5379" xr:uid="{00000000-0005-0000-0000-0000020D0000}"/>
    <cellStyle name="Normal 4 3 2 4 3 3 2 2" xfId="11805" xr:uid="{00000000-0005-0000-0000-0000030D0000}"/>
    <cellStyle name="Normal 4 3 2 4 3 3 3" xfId="8774" xr:uid="{00000000-0005-0000-0000-0000040D0000}"/>
    <cellStyle name="Normal 4 3 2 4 3 4" xfId="3361" xr:uid="{00000000-0005-0000-0000-0000050D0000}"/>
    <cellStyle name="Normal 4 3 2 4 3 4 2" xfId="6300" xr:uid="{00000000-0005-0000-0000-0000060D0000}"/>
    <cellStyle name="Normal 4 3 2 4 3 4 2 2" xfId="12726" xr:uid="{00000000-0005-0000-0000-0000070D0000}"/>
    <cellStyle name="Normal 4 3 2 4 3 4 3" xfId="9799" xr:uid="{00000000-0005-0000-0000-0000080D0000}"/>
    <cellStyle name="Normal 4 3 2 4 3 5" xfId="4021" xr:uid="{00000000-0005-0000-0000-0000090D0000}"/>
    <cellStyle name="Normal 4 3 2 4 3 5 2" xfId="10447" xr:uid="{00000000-0005-0000-0000-00000A0D0000}"/>
    <cellStyle name="Normal 4 3 2 4 3 6" xfId="7076" xr:uid="{00000000-0005-0000-0000-00000B0D0000}"/>
    <cellStyle name="Normal 4 3 2 4 4" xfId="732" xr:uid="{00000000-0005-0000-0000-00000C0D0000}"/>
    <cellStyle name="Normal 4 3 2 4 4 2" xfId="4391" xr:uid="{00000000-0005-0000-0000-00000D0D0000}"/>
    <cellStyle name="Normal 4 3 2 4 4 2 2" xfId="10817" xr:uid="{00000000-0005-0000-0000-00000E0D0000}"/>
    <cellStyle name="Normal 4 3 2 4 4 3" xfId="7452" xr:uid="{00000000-0005-0000-0000-00000F0D0000}"/>
    <cellStyle name="Normal 4 3 2 4 5" xfId="1531" xr:uid="{00000000-0005-0000-0000-0000100D0000}"/>
    <cellStyle name="Normal 4 3 2 4 5 2" xfId="5011" xr:uid="{00000000-0005-0000-0000-0000110D0000}"/>
    <cellStyle name="Normal 4 3 2 4 5 2 2" xfId="11437" xr:uid="{00000000-0005-0000-0000-0000120D0000}"/>
    <cellStyle name="Normal 4 3 2 4 5 3" xfId="8245" xr:uid="{00000000-0005-0000-0000-0000130D0000}"/>
    <cellStyle name="Normal 4 3 2 4 6" xfId="2998" xr:uid="{00000000-0005-0000-0000-0000140D0000}"/>
    <cellStyle name="Normal 4 3 2 4 6 2" xfId="5938" xr:uid="{00000000-0005-0000-0000-0000150D0000}"/>
    <cellStyle name="Normal 4 3 2 4 6 2 2" xfId="12364" xr:uid="{00000000-0005-0000-0000-0000160D0000}"/>
    <cellStyle name="Normal 4 3 2 4 6 3" xfId="9437" xr:uid="{00000000-0005-0000-0000-0000170D0000}"/>
    <cellStyle name="Normal 4 3 2 4 7" xfId="3843" xr:uid="{00000000-0005-0000-0000-0000180D0000}"/>
    <cellStyle name="Normal 4 3 2 4 7 2" xfId="10269" xr:uid="{00000000-0005-0000-0000-0000190D0000}"/>
    <cellStyle name="Normal 4 3 2 4 8" xfId="6898" xr:uid="{00000000-0005-0000-0000-00001A0D0000}"/>
    <cellStyle name="Normal 4 3 2 4_IOPES" xfId="2677" xr:uid="{00000000-0005-0000-0000-00001B0D0000}"/>
    <cellStyle name="Normal 4 3 2 5" xfId="203" xr:uid="{00000000-0005-0000-0000-00001C0D0000}"/>
    <cellStyle name="Normal 4 3 2 5 2" xfId="568" xr:uid="{00000000-0005-0000-0000-00001D0D0000}"/>
    <cellStyle name="Normal 4 3 2 5 2 2" xfId="1147" xr:uid="{00000000-0005-0000-0000-00001E0D0000}"/>
    <cellStyle name="Normal 4 3 2 5 2 2 2" xfId="4806" xr:uid="{00000000-0005-0000-0000-00001F0D0000}"/>
    <cellStyle name="Normal 4 3 2 5 2 2 2 2" xfId="11232" xr:uid="{00000000-0005-0000-0000-0000200D0000}"/>
    <cellStyle name="Normal 4 3 2 5 2 2 3" xfId="7867" xr:uid="{00000000-0005-0000-0000-0000210D0000}"/>
    <cellStyle name="Normal 4 3 2 5 2 3" xfId="2542" xr:uid="{00000000-0005-0000-0000-0000220D0000}"/>
    <cellStyle name="Normal 4 3 2 5 2 3 2" xfId="5718" xr:uid="{00000000-0005-0000-0000-0000230D0000}"/>
    <cellStyle name="Normal 4 3 2 5 2 3 2 2" xfId="12144" xr:uid="{00000000-0005-0000-0000-0000240D0000}"/>
    <cellStyle name="Normal 4 3 2 5 2 3 3" xfId="9168" xr:uid="{00000000-0005-0000-0000-0000250D0000}"/>
    <cellStyle name="Normal 4 3 2 5 2 4" xfId="3697" xr:uid="{00000000-0005-0000-0000-0000260D0000}"/>
    <cellStyle name="Normal 4 3 2 5 2 4 2" xfId="6636" xr:uid="{00000000-0005-0000-0000-0000270D0000}"/>
    <cellStyle name="Normal 4 3 2 5 2 4 2 2" xfId="13062" xr:uid="{00000000-0005-0000-0000-0000280D0000}"/>
    <cellStyle name="Normal 4 3 2 5 2 4 3" xfId="10135" xr:uid="{00000000-0005-0000-0000-0000290D0000}"/>
    <cellStyle name="Normal 4 3 2 5 2 5" xfId="4258" xr:uid="{00000000-0005-0000-0000-00002A0D0000}"/>
    <cellStyle name="Normal 4 3 2 5 2 5 2" xfId="10684" xr:uid="{00000000-0005-0000-0000-00002B0D0000}"/>
    <cellStyle name="Normal 4 3 2 5 2 6" xfId="7313" xr:uid="{00000000-0005-0000-0000-00002C0D0000}"/>
    <cellStyle name="Normal 4 3 2 5 3" xfId="389" xr:uid="{00000000-0005-0000-0000-00002D0D0000}"/>
    <cellStyle name="Normal 4 3 2 5 3 2" xfId="969" xr:uid="{00000000-0005-0000-0000-00002E0D0000}"/>
    <cellStyle name="Normal 4 3 2 5 3 2 2" xfId="4628" xr:uid="{00000000-0005-0000-0000-00002F0D0000}"/>
    <cellStyle name="Normal 4 3 2 5 3 2 2 2" xfId="11054" xr:uid="{00000000-0005-0000-0000-0000300D0000}"/>
    <cellStyle name="Normal 4 3 2 5 3 2 3" xfId="7689" xr:uid="{00000000-0005-0000-0000-0000310D0000}"/>
    <cellStyle name="Normal 4 3 2 5 3 3" xfId="2156" xr:uid="{00000000-0005-0000-0000-0000320D0000}"/>
    <cellStyle name="Normal 4 3 2 5 3 3 2" xfId="5438" xr:uid="{00000000-0005-0000-0000-0000330D0000}"/>
    <cellStyle name="Normal 4 3 2 5 3 3 2 2" xfId="11864" xr:uid="{00000000-0005-0000-0000-0000340D0000}"/>
    <cellStyle name="Normal 4 3 2 5 3 3 3" xfId="8848" xr:uid="{00000000-0005-0000-0000-0000350D0000}"/>
    <cellStyle name="Normal 4 3 2 5 3 4" xfId="3420" xr:uid="{00000000-0005-0000-0000-0000360D0000}"/>
    <cellStyle name="Normal 4 3 2 5 3 4 2" xfId="6359" xr:uid="{00000000-0005-0000-0000-0000370D0000}"/>
    <cellStyle name="Normal 4 3 2 5 3 4 2 2" xfId="12785" xr:uid="{00000000-0005-0000-0000-0000380D0000}"/>
    <cellStyle name="Normal 4 3 2 5 3 4 3" xfId="9858" xr:uid="{00000000-0005-0000-0000-0000390D0000}"/>
    <cellStyle name="Normal 4 3 2 5 3 5" xfId="4080" xr:uid="{00000000-0005-0000-0000-00003A0D0000}"/>
    <cellStyle name="Normal 4 3 2 5 3 5 2" xfId="10506" xr:uid="{00000000-0005-0000-0000-00003B0D0000}"/>
    <cellStyle name="Normal 4 3 2 5 3 6" xfId="7135" xr:uid="{00000000-0005-0000-0000-00003C0D0000}"/>
    <cellStyle name="Normal 4 3 2 5 4" xfId="791" xr:uid="{00000000-0005-0000-0000-00003D0D0000}"/>
    <cellStyle name="Normal 4 3 2 5 4 2" xfId="4450" xr:uid="{00000000-0005-0000-0000-00003E0D0000}"/>
    <cellStyle name="Normal 4 3 2 5 4 2 2" xfId="10876" xr:uid="{00000000-0005-0000-0000-00003F0D0000}"/>
    <cellStyle name="Normal 4 3 2 5 4 3" xfId="7511" xr:uid="{00000000-0005-0000-0000-0000400D0000}"/>
    <cellStyle name="Normal 4 3 2 5 5" xfId="1609" xr:uid="{00000000-0005-0000-0000-0000410D0000}"/>
    <cellStyle name="Normal 4 3 2 5 5 2" xfId="5070" xr:uid="{00000000-0005-0000-0000-0000420D0000}"/>
    <cellStyle name="Normal 4 3 2 5 5 2 2" xfId="11496" xr:uid="{00000000-0005-0000-0000-0000430D0000}"/>
    <cellStyle name="Normal 4 3 2 5 5 3" xfId="8320" xr:uid="{00000000-0005-0000-0000-0000440D0000}"/>
    <cellStyle name="Normal 4 3 2 5 6" xfId="3058" xr:uid="{00000000-0005-0000-0000-0000450D0000}"/>
    <cellStyle name="Normal 4 3 2 5 6 2" xfId="5997" xr:uid="{00000000-0005-0000-0000-0000460D0000}"/>
    <cellStyle name="Normal 4 3 2 5 6 2 2" xfId="12423" xr:uid="{00000000-0005-0000-0000-0000470D0000}"/>
    <cellStyle name="Normal 4 3 2 5 6 3" xfId="9496" xr:uid="{00000000-0005-0000-0000-0000480D0000}"/>
    <cellStyle name="Normal 4 3 2 5 7" xfId="3902" xr:uid="{00000000-0005-0000-0000-0000490D0000}"/>
    <cellStyle name="Normal 4 3 2 5 7 2" xfId="10328" xr:uid="{00000000-0005-0000-0000-00004A0D0000}"/>
    <cellStyle name="Normal 4 3 2 5 8" xfId="6957" xr:uid="{00000000-0005-0000-0000-00004B0D0000}"/>
    <cellStyle name="Normal 4 3 2 5_IOPES" xfId="2565" xr:uid="{00000000-0005-0000-0000-00004C0D0000}"/>
    <cellStyle name="Normal 4 3 2 6" xfId="420" xr:uid="{00000000-0005-0000-0000-00004D0D0000}"/>
    <cellStyle name="Normal 4 3 2 6 2" xfId="999" xr:uid="{00000000-0005-0000-0000-00004E0D0000}"/>
    <cellStyle name="Normal 4 3 2 6 2 2" xfId="4658" xr:uid="{00000000-0005-0000-0000-00004F0D0000}"/>
    <cellStyle name="Normal 4 3 2 6 2 2 2" xfId="11084" xr:uid="{00000000-0005-0000-0000-0000500D0000}"/>
    <cellStyle name="Normal 4 3 2 6 2 3" xfId="7719" xr:uid="{00000000-0005-0000-0000-0000510D0000}"/>
    <cellStyle name="Normal 4 3 2 6 3" xfId="2381" xr:uid="{00000000-0005-0000-0000-0000520D0000}"/>
    <cellStyle name="Normal 4 3 2 6 3 2" xfId="5570" xr:uid="{00000000-0005-0000-0000-0000530D0000}"/>
    <cellStyle name="Normal 4 3 2 6 3 2 2" xfId="11996" xr:uid="{00000000-0005-0000-0000-0000540D0000}"/>
    <cellStyle name="Normal 4 3 2 6 3 3" xfId="9020" xr:uid="{00000000-0005-0000-0000-0000550D0000}"/>
    <cellStyle name="Normal 4 3 2 6 4" xfId="3549" xr:uid="{00000000-0005-0000-0000-0000560D0000}"/>
    <cellStyle name="Normal 4 3 2 6 4 2" xfId="6488" xr:uid="{00000000-0005-0000-0000-0000570D0000}"/>
    <cellStyle name="Normal 4 3 2 6 4 2 2" xfId="12914" xr:uid="{00000000-0005-0000-0000-0000580D0000}"/>
    <cellStyle name="Normal 4 3 2 6 4 3" xfId="9987" xr:uid="{00000000-0005-0000-0000-0000590D0000}"/>
    <cellStyle name="Normal 4 3 2 6 5" xfId="4110" xr:uid="{00000000-0005-0000-0000-00005A0D0000}"/>
    <cellStyle name="Normal 4 3 2 6 5 2" xfId="10536" xr:uid="{00000000-0005-0000-0000-00005B0D0000}"/>
    <cellStyle name="Normal 4 3 2 6 6" xfId="7165" xr:uid="{00000000-0005-0000-0000-00005C0D0000}"/>
    <cellStyle name="Normal 4 3 2 7" xfId="241" xr:uid="{00000000-0005-0000-0000-00005D0D0000}"/>
    <cellStyle name="Normal 4 3 2 7 2" xfId="821" xr:uid="{00000000-0005-0000-0000-00005E0D0000}"/>
    <cellStyle name="Normal 4 3 2 7 2 2" xfId="4480" xr:uid="{00000000-0005-0000-0000-00005F0D0000}"/>
    <cellStyle name="Normal 4 3 2 7 2 2 2" xfId="10906" xr:uid="{00000000-0005-0000-0000-0000600D0000}"/>
    <cellStyle name="Normal 4 3 2 7 2 3" xfId="7541" xr:uid="{00000000-0005-0000-0000-0000610D0000}"/>
    <cellStyle name="Normal 4 3 2 7 3" xfId="1800" xr:uid="{00000000-0005-0000-0000-0000620D0000}"/>
    <cellStyle name="Normal 4 3 2 7 3 2" xfId="5203" xr:uid="{00000000-0005-0000-0000-0000630D0000}"/>
    <cellStyle name="Normal 4 3 2 7 3 2 2" xfId="11629" xr:uid="{00000000-0005-0000-0000-0000640D0000}"/>
    <cellStyle name="Normal 4 3 2 7 3 3" xfId="8498" xr:uid="{00000000-0005-0000-0000-0000650D0000}"/>
    <cellStyle name="Normal 4 3 2 7 4" xfId="3187" xr:uid="{00000000-0005-0000-0000-0000660D0000}"/>
    <cellStyle name="Normal 4 3 2 7 4 2" xfId="6126" xr:uid="{00000000-0005-0000-0000-0000670D0000}"/>
    <cellStyle name="Normal 4 3 2 7 4 2 2" xfId="12552" xr:uid="{00000000-0005-0000-0000-0000680D0000}"/>
    <cellStyle name="Normal 4 3 2 7 4 3" xfId="9625" xr:uid="{00000000-0005-0000-0000-0000690D0000}"/>
    <cellStyle name="Normal 4 3 2 7 5" xfId="3932" xr:uid="{00000000-0005-0000-0000-00006A0D0000}"/>
    <cellStyle name="Normal 4 3 2 7 5 2" xfId="10358" xr:uid="{00000000-0005-0000-0000-00006B0D0000}"/>
    <cellStyle name="Normal 4 3 2 7 6" xfId="6987" xr:uid="{00000000-0005-0000-0000-00006C0D0000}"/>
    <cellStyle name="Normal 4 3 2 8" xfId="643" xr:uid="{00000000-0005-0000-0000-00006D0D0000}"/>
    <cellStyle name="Normal 4 3 2 8 2" xfId="4302" xr:uid="{00000000-0005-0000-0000-00006E0D0000}"/>
    <cellStyle name="Normal 4 3 2 8 2 2" xfId="10728" xr:uid="{00000000-0005-0000-0000-00006F0D0000}"/>
    <cellStyle name="Normal 4 3 2 8 3" xfId="7363" xr:uid="{00000000-0005-0000-0000-0000700D0000}"/>
    <cellStyle name="Normal 4 3 2 9" xfId="1241" xr:uid="{00000000-0005-0000-0000-0000710D0000}"/>
    <cellStyle name="Normal 4 3 2 9 2" xfId="4837" xr:uid="{00000000-0005-0000-0000-0000720D0000}"/>
    <cellStyle name="Normal 4 3 2 9 2 2" xfId="11263" xr:uid="{00000000-0005-0000-0000-0000730D0000}"/>
    <cellStyle name="Normal 4 3 2 9 3" xfId="7957" xr:uid="{00000000-0005-0000-0000-0000740D0000}"/>
    <cellStyle name="Normal 4 3 2_IOPES" xfId="2663" xr:uid="{00000000-0005-0000-0000-0000750D0000}"/>
    <cellStyle name="Normal 4 3 3" xfId="52" xr:uid="{00000000-0005-0000-0000-0000760D0000}"/>
    <cellStyle name="Normal 4 3 3 10" xfId="3762" xr:uid="{00000000-0005-0000-0000-0000770D0000}"/>
    <cellStyle name="Normal 4 3 3 10 2" xfId="10188" xr:uid="{00000000-0005-0000-0000-0000780D0000}"/>
    <cellStyle name="Normal 4 3 3 11" xfId="6694" xr:uid="{00000000-0005-0000-0000-0000790D0000}"/>
    <cellStyle name="Normal 4 3 3 12" xfId="6737" xr:uid="{00000000-0005-0000-0000-00007A0D0000}"/>
    <cellStyle name="Normal 4 3 3 13" xfId="6778" xr:uid="{00000000-0005-0000-0000-00007B0D0000}"/>
    <cellStyle name="Normal 4 3 3 14" xfId="6817" xr:uid="{00000000-0005-0000-0000-00007C0D0000}"/>
    <cellStyle name="Normal 4 3 3 2" xfId="85" xr:uid="{00000000-0005-0000-0000-00007D0D0000}"/>
    <cellStyle name="Normal 4 3 3 2 10" xfId="6847" xr:uid="{00000000-0005-0000-0000-00007E0D0000}"/>
    <cellStyle name="Normal 4 3 3 2 2" xfId="63" xr:uid="{00000000-0005-0000-0000-00007F0D0000}"/>
    <cellStyle name="Normal 4 3 3 2 2 10" xfId="1259" xr:uid="{00000000-0005-0000-0000-0000800D0000}"/>
    <cellStyle name="Normal 4 3 3 2 2 10 2" xfId="4855" xr:uid="{00000000-0005-0000-0000-0000810D0000}"/>
    <cellStyle name="Normal 4 3 3 2 2 10 2 2" xfId="11281" xr:uid="{00000000-0005-0000-0000-0000820D0000}"/>
    <cellStyle name="Normal 4 3 3 2 2 10 3" xfId="7975" xr:uid="{00000000-0005-0000-0000-0000830D0000}"/>
    <cellStyle name="Normal 4 3 3 2 2 11" xfId="2841" xr:uid="{00000000-0005-0000-0000-0000840D0000}"/>
    <cellStyle name="Normal 4 3 3 2 2 11 2" xfId="5782" xr:uid="{00000000-0005-0000-0000-0000850D0000}"/>
    <cellStyle name="Normal 4 3 3 2 2 11 2 2" xfId="12208" xr:uid="{00000000-0005-0000-0000-0000860D0000}"/>
    <cellStyle name="Normal 4 3 3 2 2 11 3" xfId="9281" xr:uid="{00000000-0005-0000-0000-0000870D0000}"/>
    <cellStyle name="Normal 4 3 3 2 2 12" xfId="3772" xr:uid="{00000000-0005-0000-0000-0000880D0000}"/>
    <cellStyle name="Normal 4 3 3 2 2 12 2" xfId="10198" xr:uid="{00000000-0005-0000-0000-0000890D0000}"/>
    <cellStyle name="Normal 4 3 3 2 2 13" xfId="6704" xr:uid="{00000000-0005-0000-0000-00008A0D0000}"/>
    <cellStyle name="Normal 4 3 3 2 2 14" xfId="6747" xr:uid="{00000000-0005-0000-0000-00008B0D0000}"/>
    <cellStyle name="Normal 4 3 3 2 2 15" xfId="6788" xr:uid="{00000000-0005-0000-0000-00008C0D0000}"/>
    <cellStyle name="Normal 4 3 3 2 2 16" xfId="6827" xr:uid="{00000000-0005-0000-0000-00008D0D0000}"/>
    <cellStyle name="Normal 4 3 3 2 2 2" xfId="71" xr:uid="{00000000-0005-0000-0000-00008E0D0000}"/>
    <cellStyle name="Normal 4 3 3 2 2 2 10" xfId="3778" xr:uid="{00000000-0005-0000-0000-00008F0D0000}"/>
    <cellStyle name="Normal 4 3 3 2 2 2 10 2" xfId="10204" xr:uid="{00000000-0005-0000-0000-0000900D0000}"/>
    <cellStyle name="Normal 4 3 3 2 2 2 11" xfId="6712" xr:uid="{00000000-0005-0000-0000-0000910D0000}"/>
    <cellStyle name="Normal 4 3 3 2 2 2 12" xfId="6755" xr:uid="{00000000-0005-0000-0000-0000920D0000}"/>
    <cellStyle name="Normal 4 3 3 2 2 2 13" xfId="6796" xr:uid="{00000000-0005-0000-0000-0000930D0000}"/>
    <cellStyle name="Normal 4 3 3 2 2 2 14" xfId="6833" xr:uid="{00000000-0005-0000-0000-0000940D0000}"/>
    <cellStyle name="Normal 4 3 3 2 2 2 2" xfId="101" xr:uid="{00000000-0005-0000-0000-0000950D0000}"/>
    <cellStyle name="Normal 4 3 3 2 2 2 2 2" xfId="231" xr:uid="{00000000-0005-0000-0000-0000960D0000}"/>
    <cellStyle name="Normal 4 3 3 2 2 2 2 2 2" xfId="591" xr:uid="{00000000-0005-0000-0000-0000970D0000}"/>
    <cellStyle name="Normal 4 3 3 2 2 2 2 2 2 2" xfId="1169" xr:uid="{00000000-0005-0000-0000-0000980D0000}"/>
    <cellStyle name="Normal 4 3 3 2 2 2 2 2 2 2 2" xfId="2299" xr:uid="{00000000-0005-0000-0000-0000990D0000}"/>
    <cellStyle name="Normal 4 3 3 2 2 2 2 2 2 2 2 2" xfId="5553" xr:uid="{00000000-0005-0000-0000-00009A0D0000}"/>
    <cellStyle name="Normal 4 3 3 2 2 2 2 2 2 2 2 2 2" xfId="11979" xr:uid="{00000000-0005-0000-0000-00009B0D0000}"/>
    <cellStyle name="Normal 4 3 3 2 2 2 2 2 2 2 2 3" xfId="8980" xr:uid="{00000000-0005-0000-0000-00009C0D0000}"/>
    <cellStyle name="Normal 4 3 3 2 2 2 2 2 2 2 3" xfId="3534" xr:uid="{00000000-0005-0000-0000-00009D0D0000}"/>
    <cellStyle name="Normal 4 3 3 2 2 2 2 2 2 2 3 2" xfId="6473" xr:uid="{00000000-0005-0000-0000-00009E0D0000}"/>
    <cellStyle name="Normal 4 3 3 2 2 2 2 2 2 2 3 2 2" xfId="12899" xr:uid="{00000000-0005-0000-0000-00009F0D0000}"/>
    <cellStyle name="Normal 4 3 3 2 2 2 2 2 2 2 3 3" xfId="9972" xr:uid="{00000000-0005-0000-0000-0000A00D0000}"/>
    <cellStyle name="Normal 4 3 3 2 2 2 2 2 2 2 4" xfId="4828" xr:uid="{00000000-0005-0000-0000-0000A10D0000}"/>
    <cellStyle name="Normal 4 3 3 2 2 2 2 2 2 2 4 2" xfId="11254" xr:uid="{00000000-0005-0000-0000-0000A20D0000}"/>
    <cellStyle name="Normal 4 3 3 2 2 2 2 2 2 2 5" xfId="7889" xr:uid="{00000000-0005-0000-0000-0000A30D0000}"/>
    <cellStyle name="Normal 4 3 3 2 2 2 2 2 2 3" xfId="1743" xr:uid="{00000000-0005-0000-0000-0000A40D0000}"/>
    <cellStyle name="Normal 4 3 3 2 2 2 2 2 2 3 2" xfId="5185" xr:uid="{00000000-0005-0000-0000-0000A50D0000}"/>
    <cellStyle name="Normal 4 3 3 2 2 2 2 2 2 3 2 2" xfId="11611" xr:uid="{00000000-0005-0000-0000-0000A60D0000}"/>
    <cellStyle name="Normal 4 3 3 2 2 2 2 2 2 3 3" xfId="8452" xr:uid="{00000000-0005-0000-0000-0000A70D0000}"/>
    <cellStyle name="Normal 4 3 3 2 2 2 2 2 2 4" xfId="3172" xr:uid="{00000000-0005-0000-0000-0000A80D0000}"/>
    <cellStyle name="Normal 4 3 3 2 2 2 2 2 2 4 2" xfId="6111" xr:uid="{00000000-0005-0000-0000-0000A90D0000}"/>
    <cellStyle name="Normal 4 3 3 2 2 2 2 2 2 4 2 2" xfId="12537" xr:uid="{00000000-0005-0000-0000-0000AA0D0000}"/>
    <cellStyle name="Normal 4 3 3 2 2 2 2 2 2 4 3" xfId="9610" xr:uid="{00000000-0005-0000-0000-0000AB0D0000}"/>
    <cellStyle name="Normal 4 3 3 2 2 2 2 2 2 5" xfId="4280" xr:uid="{00000000-0005-0000-0000-0000AC0D0000}"/>
    <cellStyle name="Normal 4 3 3 2 2 2 2 2 2 5 2" xfId="10706" xr:uid="{00000000-0005-0000-0000-0000AD0D0000}"/>
    <cellStyle name="Normal 4 3 3 2 2 2 2 2 2 6" xfId="7335" xr:uid="{00000000-0005-0000-0000-0000AE0D0000}"/>
    <cellStyle name="Normal 4 3 3 2 2 2 2 2 3" xfId="412" xr:uid="{00000000-0005-0000-0000-0000AF0D0000}"/>
    <cellStyle name="Normal 4 3 3 2 2 2 2 2 3 2" xfId="991" xr:uid="{00000000-0005-0000-0000-0000B00D0000}"/>
    <cellStyle name="Normal 4 3 3 2 2 2 2 2 3 2 2" xfId="2223" xr:uid="{00000000-0005-0000-0000-0000B10D0000}"/>
    <cellStyle name="Normal 4 3 3 2 2 2 2 2 3 2 2 2" xfId="5491" xr:uid="{00000000-0005-0000-0000-0000B20D0000}"/>
    <cellStyle name="Normal 4 3 3 2 2 2 2 2 3 2 2 2 2" xfId="11917" xr:uid="{00000000-0005-0000-0000-0000B30D0000}"/>
    <cellStyle name="Normal 4 3 3 2 2 2 2 2 3 2 2 3" xfId="8906" xr:uid="{00000000-0005-0000-0000-0000B40D0000}"/>
    <cellStyle name="Normal 4 3 3 2 2 2 2 2 3 2 3" xfId="3473" xr:uid="{00000000-0005-0000-0000-0000B50D0000}"/>
    <cellStyle name="Normal 4 3 3 2 2 2 2 2 3 2 3 2" xfId="6412" xr:uid="{00000000-0005-0000-0000-0000B60D0000}"/>
    <cellStyle name="Normal 4 3 3 2 2 2 2 2 3 2 3 2 2" xfId="12838" xr:uid="{00000000-0005-0000-0000-0000B70D0000}"/>
    <cellStyle name="Normal 4 3 3 2 2 2 2 2 3 2 3 3" xfId="9911" xr:uid="{00000000-0005-0000-0000-0000B80D0000}"/>
    <cellStyle name="Normal 4 3 3 2 2 2 2 2 3 2 4" xfId="4650" xr:uid="{00000000-0005-0000-0000-0000B90D0000}"/>
    <cellStyle name="Normal 4 3 3 2 2 2 2 2 3 2 4 2" xfId="11076" xr:uid="{00000000-0005-0000-0000-0000BA0D0000}"/>
    <cellStyle name="Normal 4 3 3 2 2 2 2 2 3 2 5" xfId="7711" xr:uid="{00000000-0005-0000-0000-0000BB0D0000}"/>
    <cellStyle name="Normal 4 3 3 2 2 2 2 2 3 3" xfId="1668" xr:uid="{00000000-0005-0000-0000-0000BC0D0000}"/>
    <cellStyle name="Normal 4 3 3 2 2 2 2 2 3 3 2" xfId="5123" xr:uid="{00000000-0005-0000-0000-0000BD0D0000}"/>
    <cellStyle name="Normal 4 3 3 2 2 2 2 2 3 3 2 2" xfId="11549" xr:uid="{00000000-0005-0000-0000-0000BE0D0000}"/>
    <cellStyle name="Normal 4 3 3 2 2 2 2 2 3 3 3" xfId="8378" xr:uid="{00000000-0005-0000-0000-0000BF0D0000}"/>
    <cellStyle name="Normal 4 3 3 2 2 2 2 2 3 4" xfId="3111" xr:uid="{00000000-0005-0000-0000-0000C00D0000}"/>
    <cellStyle name="Normal 4 3 3 2 2 2 2 2 3 4 2" xfId="6050" xr:uid="{00000000-0005-0000-0000-0000C10D0000}"/>
    <cellStyle name="Normal 4 3 3 2 2 2 2 2 3 4 2 2" xfId="12476" xr:uid="{00000000-0005-0000-0000-0000C20D0000}"/>
    <cellStyle name="Normal 4 3 3 2 2 2 2 2 3 4 3" xfId="9549" xr:uid="{00000000-0005-0000-0000-0000C30D0000}"/>
    <cellStyle name="Normal 4 3 3 2 2 2 2 2 3 5" xfId="4102" xr:uid="{00000000-0005-0000-0000-0000C40D0000}"/>
    <cellStyle name="Normal 4 3 3 2 2 2 2 2 3 5 2" xfId="10528" xr:uid="{00000000-0005-0000-0000-0000C50D0000}"/>
    <cellStyle name="Normal 4 3 3 2 2 2 2 2 3 6" xfId="7157" xr:uid="{00000000-0005-0000-0000-0000C60D0000}"/>
    <cellStyle name="Normal 4 3 3 2 2 2 2 2 4" xfId="813" xr:uid="{00000000-0005-0000-0000-0000C70D0000}"/>
    <cellStyle name="Normal 4 3 3 2 2 2 2 2 4 2" xfId="2568" xr:uid="{00000000-0005-0000-0000-0000C80D0000}"/>
    <cellStyle name="Normal 4 3 3 2 2 2 2 2 4 2 2" xfId="5740" xr:uid="{00000000-0005-0000-0000-0000C90D0000}"/>
    <cellStyle name="Normal 4 3 3 2 2 2 2 2 4 2 2 2" xfId="12166" xr:uid="{00000000-0005-0000-0000-0000CA0D0000}"/>
    <cellStyle name="Normal 4 3 3 2 2 2 2 2 4 2 3" xfId="9190" xr:uid="{00000000-0005-0000-0000-0000CB0D0000}"/>
    <cellStyle name="Normal 4 3 3 2 2 2 2 2 4 3" xfId="3719" xr:uid="{00000000-0005-0000-0000-0000CC0D0000}"/>
    <cellStyle name="Normal 4 3 3 2 2 2 2 2 4 3 2" xfId="6658" xr:uid="{00000000-0005-0000-0000-0000CD0D0000}"/>
    <cellStyle name="Normal 4 3 3 2 2 2 2 2 4 3 2 2" xfId="13084" xr:uid="{00000000-0005-0000-0000-0000CE0D0000}"/>
    <cellStyle name="Normal 4 3 3 2 2 2 2 2 4 3 3" xfId="10157" xr:uid="{00000000-0005-0000-0000-0000CF0D0000}"/>
    <cellStyle name="Normal 4 3 3 2 2 2 2 2 4 4" xfId="4472" xr:uid="{00000000-0005-0000-0000-0000D00D0000}"/>
    <cellStyle name="Normal 4 3 3 2 2 2 2 2 4 4 2" xfId="10898" xr:uid="{00000000-0005-0000-0000-0000D10D0000}"/>
    <cellStyle name="Normal 4 3 3 2 2 2 2 2 4 5" xfId="7533" xr:uid="{00000000-0005-0000-0000-0000D20D0000}"/>
    <cellStyle name="Normal 4 3 3 2 2 2 2 2 5" xfId="2143" xr:uid="{00000000-0005-0000-0000-0000D30D0000}"/>
    <cellStyle name="Normal 4 3 3 2 2 2 2 2 5 2" xfId="3415" xr:uid="{00000000-0005-0000-0000-0000D40D0000}"/>
    <cellStyle name="Normal 4 3 3 2 2 2 2 2 5 2 2" xfId="6354" xr:uid="{00000000-0005-0000-0000-0000D50D0000}"/>
    <cellStyle name="Normal 4 3 3 2 2 2 2 2 5 2 2 2" xfId="12780" xr:uid="{00000000-0005-0000-0000-0000D60D0000}"/>
    <cellStyle name="Normal 4 3 3 2 2 2 2 2 5 2 3" xfId="9853" xr:uid="{00000000-0005-0000-0000-0000D70D0000}"/>
    <cellStyle name="Normal 4 3 3 2 2 2 2 2 5 3" xfId="5433" xr:uid="{00000000-0005-0000-0000-0000D80D0000}"/>
    <cellStyle name="Normal 4 3 3 2 2 2 2 2 5 3 2" xfId="11859" xr:uid="{00000000-0005-0000-0000-0000D90D0000}"/>
    <cellStyle name="Normal 4 3 3 2 2 2 2 2 5 4" xfId="8835" xr:uid="{00000000-0005-0000-0000-0000DA0D0000}"/>
    <cellStyle name="Normal 4 3 3 2 2 2 2 2 6" xfId="1595" xr:uid="{00000000-0005-0000-0000-0000DB0D0000}"/>
    <cellStyle name="Normal 4 3 3 2 2 2 2 2 6 2" xfId="5065" xr:uid="{00000000-0005-0000-0000-0000DC0D0000}"/>
    <cellStyle name="Normal 4 3 3 2 2 2 2 2 6 2 2" xfId="11491" xr:uid="{00000000-0005-0000-0000-0000DD0D0000}"/>
    <cellStyle name="Normal 4 3 3 2 2 2 2 2 6 3" xfId="8306" xr:uid="{00000000-0005-0000-0000-0000DE0D0000}"/>
    <cellStyle name="Normal 4 3 3 2 2 2 2 2 7" xfId="3052" xr:uid="{00000000-0005-0000-0000-0000DF0D0000}"/>
    <cellStyle name="Normal 4 3 3 2 2 2 2 2 7 2" xfId="5992" xr:uid="{00000000-0005-0000-0000-0000E00D0000}"/>
    <cellStyle name="Normal 4 3 3 2 2 2 2 2 7 2 2" xfId="12418" xr:uid="{00000000-0005-0000-0000-0000E10D0000}"/>
    <cellStyle name="Normal 4 3 3 2 2 2 2 2 7 3" xfId="9491" xr:uid="{00000000-0005-0000-0000-0000E20D0000}"/>
    <cellStyle name="Normal 4 3 3 2 2 2 2 2 8" xfId="3924" xr:uid="{00000000-0005-0000-0000-0000E30D0000}"/>
    <cellStyle name="Normal 4 3 3 2 2 2 2 2 8 2" xfId="10350" xr:uid="{00000000-0005-0000-0000-0000E40D0000}"/>
    <cellStyle name="Normal 4 3 3 2 2 2 2 2 9" xfId="6979" xr:uid="{00000000-0005-0000-0000-0000E50D0000}"/>
    <cellStyle name="Normal 4 3 3 2 2 2 2 2_IOPES" xfId="2334" xr:uid="{00000000-0005-0000-0000-0000E60D0000}"/>
    <cellStyle name="Normal 4 3 3 2 2 2 2 3" xfId="474" xr:uid="{00000000-0005-0000-0000-0000E70D0000}"/>
    <cellStyle name="Normal 4 3 3 2 2 2 2 3 2" xfId="1053" xr:uid="{00000000-0005-0000-0000-0000E80D0000}"/>
    <cellStyle name="Normal 4 3 3 2 2 2 2 3 2 2" xfId="2268" xr:uid="{00000000-0005-0000-0000-0000E90D0000}"/>
    <cellStyle name="Normal 4 3 3 2 2 2 2 3 2 2 2" xfId="5526" xr:uid="{00000000-0005-0000-0000-0000EA0D0000}"/>
    <cellStyle name="Normal 4 3 3 2 2 2 2 3 2 2 2 2" xfId="11952" xr:uid="{00000000-0005-0000-0000-0000EB0D0000}"/>
    <cellStyle name="Normal 4 3 3 2 2 2 2 3 2 2 3" xfId="8950" xr:uid="{00000000-0005-0000-0000-0000EC0D0000}"/>
    <cellStyle name="Normal 4 3 3 2 2 2 2 3 2 3" xfId="3507" xr:uid="{00000000-0005-0000-0000-0000ED0D0000}"/>
    <cellStyle name="Normal 4 3 3 2 2 2 2 3 2 3 2" xfId="6446" xr:uid="{00000000-0005-0000-0000-0000EE0D0000}"/>
    <cellStyle name="Normal 4 3 3 2 2 2 2 3 2 3 2 2" xfId="12872" xr:uid="{00000000-0005-0000-0000-0000EF0D0000}"/>
    <cellStyle name="Normal 4 3 3 2 2 2 2 3 2 3 3" xfId="9945" xr:uid="{00000000-0005-0000-0000-0000F00D0000}"/>
    <cellStyle name="Normal 4 3 3 2 2 2 2 3 2 4" xfId="4712" xr:uid="{00000000-0005-0000-0000-0000F10D0000}"/>
    <cellStyle name="Normal 4 3 3 2 2 2 2 3 2 4 2" xfId="11138" xr:uid="{00000000-0005-0000-0000-0000F20D0000}"/>
    <cellStyle name="Normal 4 3 3 2 2 2 2 3 2 5" xfId="7773" xr:uid="{00000000-0005-0000-0000-0000F30D0000}"/>
    <cellStyle name="Normal 4 3 3 2 2 2 2 3 3" xfId="1713" xr:uid="{00000000-0005-0000-0000-0000F40D0000}"/>
    <cellStyle name="Normal 4 3 3 2 2 2 2 3 3 2" xfId="5158" xr:uid="{00000000-0005-0000-0000-0000F50D0000}"/>
    <cellStyle name="Normal 4 3 3 2 2 2 2 3 3 2 2" xfId="11584" xr:uid="{00000000-0005-0000-0000-0000F60D0000}"/>
    <cellStyle name="Normal 4 3 3 2 2 2 2 3 3 3" xfId="8422" xr:uid="{00000000-0005-0000-0000-0000F70D0000}"/>
    <cellStyle name="Normal 4 3 3 2 2 2 2 3 4" xfId="3145" xr:uid="{00000000-0005-0000-0000-0000F80D0000}"/>
    <cellStyle name="Normal 4 3 3 2 2 2 2 3 4 2" xfId="6084" xr:uid="{00000000-0005-0000-0000-0000F90D0000}"/>
    <cellStyle name="Normal 4 3 3 2 2 2 2 3 4 2 2" xfId="12510" xr:uid="{00000000-0005-0000-0000-0000FA0D0000}"/>
    <cellStyle name="Normal 4 3 3 2 2 2 2 3 4 3" xfId="9583" xr:uid="{00000000-0005-0000-0000-0000FB0D0000}"/>
    <cellStyle name="Normal 4 3 3 2 2 2 2 3 5" xfId="4164" xr:uid="{00000000-0005-0000-0000-0000FC0D0000}"/>
    <cellStyle name="Normal 4 3 3 2 2 2 2 3 5 2" xfId="10590" xr:uid="{00000000-0005-0000-0000-0000FD0D0000}"/>
    <cellStyle name="Normal 4 3 3 2 2 2 2 3 6" xfId="7219" xr:uid="{00000000-0005-0000-0000-0000FE0D0000}"/>
    <cellStyle name="Normal 4 3 3 2 2 2 2 4" xfId="295" xr:uid="{00000000-0005-0000-0000-0000FF0D0000}"/>
    <cellStyle name="Normal 4 3 3 2 2 2 2 4 2" xfId="875" xr:uid="{00000000-0005-0000-0000-0000000E0000}"/>
    <cellStyle name="Normal 4 3 3 2 2 2 2 4 2 2" xfId="4534" xr:uid="{00000000-0005-0000-0000-0000010E0000}"/>
    <cellStyle name="Normal 4 3 3 2 2 2 2 4 2 2 2" xfId="10960" xr:uid="{00000000-0005-0000-0000-0000020E0000}"/>
    <cellStyle name="Normal 4 3 3 2 2 2 2 4 2 3" xfId="7595" xr:uid="{00000000-0005-0000-0000-0000030E0000}"/>
    <cellStyle name="Normal 4 3 3 2 2 2 2 4 3" xfId="2440" xr:uid="{00000000-0005-0000-0000-0000040E0000}"/>
    <cellStyle name="Normal 4 3 3 2 2 2 2 4 3 2" xfId="5624" xr:uid="{00000000-0005-0000-0000-0000050E0000}"/>
    <cellStyle name="Normal 4 3 3 2 2 2 2 4 3 2 2" xfId="12050" xr:uid="{00000000-0005-0000-0000-0000060E0000}"/>
    <cellStyle name="Normal 4 3 3 2 2 2 2 4 3 3" xfId="9074" xr:uid="{00000000-0005-0000-0000-0000070E0000}"/>
    <cellStyle name="Normal 4 3 3 2 2 2 2 4 4" xfId="3603" xr:uid="{00000000-0005-0000-0000-0000080E0000}"/>
    <cellStyle name="Normal 4 3 3 2 2 2 2 4 4 2" xfId="6542" xr:uid="{00000000-0005-0000-0000-0000090E0000}"/>
    <cellStyle name="Normal 4 3 3 2 2 2 2 4 4 2 2" xfId="12968" xr:uid="{00000000-0005-0000-0000-00000A0E0000}"/>
    <cellStyle name="Normal 4 3 3 2 2 2 2 4 4 3" xfId="10041" xr:uid="{00000000-0005-0000-0000-00000B0E0000}"/>
    <cellStyle name="Normal 4 3 3 2 2 2 2 4 5" xfId="3986" xr:uid="{00000000-0005-0000-0000-00000C0E0000}"/>
    <cellStyle name="Normal 4 3 3 2 2 2 2 4 5 2" xfId="10412" xr:uid="{00000000-0005-0000-0000-00000D0E0000}"/>
    <cellStyle name="Normal 4 3 3 2 2 2 2 4 6" xfId="7041" xr:uid="{00000000-0005-0000-0000-00000E0E0000}"/>
    <cellStyle name="Normal 4 3 3 2 2 2 2 5" xfId="697" xr:uid="{00000000-0005-0000-0000-00000F0E0000}"/>
    <cellStyle name="Normal 4 3 3 2 2 2 2 5 2" xfId="1889" xr:uid="{00000000-0005-0000-0000-0000100E0000}"/>
    <cellStyle name="Normal 4 3 3 2 2 2 2 5 2 2" xfId="5287" xr:uid="{00000000-0005-0000-0000-0000110E0000}"/>
    <cellStyle name="Normal 4 3 3 2 2 2 2 5 2 2 2" xfId="11713" xr:uid="{00000000-0005-0000-0000-0000120E0000}"/>
    <cellStyle name="Normal 4 3 3 2 2 2 2 5 2 3" xfId="8585" xr:uid="{00000000-0005-0000-0000-0000130E0000}"/>
    <cellStyle name="Normal 4 3 3 2 2 2 2 5 3" xfId="3271" xr:uid="{00000000-0005-0000-0000-0000140E0000}"/>
    <cellStyle name="Normal 4 3 3 2 2 2 2 5 3 2" xfId="6210" xr:uid="{00000000-0005-0000-0000-0000150E0000}"/>
    <cellStyle name="Normal 4 3 3 2 2 2 2 5 3 2 2" xfId="12636" xr:uid="{00000000-0005-0000-0000-0000160E0000}"/>
    <cellStyle name="Normal 4 3 3 2 2 2 2 5 3 3" xfId="9709" xr:uid="{00000000-0005-0000-0000-0000170E0000}"/>
    <cellStyle name="Normal 4 3 3 2 2 2 2 5 4" xfId="4356" xr:uid="{00000000-0005-0000-0000-0000180E0000}"/>
    <cellStyle name="Normal 4 3 3 2 2 2 2 5 4 2" xfId="10782" xr:uid="{00000000-0005-0000-0000-0000190E0000}"/>
    <cellStyle name="Normal 4 3 3 2 2 2 2 5 5" xfId="7417" xr:uid="{00000000-0005-0000-0000-00001A0E0000}"/>
    <cellStyle name="Normal 4 3 3 2 2 2 2 6" xfId="1335" xr:uid="{00000000-0005-0000-0000-00001B0E0000}"/>
    <cellStyle name="Normal 4 3 3 2 2 2 2 6 2" xfId="4921" xr:uid="{00000000-0005-0000-0000-00001C0E0000}"/>
    <cellStyle name="Normal 4 3 3 2 2 2 2 6 2 2" xfId="11347" xr:uid="{00000000-0005-0000-0000-00001D0E0000}"/>
    <cellStyle name="Normal 4 3 3 2 2 2 2 6 3" xfId="8049" xr:uid="{00000000-0005-0000-0000-00001E0E0000}"/>
    <cellStyle name="Normal 4 3 3 2 2 2 2 7" xfId="2907" xr:uid="{00000000-0005-0000-0000-00001F0E0000}"/>
    <cellStyle name="Normal 4 3 3 2 2 2 2 7 2" xfId="5848" xr:uid="{00000000-0005-0000-0000-0000200E0000}"/>
    <cellStyle name="Normal 4 3 3 2 2 2 2 7 2 2" xfId="12274" xr:uid="{00000000-0005-0000-0000-0000210E0000}"/>
    <cellStyle name="Normal 4 3 3 2 2 2 2 7 3" xfId="9347" xr:uid="{00000000-0005-0000-0000-0000220E0000}"/>
    <cellStyle name="Normal 4 3 3 2 2 2 2 8" xfId="3808" xr:uid="{00000000-0005-0000-0000-0000230E0000}"/>
    <cellStyle name="Normal 4 3 3 2 2 2 2 8 2" xfId="10234" xr:uid="{00000000-0005-0000-0000-0000240E0000}"/>
    <cellStyle name="Normal 4 3 3 2 2 2 2 9" xfId="6863" xr:uid="{00000000-0005-0000-0000-0000250E0000}"/>
    <cellStyle name="Normal 4 3 3 2 2 2 2_IOPES" xfId="2693" xr:uid="{00000000-0005-0000-0000-0000260E0000}"/>
    <cellStyle name="Normal 4 3 3 2 2 2 3" xfId="162" xr:uid="{00000000-0005-0000-0000-0000270E0000}"/>
    <cellStyle name="Normal 4 3 3 2 2 2 3 2" xfId="533" xr:uid="{00000000-0005-0000-0000-0000280E0000}"/>
    <cellStyle name="Normal 4 3 3 2 2 2 3 2 2" xfId="1112" xr:uid="{00000000-0005-0000-0000-0000290E0000}"/>
    <cellStyle name="Normal 4 3 3 2 2 2 3 2 2 2" xfId="4771" xr:uid="{00000000-0005-0000-0000-00002A0E0000}"/>
    <cellStyle name="Normal 4 3 3 2 2 2 3 2 2 2 2" xfId="11197" xr:uid="{00000000-0005-0000-0000-00002B0E0000}"/>
    <cellStyle name="Normal 4 3 3 2 2 2 3 2 2 3" xfId="7832" xr:uid="{00000000-0005-0000-0000-00002C0E0000}"/>
    <cellStyle name="Normal 4 3 3 2 2 2 3 2 3" xfId="2501" xr:uid="{00000000-0005-0000-0000-00002D0E0000}"/>
    <cellStyle name="Normal 4 3 3 2 2 2 3 2 3 2" xfId="5683" xr:uid="{00000000-0005-0000-0000-00002E0E0000}"/>
    <cellStyle name="Normal 4 3 3 2 2 2 3 2 3 2 2" xfId="12109" xr:uid="{00000000-0005-0000-0000-00002F0E0000}"/>
    <cellStyle name="Normal 4 3 3 2 2 2 3 2 3 3" xfId="9133" xr:uid="{00000000-0005-0000-0000-0000300E0000}"/>
    <cellStyle name="Normal 4 3 3 2 2 2 3 2 4" xfId="3662" xr:uid="{00000000-0005-0000-0000-0000310E0000}"/>
    <cellStyle name="Normal 4 3 3 2 2 2 3 2 4 2" xfId="6601" xr:uid="{00000000-0005-0000-0000-0000320E0000}"/>
    <cellStyle name="Normal 4 3 3 2 2 2 3 2 4 2 2" xfId="13027" xr:uid="{00000000-0005-0000-0000-0000330E0000}"/>
    <cellStyle name="Normal 4 3 3 2 2 2 3 2 4 3" xfId="10100" xr:uid="{00000000-0005-0000-0000-0000340E0000}"/>
    <cellStyle name="Normal 4 3 3 2 2 2 3 2 5" xfId="4223" xr:uid="{00000000-0005-0000-0000-0000350E0000}"/>
    <cellStyle name="Normal 4 3 3 2 2 2 3 2 5 2" xfId="10649" xr:uid="{00000000-0005-0000-0000-0000360E0000}"/>
    <cellStyle name="Normal 4 3 3 2 2 2 3 2 6" xfId="7278" xr:uid="{00000000-0005-0000-0000-0000370E0000}"/>
    <cellStyle name="Normal 4 3 3 2 2 2 3 3" xfId="354" xr:uid="{00000000-0005-0000-0000-0000380E0000}"/>
    <cellStyle name="Normal 4 3 3 2 2 2 3 3 2" xfId="934" xr:uid="{00000000-0005-0000-0000-0000390E0000}"/>
    <cellStyle name="Normal 4 3 3 2 2 2 3 3 2 2" xfId="4593" xr:uid="{00000000-0005-0000-0000-00003A0E0000}"/>
    <cellStyle name="Normal 4 3 3 2 2 2 3 3 2 2 2" xfId="11019" xr:uid="{00000000-0005-0000-0000-00003B0E0000}"/>
    <cellStyle name="Normal 4 3 3 2 2 2 3 3 2 3" xfId="7654" xr:uid="{00000000-0005-0000-0000-00003C0E0000}"/>
    <cellStyle name="Normal 4 3 3 2 2 2 3 3 3" xfId="1954" xr:uid="{00000000-0005-0000-0000-00003D0E0000}"/>
    <cellStyle name="Normal 4 3 3 2 2 2 3 3 3 2" xfId="5345" xr:uid="{00000000-0005-0000-0000-00003E0E0000}"/>
    <cellStyle name="Normal 4 3 3 2 2 2 3 3 3 2 2" xfId="11771" xr:uid="{00000000-0005-0000-0000-00003F0E0000}"/>
    <cellStyle name="Normal 4 3 3 2 2 2 3 3 3 3" xfId="8650" xr:uid="{00000000-0005-0000-0000-0000400E0000}"/>
    <cellStyle name="Normal 4 3 3 2 2 2 3 3 4" xfId="3329" xr:uid="{00000000-0005-0000-0000-0000410E0000}"/>
    <cellStyle name="Normal 4 3 3 2 2 2 3 3 4 2" xfId="6268" xr:uid="{00000000-0005-0000-0000-0000420E0000}"/>
    <cellStyle name="Normal 4 3 3 2 2 2 3 3 4 2 2" xfId="12694" xr:uid="{00000000-0005-0000-0000-0000430E0000}"/>
    <cellStyle name="Normal 4 3 3 2 2 2 3 3 4 3" xfId="9767" xr:uid="{00000000-0005-0000-0000-0000440E0000}"/>
    <cellStyle name="Normal 4 3 3 2 2 2 3 3 5" xfId="4045" xr:uid="{00000000-0005-0000-0000-0000450E0000}"/>
    <cellStyle name="Normal 4 3 3 2 2 2 3 3 5 2" xfId="10471" xr:uid="{00000000-0005-0000-0000-0000460E0000}"/>
    <cellStyle name="Normal 4 3 3 2 2 2 3 3 6" xfId="7100" xr:uid="{00000000-0005-0000-0000-0000470E0000}"/>
    <cellStyle name="Normal 4 3 3 2 2 2 3 4" xfId="756" xr:uid="{00000000-0005-0000-0000-0000480E0000}"/>
    <cellStyle name="Normal 4 3 3 2 2 2 3 4 2" xfId="4415" xr:uid="{00000000-0005-0000-0000-0000490E0000}"/>
    <cellStyle name="Normal 4 3 3 2 2 2 3 4 2 2" xfId="10841" xr:uid="{00000000-0005-0000-0000-00004A0E0000}"/>
    <cellStyle name="Normal 4 3 3 2 2 2 3 4 3" xfId="7476" xr:uid="{00000000-0005-0000-0000-00004B0E0000}"/>
    <cellStyle name="Normal 4 3 3 2 2 2 3 5" xfId="1401" xr:uid="{00000000-0005-0000-0000-00004C0E0000}"/>
    <cellStyle name="Normal 4 3 3 2 2 2 3 5 2" xfId="4979" xr:uid="{00000000-0005-0000-0000-00004D0E0000}"/>
    <cellStyle name="Normal 4 3 3 2 2 2 3 5 2 2" xfId="11405" xr:uid="{00000000-0005-0000-0000-00004E0E0000}"/>
    <cellStyle name="Normal 4 3 3 2 2 2 3 5 3" xfId="8115" xr:uid="{00000000-0005-0000-0000-00004F0E0000}"/>
    <cellStyle name="Normal 4 3 3 2 2 2 3 6" xfId="2965" xr:uid="{00000000-0005-0000-0000-0000500E0000}"/>
    <cellStyle name="Normal 4 3 3 2 2 2 3 6 2" xfId="5906" xr:uid="{00000000-0005-0000-0000-0000510E0000}"/>
    <cellStyle name="Normal 4 3 3 2 2 2 3 6 2 2" xfId="12332" xr:uid="{00000000-0005-0000-0000-0000520E0000}"/>
    <cellStyle name="Normal 4 3 3 2 2 2 3 6 3" xfId="9405" xr:uid="{00000000-0005-0000-0000-0000530E0000}"/>
    <cellStyle name="Normal 4 3 3 2 2 2 3 7" xfId="3867" xr:uid="{00000000-0005-0000-0000-0000540E0000}"/>
    <cellStyle name="Normal 4 3 3 2 2 2 3 7 2" xfId="10293" xr:uid="{00000000-0005-0000-0000-0000550E0000}"/>
    <cellStyle name="Normal 4 3 3 2 2 2 3 8" xfId="6922" xr:uid="{00000000-0005-0000-0000-0000560E0000}"/>
    <cellStyle name="Normal 4 3 3 2 2 2 3_IOPES" xfId="2589" xr:uid="{00000000-0005-0000-0000-0000570E0000}"/>
    <cellStyle name="Normal 4 3 3 2 2 2 4" xfId="444" xr:uid="{00000000-0005-0000-0000-0000580E0000}"/>
    <cellStyle name="Normal 4 3 3 2 2 2 4 2" xfId="1023" xr:uid="{00000000-0005-0000-0000-0000590E0000}"/>
    <cellStyle name="Normal 4 3 3 2 2 2 4 2 2" xfId="2108" xr:uid="{00000000-0005-0000-0000-00005A0E0000}"/>
    <cellStyle name="Normal 4 3 3 2 2 2 4 2 2 2" xfId="5405" xr:uid="{00000000-0005-0000-0000-00005B0E0000}"/>
    <cellStyle name="Normal 4 3 3 2 2 2 4 2 2 2 2" xfId="11831" xr:uid="{00000000-0005-0000-0000-00005C0E0000}"/>
    <cellStyle name="Normal 4 3 3 2 2 2 4 2 2 3" xfId="8802" xr:uid="{00000000-0005-0000-0000-00005D0E0000}"/>
    <cellStyle name="Normal 4 3 3 2 2 2 4 2 3" xfId="3387" xr:uid="{00000000-0005-0000-0000-00005E0E0000}"/>
    <cellStyle name="Normal 4 3 3 2 2 2 4 2 3 2" xfId="6326" xr:uid="{00000000-0005-0000-0000-00005F0E0000}"/>
    <cellStyle name="Normal 4 3 3 2 2 2 4 2 3 2 2" xfId="12752" xr:uid="{00000000-0005-0000-0000-0000600E0000}"/>
    <cellStyle name="Normal 4 3 3 2 2 2 4 2 3 3" xfId="9825" xr:uid="{00000000-0005-0000-0000-0000610E0000}"/>
    <cellStyle name="Normal 4 3 3 2 2 2 4 2 4" xfId="4682" xr:uid="{00000000-0005-0000-0000-0000620E0000}"/>
    <cellStyle name="Normal 4 3 3 2 2 2 4 2 4 2" xfId="11108" xr:uid="{00000000-0005-0000-0000-0000630E0000}"/>
    <cellStyle name="Normal 4 3 3 2 2 2 4 2 5" xfId="7743" xr:uid="{00000000-0005-0000-0000-0000640E0000}"/>
    <cellStyle name="Normal 4 3 3 2 2 2 4 3" xfId="1559" xr:uid="{00000000-0005-0000-0000-0000650E0000}"/>
    <cellStyle name="Normal 4 3 3 2 2 2 4 3 2" xfId="5037" xr:uid="{00000000-0005-0000-0000-0000660E0000}"/>
    <cellStyle name="Normal 4 3 3 2 2 2 4 3 2 2" xfId="11463" xr:uid="{00000000-0005-0000-0000-0000670E0000}"/>
    <cellStyle name="Normal 4 3 3 2 2 2 4 3 3" xfId="8273" xr:uid="{00000000-0005-0000-0000-0000680E0000}"/>
    <cellStyle name="Normal 4 3 3 2 2 2 4 4" xfId="3024" xr:uid="{00000000-0005-0000-0000-0000690E0000}"/>
    <cellStyle name="Normal 4 3 3 2 2 2 4 4 2" xfId="5964" xr:uid="{00000000-0005-0000-0000-00006A0E0000}"/>
    <cellStyle name="Normal 4 3 3 2 2 2 4 4 2 2" xfId="12390" xr:uid="{00000000-0005-0000-0000-00006B0E0000}"/>
    <cellStyle name="Normal 4 3 3 2 2 2 4 4 3" xfId="9463" xr:uid="{00000000-0005-0000-0000-00006C0E0000}"/>
    <cellStyle name="Normal 4 3 3 2 2 2 4 5" xfId="4134" xr:uid="{00000000-0005-0000-0000-00006D0E0000}"/>
    <cellStyle name="Normal 4 3 3 2 2 2 4 5 2" xfId="10560" xr:uid="{00000000-0005-0000-0000-00006E0E0000}"/>
    <cellStyle name="Normal 4 3 3 2 2 2 4 6" xfId="7189" xr:uid="{00000000-0005-0000-0000-00006F0E0000}"/>
    <cellStyle name="Normal 4 3 3 2 2 2 5" xfId="265" xr:uid="{00000000-0005-0000-0000-0000700E0000}"/>
    <cellStyle name="Normal 4 3 3 2 2 2 5 2" xfId="845" xr:uid="{00000000-0005-0000-0000-0000710E0000}"/>
    <cellStyle name="Normal 4 3 3 2 2 2 5 2 2" xfId="2182" xr:uid="{00000000-0005-0000-0000-0000720E0000}"/>
    <cellStyle name="Normal 4 3 3 2 2 2 5 2 2 2" xfId="5464" xr:uid="{00000000-0005-0000-0000-0000730E0000}"/>
    <cellStyle name="Normal 4 3 3 2 2 2 5 2 2 2 2" xfId="11890" xr:uid="{00000000-0005-0000-0000-0000740E0000}"/>
    <cellStyle name="Normal 4 3 3 2 2 2 5 2 2 3" xfId="8874" xr:uid="{00000000-0005-0000-0000-0000750E0000}"/>
    <cellStyle name="Normal 4 3 3 2 2 2 5 2 3" xfId="3446" xr:uid="{00000000-0005-0000-0000-0000760E0000}"/>
    <cellStyle name="Normal 4 3 3 2 2 2 5 2 3 2" xfId="6385" xr:uid="{00000000-0005-0000-0000-0000770E0000}"/>
    <cellStyle name="Normal 4 3 3 2 2 2 5 2 3 2 2" xfId="12811" xr:uid="{00000000-0005-0000-0000-0000780E0000}"/>
    <cellStyle name="Normal 4 3 3 2 2 2 5 2 3 3" xfId="9884" xr:uid="{00000000-0005-0000-0000-0000790E0000}"/>
    <cellStyle name="Normal 4 3 3 2 2 2 5 2 4" xfId="4504" xr:uid="{00000000-0005-0000-0000-00007A0E0000}"/>
    <cellStyle name="Normal 4 3 3 2 2 2 5 2 4 2" xfId="10930" xr:uid="{00000000-0005-0000-0000-00007B0E0000}"/>
    <cellStyle name="Normal 4 3 3 2 2 2 5 2 5" xfId="7565" xr:uid="{00000000-0005-0000-0000-00007C0E0000}"/>
    <cellStyle name="Normal 4 3 3 2 2 2 5 3" xfId="1635" xr:uid="{00000000-0005-0000-0000-00007D0E0000}"/>
    <cellStyle name="Normal 4 3 3 2 2 2 5 3 2" xfId="5096" xr:uid="{00000000-0005-0000-0000-00007E0E0000}"/>
    <cellStyle name="Normal 4 3 3 2 2 2 5 3 2 2" xfId="11522" xr:uid="{00000000-0005-0000-0000-00007F0E0000}"/>
    <cellStyle name="Normal 4 3 3 2 2 2 5 3 3" xfId="8346" xr:uid="{00000000-0005-0000-0000-0000800E0000}"/>
    <cellStyle name="Normal 4 3 3 2 2 2 5 4" xfId="3084" xr:uid="{00000000-0005-0000-0000-0000810E0000}"/>
    <cellStyle name="Normal 4 3 3 2 2 2 5 4 2" xfId="6023" xr:uid="{00000000-0005-0000-0000-0000820E0000}"/>
    <cellStyle name="Normal 4 3 3 2 2 2 5 4 2 2" xfId="12449" xr:uid="{00000000-0005-0000-0000-0000830E0000}"/>
    <cellStyle name="Normal 4 3 3 2 2 2 5 4 3" xfId="9522" xr:uid="{00000000-0005-0000-0000-0000840E0000}"/>
    <cellStyle name="Normal 4 3 3 2 2 2 5 5" xfId="3956" xr:uid="{00000000-0005-0000-0000-0000850E0000}"/>
    <cellStyle name="Normal 4 3 3 2 2 2 5 5 2" xfId="10382" xr:uid="{00000000-0005-0000-0000-0000860E0000}"/>
    <cellStyle name="Normal 4 3 3 2 2 2 5 6" xfId="7011" xr:uid="{00000000-0005-0000-0000-0000870E0000}"/>
    <cellStyle name="Normal 4 3 3 2 2 2 6" xfId="667" xr:uid="{00000000-0005-0000-0000-0000880E0000}"/>
    <cellStyle name="Normal 4 3 3 2 2 2 6 2" xfId="2410" xr:uid="{00000000-0005-0000-0000-0000890E0000}"/>
    <cellStyle name="Normal 4 3 3 2 2 2 6 2 2" xfId="5594" xr:uid="{00000000-0005-0000-0000-00008A0E0000}"/>
    <cellStyle name="Normal 4 3 3 2 2 2 6 2 2 2" xfId="12020" xr:uid="{00000000-0005-0000-0000-00008B0E0000}"/>
    <cellStyle name="Normal 4 3 3 2 2 2 6 2 3" xfId="9044" xr:uid="{00000000-0005-0000-0000-00008C0E0000}"/>
    <cellStyle name="Normal 4 3 3 2 2 2 6 3" xfId="3573" xr:uid="{00000000-0005-0000-0000-00008D0E0000}"/>
    <cellStyle name="Normal 4 3 3 2 2 2 6 3 2" xfId="6512" xr:uid="{00000000-0005-0000-0000-00008E0E0000}"/>
    <cellStyle name="Normal 4 3 3 2 2 2 6 3 2 2" xfId="12938" xr:uid="{00000000-0005-0000-0000-00008F0E0000}"/>
    <cellStyle name="Normal 4 3 3 2 2 2 6 3 3" xfId="10011" xr:uid="{00000000-0005-0000-0000-0000900E0000}"/>
    <cellStyle name="Normal 4 3 3 2 2 2 6 4" xfId="4326" xr:uid="{00000000-0005-0000-0000-0000910E0000}"/>
    <cellStyle name="Normal 4 3 3 2 2 2 6 4 2" xfId="10752" xr:uid="{00000000-0005-0000-0000-0000920E0000}"/>
    <cellStyle name="Normal 4 3 3 2 2 2 6 5" xfId="7387" xr:uid="{00000000-0005-0000-0000-0000930E0000}"/>
    <cellStyle name="Normal 4 3 3 2 2 2 7" xfId="1827" xr:uid="{00000000-0005-0000-0000-0000940E0000}"/>
    <cellStyle name="Normal 4 3 3 2 2 2 7 2" xfId="3213" xr:uid="{00000000-0005-0000-0000-0000950E0000}"/>
    <cellStyle name="Normal 4 3 3 2 2 2 7 2 2" xfId="6152" xr:uid="{00000000-0005-0000-0000-0000960E0000}"/>
    <cellStyle name="Normal 4 3 3 2 2 2 7 2 2 2" xfId="12578" xr:uid="{00000000-0005-0000-0000-0000970E0000}"/>
    <cellStyle name="Normal 4 3 3 2 2 2 7 2 3" xfId="9651" xr:uid="{00000000-0005-0000-0000-0000980E0000}"/>
    <cellStyle name="Normal 4 3 3 2 2 2 7 3" xfId="5229" xr:uid="{00000000-0005-0000-0000-0000990E0000}"/>
    <cellStyle name="Normal 4 3 3 2 2 2 7 3 2" xfId="11655" xr:uid="{00000000-0005-0000-0000-00009A0E0000}"/>
    <cellStyle name="Normal 4 3 3 2 2 2 7 4" xfId="8524" xr:uid="{00000000-0005-0000-0000-00009B0E0000}"/>
    <cellStyle name="Normal 4 3 3 2 2 2 8" xfId="1269" xr:uid="{00000000-0005-0000-0000-00009C0E0000}"/>
    <cellStyle name="Normal 4 3 3 2 2 2 8 2" xfId="4863" xr:uid="{00000000-0005-0000-0000-00009D0E0000}"/>
    <cellStyle name="Normal 4 3 3 2 2 2 8 2 2" xfId="11289" xr:uid="{00000000-0005-0000-0000-00009E0E0000}"/>
    <cellStyle name="Normal 4 3 3 2 2 2 8 3" xfId="7983" xr:uid="{00000000-0005-0000-0000-00009F0E0000}"/>
    <cellStyle name="Normal 4 3 3 2 2 2 9" xfId="2849" xr:uid="{00000000-0005-0000-0000-0000A00E0000}"/>
    <cellStyle name="Normal 4 3 3 2 2 2 9 2" xfId="5790" xr:uid="{00000000-0005-0000-0000-0000A10E0000}"/>
    <cellStyle name="Normal 4 3 3 2 2 2 9 2 2" xfId="12216" xr:uid="{00000000-0005-0000-0000-0000A20E0000}"/>
    <cellStyle name="Normal 4 3 3 2 2 2 9 3" xfId="9289" xr:uid="{00000000-0005-0000-0000-0000A30E0000}"/>
    <cellStyle name="Normal 4 3 3 2 2 2_IOPES" xfId="2660" xr:uid="{00000000-0005-0000-0000-0000A40E0000}"/>
    <cellStyle name="Normal 4 3 3 2 2 3" xfId="109" xr:uid="{00000000-0005-0000-0000-0000A50E0000}"/>
    <cellStyle name="Normal 4 3 3 2 2 3 2" xfId="170" xr:uid="{00000000-0005-0000-0000-0000A60E0000}"/>
    <cellStyle name="Normal 4 3 3 2 2 3 2 2" xfId="541" xr:uid="{00000000-0005-0000-0000-0000A70E0000}"/>
    <cellStyle name="Normal 4 3 3 2 2 3 2 2 2" xfId="1120" xr:uid="{00000000-0005-0000-0000-0000A80E0000}"/>
    <cellStyle name="Normal 4 3 3 2 2 3 2 2 2 2" xfId="4779" xr:uid="{00000000-0005-0000-0000-0000A90E0000}"/>
    <cellStyle name="Normal 4 3 3 2 2 3 2 2 2 2 2" xfId="11205" xr:uid="{00000000-0005-0000-0000-0000AA0E0000}"/>
    <cellStyle name="Normal 4 3 3 2 2 3 2 2 2 3" xfId="7840" xr:uid="{00000000-0005-0000-0000-0000AB0E0000}"/>
    <cellStyle name="Normal 4 3 3 2 2 3 2 2 3" xfId="2509" xr:uid="{00000000-0005-0000-0000-0000AC0E0000}"/>
    <cellStyle name="Normal 4 3 3 2 2 3 2 2 3 2" xfId="5691" xr:uid="{00000000-0005-0000-0000-0000AD0E0000}"/>
    <cellStyle name="Normal 4 3 3 2 2 3 2 2 3 2 2" xfId="12117" xr:uid="{00000000-0005-0000-0000-0000AE0E0000}"/>
    <cellStyle name="Normal 4 3 3 2 2 3 2 2 3 3" xfId="9141" xr:uid="{00000000-0005-0000-0000-0000AF0E0000}"/>
    <cellStyle name="Normal 4 3 3 2 2 3 2 2 4" xfId="3670" xr:uid="{00000000-0005-0000-0000-0000B00E0000}"/>
    <cellStyle name="Normal 4 3 3 2 2 3 2 2 4 2" xfId="6609" xr:uid="{00000000-0005-0000-0000-0000B10E0000}"/>
    <cellStyle name="Normal 4 3 3 2 2 3 2 2 4 2 2" xfId="13035" xr:uid="{00000000-0005-0000-0000-0000B20E0000}"/>
    <cellStyle name="Normal 4 3 3 2 2 3 2 2 4 3" xfId="10108" xr:uid="{00000000-0005-0000-0000-0000B30E0000}"/>
    <cellStyle name="Normal 4 3 3 2 2 3 2 2 5" xfId="4231" xr:uid="{00000000-0005-0000-0000-0000B40E0000}"/>
    <cellStyle name="Normal 4 3 3 2 2 3 2 2 5 2" xfId="10657" xr:uid="{00000000-0005-0000-0000-0000B50E0000}"/>
    <cellStyle name="Normal 4 3 3 2 2 3 2 2 6" xfId="7286" xr:uid="{00000000-0005-0000-0000-0000B60E0000}"/>
    <cellStyle name="Normal 4 3 3 2 2 3 2 3" xfId="362" xr:uid="{00000000-0005-0000-0000-0000B70E0000}"/>
    <cellStyle name="Normal 4 3 3 2 2 3 2 3 2" xfId="942" xr:uid="{00000000-0005-0000-0000-0000B80E0000}"/>
    <cellStyle name="Normal 4 3 3 2 2 3 2 3 2 2" xfId="4601" xr:uid="{00000000-0005-0000-0000-0000B90E0000}"/>
    <cellStyle name="Normal 4 3 3 2 2 3 2 3 2 2 2" xfId="11027" xr:uid="{00000000-0005-0000-0000-0000BA0E0000}"/>
    <cellStyle name="Normal 4 3 3 2 2 3 2 3 2 3" xfId="7662" xr:uid="{00000000-0005-0000-0000-0000BB0E0000}"/>
    <cellStyle name="Normal 4 3 3 2 2 3 2 3 3" xfId="2295" xr:uid="{00000000-0005-0000-0000-0000BC0E0000}"/>
    <cellStyle name="Normal 4 3 3 2 2 3 2 3 3 2" xfId="5549" xr:uid="{00000000-0005-0000-0000-0000BD0E0000}"/>
    <cellStyle name="Normal 4 3 3 2 2 3 2 3 3 2 2" xfId="11975" xr:uid="{00000000-0005-0000-0000-0000BE0E0000}"/>
    <cellStyle name="Normal 4 3 3 2 2 3 2 3 3 3" xfId="8976" xr:uid="{00000000-0005-0000-0000-0000BF0E0000}"/>
    <cellStyle name="Normal 4 3 3 2 2 3 2 3 4" xfId="3530" xr:uid="{00000000-0005-0000-0000-0000C00E0000}"/>
    <cellStyle name="Normal 4 3 3 2 2 3 2 3 4 2" xfId="6469" xr:uid="{00000000-0005-0000-0000-0000C10E0000}"/>
    <cellStyle name="Normal 4 3 3 2 2 3 2 3 4 2 2" xfId="12895" xr:uid="{00000000-0005-0000-0000-0000C20E0000}"/>
    <cellStyle name="Normal 4 3 3 2 2 3 2 3 4 3" xfId="9968" xr:uid="{00000000-0005-0000-0000-0000C30E0000}"/>
    <cellStyle name="Normal 4 3 3 2 2 3 2 3 5" xfId="4053" xr:uid="{00000000-0005-0000-0000-0000C40E0000}"/>
    <cellStyle name="Normal 4 3 3 2 2 3 2 3 5 2" xfId="10479" xr:uid="{00000000-0005-0000-0000-0000C50E0000}"/>
    <cellStyle name="Normal 4 3 3 2 2 3 2 3 6" xfId="7108" xr:uid="{00000000-0005-0000-0000-0000C60E0000}"/>
    <cellStyle name="Normal 4 3 3 2 2 3 2 4" xfId="764" xr:uid="{00000000-0005-0000-0000-0000C70E0000}"/>
    <cellStyle name="Normal 4 3 3 2 2 3 2 4 2" xfId="4423" xr:uid="{00000000-0005-0000-0000-0000C80E0000}"/>
    <cellStyle name="Normal 4 3 3 2 2 3 2 4 2 2" xfId="10849" xr:uid="{00000000-0005-0000-0000-0000C90E0000}"/>
    <cellStyle name="Normal 4 3 3 2 2 3 2 4 3" xfId="7484" xr:uid="{00000000-0005-0000-0000-0000CA0E0000}"/>
    <cellStyle name="Normal 4 3 3 2 2 3 2 5" xfId="1739" xr:uid="{00000000-0005-0000-0000-0000CB0E0000}"/>
    <cellStyle name="Normal 4 3 3 2 2 3 2 5 2" xfId="5181" xr:uid="{00000000-0005-0000-0000-0000CC0E0000}"/>
    <cellStyle name="Normal 4 3 3 2 2 3 2 5 2 2" xfId="11607" xr:uid="{00000000-0005-0000-0000-0000CD0E0000}"/>
    <cellStyle name="Normal 4 3 3 2 2 3 2 5 3" xfId="8448" xr:uid="{00000000-0005-0000-0000-0000CE0E0000}"/>
    <cellStyle name="Normal 4 3 3 2 2 3 2 6" xfId="3168" xr:uid="{00000000-0005-0000-0000-0000CF0E0000}"/>
    <cellStyle name="Normal 4 3 3 2 2 3 2 6 2" xfId="6107" xr:uid="{00000000-0005-0000-0000-0000D00E0000}"/>
    <cellStyle name="Normal 4 3 3 2 2 3 2 6 2 2" xfId="12533" xr:uid="{00000000-0005-0000-0000-0000D10E0000}"/>
    <cellStyle name="Normal 4 3 3 2 2 3 2 6 3" xfId="9606" xr:uid="{00000000-0005-0000-0000-0000D20E0000}"/>
    <cellStyle name="Normal 4 3 3 2 2 3 2 7" xfId="3875" xr:uid="{00000000-0005-0000-0000-0000D30E0000}"/>
    <cellStyle name="Normal 4 3 3 2 2 3 2 7 2" xfId="10301" xr:uid="{00000000-0005-0000-0000-0000D40E0000}"/>
    <cellStyle name="Normal 4 3 3 2 2 3 2 8" xfId="6930" xr:uid="{00000000-0005-0000-0000-0000D50E0000}"/>
    <cellStyle name="Normal 4 3 3 2 2 3 2_IOPES" xfId="2597" xr:uid="{00000000-0005-0000-0000-0000D60E0000}"/>
    <cellStyle name="Normal 4 3 3 2 2 3 3" xfId="482" xr:uid="{00000000-0005-0000-0000-0000D70E0000}"/>
    <cellStyle name="Normal 4 3 3 2 2 3 3 2" xfId="1061" xr:uid="{00000000-0005-0000-0000-0000D80E0000}"/>
    <cellStyle name="Normal 4 3 3 2 2 3 3 2 2" xfId="2218" xr:uid="{00000000-0005-0000-0000-0000D90E0000}"/>
    <cellStyle name="Normal 4 3 3 2 2 3 3 2 2 2" xfId="5487" xr:uid="{00000000-0005-0000-0000-0000DA0E0000}"/>
    <cellStyle name="Normal 4 3 3 2 2 3 3 2 2 2 2" xfId="11913" xr:uid="{00000000-0005-0000-0000-0000DB0E0000}"/>
    <cellStyle name="Normal 4 3 3 2 2 3 3 2 2 3" xfId="8902" xr:uid="{00000000-0005-0000-0000-0000DC0E0000}"/>
    <cellStyle name="Normal 4 3 3 2 2 3 3 2 3" xfId="3469" xr:uid="{00000000-0005-0000-0000-0000DD0E0000}"/>
    <cellStyle name="Normal 4 3 3 2 2 3 3 2 3 2" xfId="6408" xr:uid="{00000000-0005-0000-0000-0000DE0E0000}"/>
    <cellStyle name="Normal 4 3 3 2 2 3 3 2 3 2 2" xfId="12834" xr:uid="{00000000-0005-0000-0000-0000DF0E0000}"/>
    <cellStyle name="Normal 4 3 3 2 2 3 3 2 3 3" xfId="9907" xr:uid="{00000000-0005-0000-0000-0000E00E0000}"/>
    <cellStyle name="Normal 4 3 3 2 2 3 3 2 4" xfId="4720" xr:uid="{00000000-0005-0000-0000-0000E10E0000}"/>
    <cellStyle name="Normal 4 3 3 2 2 3 3 2 4 2" xfId="11146" xr:uid="{00000000-0005-0000-0000-0000E20E0000}"/>
    <cellStyle name="Normal 4 3 3 2 2 3 3 2 5" xfId="7781" xr:uid="{00000000-0005-0000-0000-0000E30E0000}"/>
    <cellStyle name="Normal 4 3 3 2 2 3 3 3" xfId="1663" xr:uid="{00000000-0005-0000-0000-0000E40E0000}"/>
    <cellStyle name="Normal 4 3 3 2 2 3 3 3 2" xfId="5119" xr:uid="{00000000-0005-0000-0000-0000E50E0000}"/>
    <cellStyle name="Normal 4 3 3 2 2 3 3 3 2 2" xfId="11545" xr:uid="{00000000-0005-0000-0000-0000E60E0000}"/>
    <cellStyle name="Normal 4 3 3 2 2 3 3 3 3" xfId="8374" xr:uid="{00000000-0005-0000-0000-0000E70E0000}"/>
    <cellStyle name="Normal 4 3 3 2 2 3 3 4" xfId="3107" xr:uid="{00000000-0005-0000-0000-0000E80E0000}"/>
    <cellStyle name="Normal 4 3 3 2 2 3 3 4 2" xfId="6046" xr:uid="{00000000-0005-0000-0000-0000E90E0000}"/>
    <cellStyle name="Normal 4 3 3 2 2 3 3 4 2 2" xfId="12472" xr:uid="{00000000-0005-0000-0000-0000EA0E0000}"/>
    <cellStyle name="Normal 4 3 3 2 2 3 3 4 3" xfId="9545" xr:uid="{00000000-0005-0000-0000-0000EB0E0000}"/>
    <cellStyle name="Normal 4 3 3 2 2 3 3 5" xfId="4172" xr:uid="{00000000-0005-0000-0000-0000EC0E0000}"/>
    <cellStyle name="Normal 4 3 3 2 2 3 3 5 2" xfId="10598" xr:uid="{00000000-0005-0000-0000-0000ED0E0000}"/>
    <cellStyle name="Normal 4 3 3 2 2 3 3 6" xfId="7227" xr:uid="{00000000-0005-0000-0000-0000EE0E0000}"/>
    <cellStyle name="Normal 4 3 3 2 2 3 4" xfId="303" xr:uid="{00000000-0005-0000-0000-0000EF0E0000}"/>
    <cellStyle name="Normal 4 3 3 2 2 3 4 2" xfId="883" xr:uid="{00000000-0005-0000-0000-0000F00E0000}"/>
    <cellStyle name="Normal 4 3 3 2 2 3 4 2 2" xfId="4542" xr:uid="{00000000-0005-0000-0000-0000F10E0000}"/>
    <cellStyle name="Normal 4 3 3 2 2 3 4 2 2 2" xfId="10968" xr:uid="{00000000-0005-0000-0000-0000F20E0000}"/>
    <cellStyle name="Normal 4 3 3 2 2 3 4 2 3" xfId="7603" xr:uid="{00000000-0005-0000-0000-0000F30E0000}"/>
    <cellStyle name="Normal 4 3 3 2 2 3 4 3" xfId="2448" xr:uid="{00000000-0005-0000-0000-0000F40E0000}"/>
    <cellStyle name="Normal 4 3 3 2 2 3 4 3 2" xfId="5632" xr:uid="{00000000-0005-0000-0000-0000F50E0000}"/>
    <cellStyle name="Normal 4 3 3 2 2 3 4 3 2 2" xfId="12058" xr:uid="{00000000-0005-0000-0000-0000F60E0000}"/>
    <cellStyle name="Normal 4 3 3 2 2 3 4 3 3" xfId="9082" xr:uid="{00000000-0005-0000-0000-0000F70E0000}"/>
    <cellStyle name="Normal 4 3 3 2 2 3 4 4" xfId="3611" xr:uid="{00000000-0005-0000-0000-0000F80E0000}"/>
    <cellStyle name="Normal 4 3 3 2 2 3 4 4 2" xfId="6550" xr:uid="{00000000-0005-0000-0000-0000F90E0000}"/>
    <cellStyle name="Normal 4 3 3 2 2 3 4 4 2 2" xfId="12976" xr:uid="{00000000-0005-0000-0000-0000FA0E0000}"/>
    <cellStyle name="Normal 4 3 3 2 2 3 4 4 3" xfId="10049" xr:uid="{00000000-0005-0000-0000-0000FB0E0000}"/>
    <cellStyle name="Normal 4 3 3 2 2 3 4 5" xfId="3994" xr:uid="{00000000-0005-0000-0000-0000FC0E0000}"/>
    <cellStyle name="Normal 4 3 3 2 2 3 4 5 2" xfId="10420" xr:uid="{00000000-0005-0000-0000-0000FD0E0000}"/>
    <cellStyle name="Normal 4 3 3 2 2 3 4 6" xfId="7049" xr:uid="{00000000-0005-0000-0000-0000FE0E0000}"/>
    <cellStyle name="Normal 4 3 3 2 2 3 5" xfId="705" xr:uid="{00000000-0005-0000-0000-0000FF0E0000}"/>
    <cellStyle name="Normal 4 3 3 2 2 3 5 2" xfId="1881" xr:uid="{00000000-0005-0000-0000-0000000F0000}"/>
    <cellStyle name="Normal 4 3 3 2 2 3 5 2 2" xfId="5279" xr:uid="{00000000-0005-0000-0000-0000010F0000}"/>
    <cellStyle name="Normal 4 3 3 2 2 3 5 2 2 2" xfId="11705" xr:uid="{00000000-0005-0000-0000-0000020F0000}"/>
    <cellStyle name="Normal 4 3 3 2 2 3 5 2 3" xfId="8577" xr:uid="{00000000-0005-0000-0000-0000030F0000}"/>
    <cellStyle name="Normal 4 3 3 2 2 3 5 3" xfId="3263" xr:uid="{00000000-0005-0000-0000-0000040F0000}"/>
    <cellStyle name="Normal 4 3 3 2 2 3 5 3 2" xfId="6202" xr:uid="{00000000-0005-0000-0000-0000050F0000}"/>
    <cellStyle name="Normal 4 3 3 2 2 3 5 3 2 2" xfId="12628" xr:uid="{00000000-0005-0000-0000-0000060F0000}"/>
    <cellStyle name="Normal 4 3 3 2 2 3 5 3 3" xfId="9701" xr:uid="{00000000-0005-0000-0000-0000070F0000}"/>
    <cellStyle name="Normal 4 3 3 2 2 3 5 4" xfId="4364" xr:uid="{00000000-0005-0000-0000-0000080F0000}"/>
    <cellStyle name="Normal 4 3 3 2 2 3 5 4 2" xfId="10790" xr:uid="{00000000-0005-0000-0000-0000090F0000}"/>
    <cellStyle name="Normal 4 3 3 2 2 3 5 5" xfId="7425" xr:uid="{00000000-0005-0000-0000-00000A0F0000}"/>
    <cellStyle name="Normal 4 3 3 2 2 3 6" xfId="1327" xr:uid="{00000000-0005-0000-0000-00000B0F0000}"/>
    <cellStyle name="Normal 4 3 3 2 2 3 6 2" xfId="4913" xr:uid="{00000000-0005-0000-0000-00000C0F0000}"/>
    <cellStyle name="Normal 4 3 3 2 2 3 6 2 2" xfId="11339" xr:uid="{00000000-0005-0000-0000-00000D0F0000}"/>
    <cellStyle name="Normal 4 3 3 2 2 3 6 3" xfId="8041" xr:uid="{00000000-0005-0000-0000-00000E0F0000}"/>
    <cellStyle name="Normal 4 3 3 2 2 3 7" xfId="2899" xr:uid="{00000000-0005-0000-0000-00000F0F0000}"/>
    <cellStyle name="Normal 4 3 3 2 2 3 7 2" xfId="5840" xr:uid="{00000000-0005-0000-0000-0000100F0000}"/>
    <cellStyle name="Normal 4 3 3 2 2 3 7 2 2" xfId="12266" xr:uid="{00000000-0005-0000-0000-0000110F0000}"/>
    <cellStyle name="Normal 4 3 3 2 2 3 7 3" xfId="9339" xr:uid="{00000000-0005-0000-0000-0000120F0000}"/>
    <cellStyle name="Normal 4 3 3 2 2 3 8" xfId="3816" xr:uid="{00000000-0005-0000-0000-0000130F0000}"/>
    <cellStyle name="Normal 4 3 3 2 2 3 8 2" xfId="10242" xr:uid="{00000000-0005-0000-0000-0000140F0000}"/>
    <cellStyle name="Normal 4 3 3 2 2 3 9" xfId="6871" xr:uid="{00000000-0005-0000-0000-0000150F0000}"/>
    <cellStyle name="Normal 4 3 3 2 2 3_IOPES" xfId="2609" xr:uid="{00000000-0005-0000-0000-0000160F0000}"/>
    <cellStyle name="Normal 4 3 3 2 2 4" xfId="95" xr:uid="{00000000-0005-0000-0000-0000170F0000}"/>
    <cellStyle name="Normal 4 3 3 2 2 4 2" xfId="468" xr:uid="{00000000-0005-0000-0000-0000180F0000}"/>
    <cellStyle name="Normal 4 3 3 2 2 4 2 2" xfId="1047" xr:uid="{00000000-0005-0000-0000-0000190F0000}"/>
    <cellStyle name="Normal 4 3 3 2 2 4 2 2 2" xfId="2258" xr:uid="{00000000-0005-0000-0000-00001A0F0000}"/>
    <cellStyle name="Normal 4 3 3 2 2 4 2 2 2 2" xfId="5517" xr:uid="{00000000-0005-0000-0000-00001B0F0000}"/>
    <cellStyle name="Normal 4 3 3 2 2 4 2 2 2 2 2" xfId="11943" xr:uid="{00000000-0005-0000-0000-00001C0F0000}"/>
    <cellStyle name="Normal 4 3 3 2 2 4 2 2 2 3" xfId="8941" xr:uid="{00000000-0005-0000-0000-00001D0F0000}"/>
    <cellStyle name="Normal 4 3 3 2 2 4 2 2 3" xfId="3499" xr:uid="{00000000-0005-0000-0000-00001E0F0000}"/>
    <cellStyle name="Normal 4 3 3 2 2 4 2 2 3 2" xfId="6438" xr:uid="{00000000-0005-0000-0000-00001F0F0000}"/>
    <cellStyle name="Normal 4 3 3 2 2 4 2 2 3 2 2" xfId="12864" xr:uid="{00000000-0005-0000-0000-0000200F0000}"/>
    <cellStyle name="Normal 4 3 3 2 2 4 2 2 3 3" xfId="9937" xr:uid="{00000000-0005-0000-0000-0000210F0000}"/>
    <cellStyle name="Normal 4 3 3 2 2 4 2 2 4" xfId="4706" xr:uid="{00000000-0005-0000-0000-0000220F0000}"/>
    <cellStyle name="Normal 4 3 3 2 2 4 2 2 4 2" xfId="11132" xr:uid="{00000000-0005-0000-0000-0000230F0000}"/>
    <cellStyle name="Normal 4 3 3 2 2 4 2 2 5" xfId="7767" xr:uid="{00000000-0005-0000-0000-0000240F0000}"/>
    <cellStyle name="Normal 4 3 3 2 2 4 2 3" xfId="1703" xr:uid="{00000000-0005-0000-0000-0000250F0000}"/>
    <cellStyle name="Normal 4 3 3 2 2 4 2 3 2" xfId="5149" xr:uid="{00000000-0005-0000-0000-0000260F0000}"/>
    <cellStyle name="Normal 4 3 3 2 2 4 2 3 2 2" xfId="11575" xr:uid="{00000000-0005-0000-0000-0000270F0000}"/>
    <cellStyle name="Normal 4 3 3 2 2 4 2 3 3" xfId="8413" xr:uid="{00000000-0005-0000-0000-0000280F0000}"/>
    <cellStyle name="Normal 4 3 3 2 2 4 2 4" xfId="3137" xr:uid="{00000000-0005-0000-0000-0000290F0000}"/>
    <cellStyle name="Normal 4 3 3 2 2 4 2 4 2" xfId="6076" xr:uid="{00000000-0005-0000-0000-00002A0F0000}"/>
    <cellStyle name="Normal 4 3 3 2 2 4 2 4 2 2" xfId="12502" xr:uid="{00000000-0005-0000-0000-00002B0F0000}"/>
    <cellStyle name="Normal 4 3 3 2 2 4 2 4 3" xfId="9575" xr:uid="{00000000-0005-0000-0000-00002C0F0000}"/>
    <cellStyle name="Normal 4 3 3 2 2 4 2 5" xfId="4158" xr:uid="{00000000-0005-0000-0000-00002D0F0000}"/>
    <cellStyle name="Normal 4 3 3 2 2 4 2 5 2" xfId="10584" xr:uid="{00000000-0005-0000-0000-00002E0F0000}"/>
    <cellStyle name="Normal 4 3 3 2 2 4 2 6" xfId="7213" xr:uid="{00000000-0005-0000-0000-00002F0F0000}"/>
    <cellStyle name="Normal 4 3 3 2 2 4 3" xfId="289" xr:uid="{00000000-0005-0000-0000-0000300F0000}"/>
    <cellStyle name="Normal 4 3 3 2 2 4 3 2" xfId="869" xr:uid="{00000000-0005-0000-0000-0000310F0000}"/>
    <cellStyle name="Normal 4 3 3 2 2 4 3 2 2" xfId="4528" xr:uid="{00000000-0005-0000-0000-0000320F0000}"/>
    <cellStyle name="Normal 4 3 3 2 2 4 3 2 2 2" xfId="10954" xr:uid="{00000000-0005-0000-0000-0000330F0000}"/>
    <cellStyle name="Normal 4 3 3 2 2 4 3 2 3" xfId="7589" xr:uid="{00000000-0005-0000-0000-0000340F0000}"/>
    <cellStyle name="Normal 4 3 3 2 2 4 3 3" xfId="2434" xr:uid="{00000000-0005-0000-0000-0000350F0000}"/>
    <cellStyle name="Normal 4 3 3 2 2 4 3 3 2" xfId="5618" xr:uid="{00000000-0005-0000-0000-0000360F0000}"/>
    <cellStyle name="Normal 4 3 3 2 2 4 3 3 2 2" xfId="12044" xr:uid="{00000000-0005-0000-0000-0000370F0000}"/>
    <cellStyle name="Normal 4 3 3 2 2 4 3 3 3" xfId="9068" xr:uid="{00000000-0005-0000-0000-0000380F0000}"/>
    <cellStyle name="Normal 4 3 3 2 2 4 3 4" xfId="3597" xr:uid="{00000000-0005-0000-0000-0000390F0000}"/>
    <cellStyle name="Normal 4 3 3 2 2 4 3 4 2" xfId="6536" xr:uid="{00000000-0005-0000-0000-00003A0F0000}"/>
    <cellStyle name="Normal 4 3 3 2 2 4 3 4 2 2" xfId="12962" xr:uid="{00000000-0005-0000-0000-00003B0F0000}"/>
    <cellStyle name="Normal 4 3 3 2 2 4 3 4 3" xfId="10035" xr:uid="{00000000-0005-0000-0000-00003C0F0000}"/>
    <cellStyle name="Normal 4 3 3 2 2 4 3 5" xfId="3980" xr:uid="{00000000-0005-0000-0000-00003D0F0000}"/>
    <cellStyle name="Normal 4 3 3 2 2 4 3 5 2" xfId="10406" xr:uid="{00000000-0005-0000-0000-00003E0F0000}"/>
    <cellStyle name="Normal 4 3 3 2 2 4 3 6" xfId="7035" xr:uid="{00000000-0005-0000-0000-00003F0F0000}"/>
    <cellStyle name="Normal 4 3 3 2 2 4 4" xfId="691" xr:uid="{00000000-0005-0000-0000-0000400F0000}"/>
    <cellStyle name="Normal 4 3 3 2 2 4 4 2" xfId="1946" xr:uid="{00000000-0005-0000-0000-0000410F0000}"/>
    <cellStyle name="Normal 4 3 3 2 2 4 4 2 2" xfId="5337" xr:uid="{00000000-0005-0000-0000-0000420F0000}"/>
    <cellStyle name="Normal 4 3 3 2 2 4 4 2 2 2" xfId="11763" xr:uid="{00000000-0005-0000-0000-0000430F0000}"/>
    <cellStyle name="Normal 4 3 3 2 2 4 4 2 3" xfId="8642" xr:uid="{00000000-0005-0000-0000-0000440F0000}"/>
    <cellStyle name="Normal 4 3 3 2 2 4 4 3" xfId="3321" xr:uid="{00000000-0005-0000-0000-0000450F0000}"/>
    <cellStyle name="Normal 4 3 3 2 2 4 4 3 2" xfId="6260" xr:uid="{00000000-0005-0000-0000-0000460F0000}"/>
    <cellStyle name="Normal 4 3 3 2 2 4 4 3 2 2" xfId="12686" xr:uid="{00000000-0005-0000-0000-0000470F0000}"/>
    <cellStyle name="Normal 4 3 3 2 2 4 4 3 3" xfId="9759" xr:uid="{00000000-0005-0000-0000-0000480F0000}"/>
    <cellStyle name="Normal 4 3 3 2 2 4 4 4" xfId="4350" xr:uid="{00000000-0005-0000-0000-0000490F0000}"/>
    <cellStyle name="Normal 4 3 3 2 2 4 4 4 2" xfId="10776" xr:uid="{00000000-0005-0000-0000-00004A0F0000}"/>
    <cellStyle name="Normal 4 3 3 2 2 4 4 5" xfId="7411" xr:uid="{00000000-0005-0000-0000-00004B0F0000}"/>
    <cellStyle name="Normal 4 3 3 2 2 4 5" xfId="1393" xr:uid="{00000000-0005-0000-0000-00004C0F0000}"/>
    <cellStyle name="Normal 4 3 3 2 2 4 5 2" xfId="4971" xr:uid="{00000000-0005-0000-0000-00004D0F0000}"/>
    <cellStyle name="Normal 4 3 3 2 2 4 5 2 2" xfId="11397" xr:uid="{00000000-0005-0000-0000-00004E0F0000}"/>
    <cellStyle name="Normal 4 3 3 2 2 4 5 3" xfId="8107" xr:uid="{00000000-0005-0000-0000-00004F0F0000}"/>
    <cellStyle name="Normal 4 3 3 2 2 4 6" xfId="2957" xr:uid="{00000000-0005-0000-0000-0000500F0000}"/>
    <cellStyle name="Normal 4 3 3 2 2 4 6 2" xfId="5898" xr:uid="{00000000-0005-0000-0000-0000510F0000}"/>
    <cellStyle name="Normal 4 3 3 2 2 4 6 2 2" xfId="12324" xr:uid="{00000000-0005-0000-0000-0000520F0000}"/>
    <cellStyle name="Normal 4 3 3 2 2 4 6 3" xfId="9397" xr:uid="{00000000-0005-0000-0000-0000530F0000}"/>
    <cellStyle name="Normal 4 3 3 2 2 4 7" xfId="3802" xr:uid="{00000000-0005-0000-0000-0000540F0000}"/>
    <cellStyle name="Normal 4 3 3 2 2 4 7 2" xfId="10228" xr:uid="{00000000-0005-0000-0000-0000550F0000}"/>
    <cellStyle name="Normal 4 3 3 2 2 4 8" xfId="6857" xr:uid="{00000000-0005-0000-0000-0000560F0000}"/>
    <cellStyle name="Normal 4 3 3 2 2 4_IOPES" xfId="2700" xr:uid="{00000000-0005-0000-0000-0000570F0000}"/>
    <cellStyle name="Normal 4 3 3 2 2 5" xfId="156" xr:uid="{00000000-0005-0000-0000-0000580F0000}"/>
    <cellStyle name="Normal 4 3 3 2 2 5 2" xfId="527" xr:uid="{00000000-0005-0000-0000-0000590F0000}"/>
    <cellStyle name="Normal 4 3 3 2 2 5 2 2" xfId="1106" xr:uid="{00000000-0005-0000-0000-00005A0F0000}"/>
    <cellStyle name="Normal 4 3 3 2 2 5 2 2 2" xfId="4765" xr:uid="{00000000-0005-0000-0000-00005B0F0000}"/>
    <cellStyle name="Normal 4 3 3 2 2 5 2 2 2 2" xfId="11191" xr:uid="{00000000-0005-0000-0000-00005C0F0000}"/>
    <cellStyle name="Normal 4 3 3 2 2 5 2 2 3" xfId="7826" xr:uid="{00000000-0005-0000-0000-00005D0F0000}"/>
    <cellStyle name="Normal 4 3 3 2 2 5 2 3" xfId="2495" xr:uid="{00000000-0005-0000-0000-00005E0F0000}"/>
    <cellStyle name="Normal 4 3 3 2 2 5 2 3 2" xfId="5677" xr:uid="{00000000-0005-0000-0000-00005F0F0000}"/>
    <cellStyle name="Normal 4 3 3 2 2 5 2 3 2 2" xfId="12103" xr:uid="{00000000-0005-0000-0000-0000600F0000}"/>
    <cellStyle name="Normal 4 3 3 2 2 5 2 3 3" xfId="9127" xr:uid="{00000000-0005-0000-0000-0000610F0000}"/>
    <cellStyle name="Normal 4 3 3 2 2 5 2 4" xfId="3656" xr:uid="{00000000-0005-0000-0000-0000620F0000}"/>
    <cellStyle name="Normal 4 3 3 2 2 5 2 4 2" xfId="6595" xr:uid="{00000000-0005-0000-0000-0000630F0000}"/>
    <cellStyle name="Normal 4 3 3 2 2 5 2 4 2 2" xfId="13021" xr:uid="{00000000-0005-0000-0000-0000640F0000}"/>
    <cellStyle name="Normal 4 3 3 2 2 5 2 4 3" xfId="10094" xr:uid="{00000000-0005-0000-0000-0000650F0000}"/>
    <cellStyle name="Normal 4 3 3 2 2 5 2 5" xfId="4217" xr:uid="{00000000-0005-0000-0000-0000660F0000}"/>
    <cellStyle name="Normal 4 3 3 2 2 5 2 5 2" xfId="10643" xr:uid="{00000000-0005-0000-0000-0000670F0000}"/>
    <cellStyle name="Normal 4 3 3 2 2 5 2 6" xfId="7272" xr:uid="{00000000-0005-0000-0000-0000680F0000}"/>
    <cellStyle name="Normal 4 3 3 2 2 5 3" xfId="348" xr:uid="{00000000-0005-0000-0000-0000690F0000}"/>
    <cellStyle name="Normal 4 3 3 2 2 5 3 2" xfId="928" xr:uid="{00000000-0005-0000-0000-00006A0F0000}"/>
    <cellStyle name="Normal 4 3 3 2 2 5 3 2 2" xfId="4587" xr:uid="{00000000-0005-0000-0000-00006B0F0000}"/>
    <cellStyle name="Normal 4 3 3 2 2 5 3 2 2 2" xfId="11013" xr:uid="{00000000-0005-0000-0000-00006C0F0000}"/>
    <cellStyle name="Normal 4 3 3 2 2 5 3 2 3" xfId="7648" xr:uid="{00000000-0005-0000-0000-00006D0F0000}"/>
    <cellStyle name="Normal 4 3 3 2 2 5 3 3" xfId="2099" xr:uid="{00000000-0005-0000-0000-00006E0F0000}"/>
    <cellStyle name="Normal 4 3 3 2 2 5 3 3 2" xfId="5397" xr:uid="{00000000-0005-0000-0000-00006F0F0000}"/>
    <cellStyle name="Normal 4 3 3 2 2 5 3 3 2 2" xfId="11823" xr:uid="{00000000-0005-0000-0000-0000700F0000}"/>
    <cellStyle name="Normal 4 3 3 2 2 5 3 3 3" xfId="8793" xr:uid="{00000000-0005-0000-0000-0000710F0000}"/>
    <cellStyle name="Normal 4 3 3 2 2 5 3 4" xfId="3379" xr:uid="{00000000-0005-0000-0000-0000720F0000}"/>
    <cellStyle name="Normal 4 3 3 2 2 5 3 4 2" xfId="6318" xr:uid="{00000000-0005-0000-0000-0000730F0000}"/>
    <cellStyle name="Normal 4 3 3 2 2 5 3 4 2 2" xfId="12744" xr:uid="{00000000-0005-0000-0000-0000740F0000}"/>
    <cellStyle name="Normal 4 3 3 2 2 5 3 4 3" xfId="9817" xr:uid="{00000000-0005-0000-0000-0000750F0000}"/>
    <cellStyle name="Normal 4 3 3 2 2 5 3 5" xfId="4039" xr:uid="{00000000-0005-0000-0000-0000760F0000}"/>
    <cellStyle name="Normal 4 3 3 2 2 5 3 5 2" xfId="10465" xr:uid="{00000000-0005-0000-0000-0000770F0000}"/>
    <cellStyle name="Normal 4 3 3 2 2 5 3 6" xfId="7094" xr:uid="{00000000-0005-0000-0000-0000780F0000}"/>
    <cellStyle name="Normal 4 3 3 2 2 5 4" xfId="750" xr:uid="{00000000-0005-0000-0000-0000790F0000}"/>
    <cellStyle name="Normal 4 3 3 2 2 5 4 2" xfId="4409" xr:uid="{00000000-0005-0000-0000-00007A0F0000}"/>
    <cellStyle name="Normal 4 3 3 2 2 5 4 2 2" xfId="10835" xr:uid="{00000000-0005-0000-0000-00007B0F0000}"/>
    <cellStyle name="Normal 4 3 3 2 2 5 4 3" xfId="7470" xr:uid="{00000000-0005-0000-0000-00007C0F0000}"/>
    <cellStyle name="Normal 4 3 3 2 2 5 5" xfId="1550" xr:uid="{00000000-0005-0000-0000-00007D0F0000}"/>
    <cellStyle name="Normal 4 3 3 2 2 5 5 2" xfId="5029" xr:uid="{00000000-0005-0000-0000-00007E0F0000}"/>
    <cellStyle name="Normal 4 3 3 2 2 5 5 2 2" xfId="11455" xr:uid="{00000000-0005-0000-0000-00007F0F0000}"/>
    <cellStyle name="Normal 4 3 3 2 2 5 5 3" xfId="8264" xr:uid="{00000000-0005-0000-0000-0000800F0000}"/>
    <cellStyle name="Normal 4 3 3 2 2 5 6" xfId="3016" xr:uid="{00000000-0005-0000-0000-0000810F0000}"/>
    <cellStyle name="Normal 4 3 3 2 2 5 6 2" xfId="5956" xr:uid="{00000000-0005-0000-0000-0000820F0000}"/>
    <cellStyle name="Normal 4 3 3 2 2 5 6 2 2" xfId="12382" xr:uid="{00000000-0005-0000-0000-0000830F0000}"/>
    <cellStyle name="Normal 4 3 3 2 2 5 6 3" xfId="9455" xr:uid="{00000000-0005-0000-0000-0000840F0000}"/>
    <cellStyle name="Normal 4 3 3 2 2 5 7" xfId="3861" xr:uid="{00000000-0005-0000-0000-0000850F0000}"/>
    <cellStyle name="Normal 4 3 3 2 2 5 7 2" xfId="10287" xr:uid="{00000000-0005-0000-0000-0000860F0000}"/>
    <cellStyle name="Normal 4 3 3 2 2 5 8" xfId="6916" xr:uid="{00000000-0005-0000-0000-0000870F0000}"/>
    <cellStyle name="Normal 4 3 3 2 2 5_IOPES" xfId="2365" xr:uid="{00000000-0005-0000-0000-0000880F0000}"/>
    <cellStyle name="Normal 4 3 3 2 2 6" xfId="222" xr:uid="{00000000-0005-0000-0000-0000890F0000}"/>
    <cellStyle name="Normal 4 3 3 2 2 6 2" xfId="586" xr:uid="{00000000-0005-0000-0000-00008A0F0000}"/>
    <cellStyle name="Normal 4 3 3 2 2 6 2 2" xfId="1165" xr:uid="{00000000-0005-0000-0000-00008B0F0000}"/>
    <cellStyle name="Normal 4 3 3 2 2 6 2 2 2" xfId="4824" xr:uid="{00000000-0005-0000-0000-00008C0F0000}"/>
    <cellStyle name="Normal 4 3 3 2 2 6 2 2 2 2" xfId="11250" xr:uid="{00000000-0005-0000-0000-00008D0F0000}"/>
    <cellStyle name="Normal 4 3 3 2 2 6 2 2 3" xfId="7885" xr:uid="{00000000-0005-0000-0000-00008E0F0000}"/>
    <cellStyle name="Normal 4 3 3 2 2 6 2 3" xfId="2561" xr:uid="{00000000-0005-0000-0000-00008F0F0000}"/>
    <cellStyle name="Normal 4 3 3 2 2 6 2 3 2" xfId="5736" xr:uid="{00000000-0005-0000-0000-0000900F0000}"/>
    <cellStyle name="Normal 4 3 3 2 2 6 2 3 2 2" xfId="12162" xr:uid="{00000000-0005-0000-0000-0000910F0000}"/>
    <cellStyle name="Normal 4 3 3 2 2 6 2 3 3" xfId="9186" xr:uid="{00000000-0005-0000-0000-0000920F0000}"/>
    <cellStyle name="Normal 4 3 3 2 2 6 2 4" xfId="3715" xr:uid="{00000000-0005-0000-0000-0000930F0000}"/>
    <cellStyle name="Normal 4 3 3 2 2 6 2 4 2" xfId="6654" xr:uid="{00000000-0005-0000-0000-0000940F0000}"/>
    <cellStyle name="Normal 4 3 3 2 2 6 2 4 2 2" xfId="13080" xr:uid="{00000000-0005-0000-0000-0000950F0000}"/>
    <cellStyle name="Normal 4 3 3 2 2 6 2 4 3" xfId="10153" xr:uid="{00000000-0005-0000-0000-0000960F0000}"/>
    <cellStyle name="Normal 4 3 3 2 2 6 2 5" xfId="4276" xr:uid="{00000000-0005-0000-0000-0000970F0000}"/>
    <cellStyle name="Normal 4 3 3 2 2 6 2 5 2" xfId="10702" xr:uid="{00000000-0005-0000-0000-0000980F0000}"/>
    <cellStyle name="Normal 4 3 3 2 2 6 2 6" xfId="7331" xr:uid="{00000000-0005-0000-0000-0000990F0000}"/>
    <cellStyle name="Normal 4 3 3 2 2 6 3" xfId="407" xr:uid="{00000000-0005-0000-0000-00009A0F0000}"/>
    <cellStyle name="Normal 4 3 3 2 2 6 3 2" xfId="987" xr:uid="{00000000-0005-0000-0000-00009B0F0000}"/>
    <cellStyle name="Normal 4 3 3 2 2 6 3 2 2" xfId="4646" xr:uid="{00000000-0005-0000-0000-00009C0F0000}"/>
    <cellStyle name="Normal 4 3 3 2 2 6 3 2 2 2" xfId="11072" xr:uid="{00000000-0005-0000-0000-00009D0F0000}"/>
    <cellStyle name="Normal 4 3 3 2 2 6 3 2 3" xfId="7707" xr:uid="{00000000-0005-0000-0000-00009E0F0000}"/>
    <cellStyle name="Normal 4 3 3 2 2 6 3 3" xfId="2174" xr:uid="{00000000-0005-0000-0000-00009F0F0000}"/>
    <cellStyle name="Normal 4 3 3 2 2 6 3 3 2" xfId="5456" xr:uid="{00000000-0005-0000-0000-0000A00F0000}"/>
    <cellStyle name="Normal 4 3 3 2 2 6 3 3 2 2" xfId="11882" xr:uid="{00000000-0005-0000-0000-0000A10F0000}"/>
    <cellStyle name="Normal 4 3 3 2 2 6 3 3 3" xfId="8866" xr:uid="{00000000-0005-0000-0000-0000A20F0000}"/>
    <cellStyle name="Normal 4 3 3 2 2 6 3 4" xfId="3438" xr:uid="{00000000-0005-0000-0000-0000A30F0000}"/>
    <cellStyle name="Normal 4 3 3 2 2 6 3 4 2" xfId="6377" xr:uid="{00000000-0005-0000-0000-0000A40F0000}"/>
    <cellStyle name="Normal 4 3 3 2 2 6 3 4 2 2" xfId="12803" xr:uid="{00000000-0005-0000-0000-0000A50F0000}"/>
    <cellStyle name="Normal 4 3 3 2 2 6 3 4 3" xfId="9876" xr:uid="{00000000-0005-0000-0000-0000A60F0000}"/>
    <cellStyle name="Normal 4 3 3 2 2 6 3 5" xfId="4098" xr:uid="{00000000-0005-0000-0000-0000A70F0000}"/>
    <cellStyle name="Normal 4 3 3 2 2 6 3 5 2" xfId="10524" xr:uid="{00000000-0005-0000-0000-0000A80F0000}"/>
    <cellStyle name="Normal 4 3 3 2 2 6 3 6" xfId="7153" xr:uid="{00000000-0005-0000-0000-0000A90F0000}"/>
    <cellStyle name="Normal 4 3 3 2 2 6 4" xfId="809" xr:uid="{00000000-0005-0000-0000-0000AA0F0000}"/>
    <cellStyle name="Normal 4 3 3 2 2 6 4 2" xfId="4468" xr:uid="{00000000-0005-0000-0000-0000AB0F0000}"/>
    <cellStyle name="Normal 4 3 3 2 2 6 4 2 2" xfId="10894" xr:uid="{00000000-0005-0000-0000-0000AC0F0000}"/>
    <cellStyle name="Normal 4 3 3 2 2 6 4 3" xfId="7529" xr:uid="{00000000-0005-0000-0000-0000AD0F0000}"/>
    <cellStyle name="Normal 4 3 3 2 2 6 5" xfId="1627" xr:uid="{00000000-0005-0000-0000-0000AE0F0000}"/>
    <cellStyle name="Normal 4 3 3 2 2 6 5 2" xfId="5088" xr:uid="{00000000-0005-0000-0000-0000AF0F0000}"/>
    <cellStyle name="Normal 4 3 3 2 2 6 5 2 2" xfId="11514" xr:uid="{00000000-0005-0000-0000-0000B00F0000}"/>
    <cellStyle name="Normal 4 3 3 2 2 6 5 3" xfId="8338" xr:uid="{00000000-0005-0000-0000-0000B10F0000}"/>
    <cellStyle name="Normal 4 3 3 2 2 6 6" xfId="3076" xr:uid="{00000000-0005-0000-0000-0000B20F0000}"/>
    <cellStyle name="Normal 4 3 3 2 2 6 6 2" xfId="6015" xr:uid="{00000000-0005-0000-0000-0000B30F0000}"/>
    <cellStyle name="Normal 4 3 3 2 2 6 6 2 2" xfId="12441" xr:uid="{00000000-0005-0000-0000-0000B40F0000}"/>
    <cellStyle name="Normal 4 3 3 2 2 6 6 3" xfId="9514" xr:uid="{00000000-0005-0000-0000-0000B50F0000}"/>
    <cellStyle name="Normal 4 3 3 2 2 6 7" xfId="3920" xr:uid="{00000000-0005-0000-0000-0000B60F0000}"/>
    <cellStyle name="Normal 4 3 3 2 2 6 7 2" xfId="10346" xr:uid="{00000000-0005-0000-0000-0000B70F0000}"/>
    <cellStyle name="Normal 4 3 3 2 2 6 8" xfId="6975" xr:uid="{00000000-0005-0000-0000-0000B80F0000}"/>
    <cellStyle name="Normal 4 3 3 2 2 6_IOPES" xfId="2353" xr:uid="{00000000-0005-0000-0000-0000B90F0000}"/>
    <cellStyle name="Normal 4 3 3 2 2 7" xfId="438" xr:uid="{00000000-0005-0000-0000-0000BA0F0000}"/>
    <cellStyle name="Normal 4 3 3 2 2 7 2" xfId="1017" xr:uid="{00000000-0005-0000-0000-0000BB0F0000}"/>
    <cellStyle name="Normal 4 3 3 2 2 7 2 2" xfId="4676" xr:uid="{00000000-0005-0000-0000-0000BC0F0000}"/>
    <cellStyle name="Normal 4 3 3 2 2 7 2 2 2" xfId="11102" xr:uid="{00000000-0005-0000-0000-0000BD0F0000}"/>
    <cellStyle name="Normal 4 3 3 2 2 7 2 3" xfId="7737" xr:uid="{00000000-0005-0000-0000-0000BE0F0000}"/>
    <cellStyle name="Normal 4 3 3 2 2 7 3" xfId="2402" xr:uid="{00000000-0005-0000-0000-0000BF0F0000}"/>
    <cellStyle name="Normal 4 3 3 2 2 7 3 2" xfId="5588" xr:uid="{00000000-0005-0000-0000-0000C00F0000}"/>
    <cellStyle name="Normal 4 3 3 2 2 7 3 2 2" xfId="12014" xr:uid="{00000000-0005-0000-0000-0000C10F0000}"/>
    <cellStyle name="Normal 4 3 3 2 2 7 3 3" xfId="9038" xr:uid="{00000000-0005-0000-0000-0000C20F0000}"/>
    <cellStyle name="Normal 4 3 3 2 2 7 4" xfId="3567" xr:uid="{00000000-0005-0000-0000-0000C30F0000}"/>
    <cellStyle name="Normal 4 3 3 2 2 7 4 2" xfId="6506" xr:uid="{00000000-0005-0000-0000-0000C40F0000}"/>
    <cellStyle name="Normal 4 3 3 2 2 7 4 2 2" xfId="12932" xr:uid="{00000000-0005-0000-0000-0000C50F0000}"/>
    <cellStyle name="Normal 4 3 3 2 2 7 4 3" xfId="10005" xr:uid="{00000000-0005-0000-0000-0000C60F0000}"/>
    <cellStyle name="Normal 4 3 3 2 2 7 5" xfId="4128" xr:uid="{00000000-0005-0000-0000-0000C70F0000}"/>
    <cellStyle name="Normal 4 3 3 2 2 7 5 2" xfId="10554" xr:uid="{00000000-0005-0000-0000-0000C80F0000}"/>
    <cellStyle name="Normal 4 3 3 2 2 7 6" xfId="7183" xr:uid="{00000000-0005-0000-0000-0000C90F0000}"/>
    <cellStyle name="Normal 4 3 3 2 2 8" xfId="259" xr:uid="{00000000-0005-0000-0000-0000CA0F0000}"/>
    <cellStyle name="Normal 4 3 3 2 2 8 2" xfId="839" xr:uid="{00000000-0005-0000-0000-0000CB0F0000}"/>
    <cellStyle name="Normal 4 3 3 2 2 8 2 2" xfId="4498" xr:uid="{00000000-0005-0000-0000-0000CC0F0000}"/>
    <cellStyle name="Normal 4 3 3 2 2 8 2 2 2" xfId="10924" xr:uid="{00000000-0005-0000-0000-0000CD0F0000}"/>
    <cellStyle name="Normal 4 3 3 2 2 8 2 3" xfId="7559" xr:uid="{00000000-0005-0000-0000-0000CE0F0000}"/>
    <cellStyle name="Normal 4 3 3 2 2 8 3" xfId="1818" xr:uid="{00000000-0005-0000-0000-0000CF0F0000}"/>
    <cellStyle name="Normal 4 3 3 2 2 8 3 2" xfId="5221" xr:uid="{00000000-0005-0000-0000-0000D00F0000}"/>
    <cellStyle name="Normal 4 3 3 2 2 8 3 2 2" xfId="11647" xr:uid="{00000000-0005-0000-0000-0000D10F0000}"/>
    <cellStyle name="Normal 4 3 3 2 2 8 3 3" xfId="8516" xr:uid="{00000000-0005-0000-0000-0000D20F0000}"/>
    <cellStyle name="Normal 4 3 3 2 2 8 4" xfId="3205" xr:uid="{00000000-0005-0000-0000-0000D30F0000}"/>
    <cellStyle name="Normal 4 3 3 2 2 8 4 2" xfId="6144" xr:uid="{00000000-0005-0000-0000-0000D40F0000}"/>
    <cellStyle name="Normal 4 3 3 2 2 8 4 2 2" xfId="12570" xr:uid="{00000000-0005-0000-0000-0000D50F0000}"/>
    <cellStyle name="Normal 4 3 3 2 2 8 4 3" xfId="9643" xr:uid="{00000000-0005-0000-0000-0000D60F0000}"/>
    <cellStyle name="Normal 4 3 3 2 2 8 5" xfId="3950" xr:uid="{00000000-0005-0000-0000-0000D70F0000}"/>
    <cellStyle name="Normal 4 3 3 2 2 8 5 2" xfId="10376" xr:uid="{00000000-0005-0000-0000-0000D80F0000}"/>
    <cellStyle name="Normal 4 3 3 2 2 8 6" xfId="7005" xr:uid="{00000000-0005-0000-0000-0000D90F0000}"/>
    <cellStyle name="Normal 4 3 3 2 2 9" xfId="661" xr:uid="{00000000-0005-0000-0000-0000DA0F0000}"/>
    <cellStyle name="Normal 4 3 3 2 2 9 2" xfId="4320" xr:uid="{00000000-0005-0000-0000-0000DB0F0000}"/>
    <cellStyle name="Normal 4 3 3 2 2 9 2 2" xfId="10746" xr:uid="{00000000-0005-0000-0000-0000DC0F0000}"/>
    <cellStyle name="Normal 4 3 3 2 2 9 3" xfId="7381" xr:uid="{00000000-0005-0000-0000-0000DD0F0000}"/>
    <cellStyle name="Normal 4 3 3 2 2_IOPES" xfId="2621" xr:uid="{00000000-0005-0000-0000-0000DE0F0000}"/>
    <cellStyle name="Normal 4 3 3 2 3" xfId="458" xr:uid="{00000000-0005-0000-0000-0000DF0F0000}"/>
    <cellStyle name="Normal 4 3 3 2 3 2" xfId="1037" xr:uid="{00000000-0005-0000-0000-0000E00F0000}"/>
    <cellStyle name="Normal 4 3 3 2 3 2 2" xfId="2285" xr:uid="{00000000-0005-0000-0000-0000E10F0000}"/>
    <cellStyle name="Normal 4 3 3 2 3 2 2 2" xfId="5539" xr:uid="{00000000-0005-0000-0000-0000E20F0000}"/>
    <cellStyle name="Normal 4 3 3 2 3 2 2 2 2" xfId="11965" xr:uid="{00000000-0005-0000-0000-0000E30F0000}"/>
    <cellStyle name="Normal 4 3 3 2 3 2 2 3" xfId="8966" xr:uid="{00000000-0005-0000-0000-0000E40F0000}"/>
    <cellStyle name="Normal 4 3 3 2 3 2 3" xfId="3520" xr:uid="{00000000-0005-0000-0000-0000E50F0000}"/>
    <cellStyle name="Normal 4 3 3 2 3 2 3 2" xfId="6459" xr:uid="{00000000-0005-0000-0000-0000E60F0000}"/>
    <cellStyle name="Normal 4 3 3 2 3 2 3 2 2" xfId="12885" xr:uid="{00000000-0005-0000-0000-0000E70F0000}"/>
    <cellStyle name="Normal 4 3 3 2 3 2 3 3" xfId="9958" xr:uid="{00000000-0005-0000-0000-0000E80F0000}"/>
    <cellStyle name="Normal 4 3 3 2 3 2 4" xfId="4696" xr:uid="{00000000-0005-0000-0000-0000E90F0000}"/>
    <cellStyle name="Normal 4 3 3 2 3 2 4 2" xfId="11122" xr:uid="{00000000-0005-0000-0000-0000EA0F0000}"/>
    <cellStyle name="Normal 4 3 3 2 3 2 5" xfId="7757" xr:uid="{00000000-0005-0000-0000-0000EB0F0000}"/>
    <cellStyle name="Normal 4 3 3 2 3 3" xfId="1729" xr:uid="{00000000-0005-0000-0000-0000EC0F0000}"/>
    <cellStyle name="Normal 4 3 3 2 3 3 2" xfId="5171" xr:uid="{00000000-0005-0000-0000-0000ED0F0000}"/>
    <cellStyle name="Normal 4 3 3 2 3 3 2 2" xfId="11597" xr:uid="{00000000-0005-0000-0000-0000EE0F0000}"/>
    <cellStyle name="Normal 4 3 3 2 3 3 3" xfId="8438" xr:uid="{00000000-0005-0000-0000-0000EF0F0000}"/>
    <cellStyle name="Normal 4 3 3 2 3 4" xfId="3158" xr:uid="{00000000-0005-0000-0000-0000F00F0000}"/>
    <cellStyle name="Normal 4 3 3 2 3 4 2" xfId="6097" xr:uid="{00000000-0005-0000-0000-0000F10F0000}"/>
    <cellStyle name="Normal 4 3 3 2 3 4 2 2" xfId="12523" xr:uid="{00000000-0005-0000-0000-0000F20F0000}"/>
    <cellStyle name="Normal 4 3 3 2 3 4 3" xfId="9596" xr:uid="{00000000-0005-0000-0000-0000F30F0000}"/>
    <cellStyle name="Normal 4 3 3 2 3 5" xfId="4148" xr:uid="{00000000-0005-0000-0000-0000F40F0000}"/>
    <cellStyle name="Normal 4 3 3 2 3 5 2" xfId="10574" xr:uid="{00000000-0005-0000-0000-0000F50F0000}"/>
    <cellStyle name="Normal 4 3 3 2 3 6" xfId="7203" xr:uid="{00000000-0005-0000-0000-0000F60F0000}"/>
    <cellStyle name="Normal 4 3 3 2 4" xfId="279" xr:uid="{00000000-0005-0000-0000-0000F70F0000}"/>
    <cellStyle name="Normal 4 3 3 2 4 2" xfId="859" xr:uid="{00000000-0005-0000-0000-0000F80F0000}"/>
    <cellStyle name="Normal 4 3 3 2 4 2 2" xfId="2207" xr:uid="{00000000-0005-0000-0000-0000F90F0000}"/>
    <cellStyle name="Normal 4 3 3 2 4 2 2 2" xfId="5477" xr:uid="{00000000-0005-0000-0000-0000FA0F0000}"/>
    <cellStyle name="Normal 4 3 3 2 4 2 2 2 2" xfId="11903" xr:uid="{00000000-0005-0000-0000-0000FB0F0000}"/>
    <cellStyle name="Normal 4 3 3 2 4 2 2 3" xfId="8892" xr:uid="{00000000-0005-0000-0000-0000FC0F0000}"/>
    <cellStyle name="Normal 4 3 3 2 4 2 3" xfId="3459" xr:uid="{00000000-0005-0000-0000-0000FD0F0000}"/>
    <cellStyle name="Normal 4 3 3 2 4 2 3 2" xfId="6398" xr:uid="{00000000-0005-0000-0000-0000FE0F0000}"/>
    <cellStyle name="Normal 4 3 3 2 4 2 3 2 2" xfId="12824" xr:uid="{00000000-0005-0000-0000-0000FF0F0000}"/>
    <cellStyle name="Normal 4 3 3 2 4 2 3 3" xfId="9897" xr:uid="{00000000-0005-0000-0000-000000100000}"/>
    <cellStyle name="Normal 4 3 3 2 4 2 4" xfId="4518" xr:uid="{00000000-0005-0000-0000-000001100000}"/>
    <cellStyle name="Normal 4 3 3 2 4 2 4 2" xfId="10944" xr:uid="{00000000-0005-0000-0000-000002100000}"/>
    <cellStyle name="Normal 4 3 3 2 4 2 5" xfId="7579" xr:uid="{00000000-0005-0000-0000-000003100000}"/>
    <cellStyle name="Normal 4 3 3 2 4 3" xfId="1653" xr:uid="{00000000-0005-0000-0000-000004100000}"/>
    <cellStyle name="Normal 4 3 3 2 4 3 2" xfId="5109" xr:uid="{00000000-0005-0000-0000-000005100000}"/>
    <cellStyle name="Normal 4 3 3 2 4 3 2 2" xfId="11535" xr:uid="{00000000-0005-0000-0000-000006100000}"/>
    <cellStyle name="Normal 4 3 3 2 4 3 3" xfId="8364" xr:uid="{00000000-0005-0000-0000-000007100000}"/>
    <cellStyle name="Normal 4 3 3 2 4 4" xfId="3097" xr:uid="{00000000-0005-0000-0000-000008100000}"/>
    <cellStyle name="Normal 4 3 3 2 4 4 2" xfId="6036" xr:uid="{00000000-0005-0000-0000-000009100000}"/>
    <cellStyle name="Normal 4 3 3 2 4 4 2 2" xfId="12462" xr:uid="{00000000-0005-0000-0000-00000A100000}"/>
    <cellStyle name="Normal 4 3 3 2 4 4 3" xfId="9535" xr:uid="{00000000-0005-0000-0000-00000B100000}"/>
    <cellStyle name="Normal 4 3 3 2 4 5" xfId="3970" xr:uid="{00000000-0005-0000-0000-00000C100000}"/>
    <cellStyle name="Normal 4 3 3 2 4 5 2" xfId="10396" xr:uid="{00000000-0005-0000-0000-00000D100000}"/>
    <cellStyle name="Normal 4 3 3 2 4 6" xfId="7025" xr:uid="{00000000-0005-0000-0000-00000E100000}"/>
    <cellStyle name="Normal 4 3 3 2 5" xfId="681" xr:uid="{00000000-0005-0000-0000-00000F100000}"/>
    <cellStyle name="Normal 4 3 3 2 5 2" xfId="2424" xr:uid="{00000000-0005-0000-0000-000010100000}"/>
    <cellStyle name="Normal 4 3 3 2 5 2 2" xfId="5608" xr:uid="{00000000-0005-0000-0000-000011100000}"/>
    <cellStyle name="Normal 4 3 3 2 5 2 2 2" xfId="12034" xr:uid="{00000000-0005-0000-0000-000012100000}"/>
    <cellStyle name="Normal 4 3 3 2 5 2 3" xfId="9058" xr:uid="{00000000-0005-0000-0000-000013100000}"/>
    <cellStyle name="Normal 4 3 3 2 5 3" xfId="3587" xr:uid="{00000000-0005-0000-0000-000014100000}"/>
    <cellStyle name="Normal 4 3 3 2 5 3 2" xfId="6526" xr:uid="{00000000-0005-0000-0000-000015100000}"/>
    <cellStyle name="Normal 4 3 3 2 5 3 2 2" xfId="12952" xr:uid="{00000000-0005-0000-0000-000016100000}"/>
    <cellStyle name="Normal 4 3 3 2 5 3 3" xfId="10025" xr:uid="{00000000-0005-0000-0000-000017100000}"/>
    <cellStyle name="Normal 4 3 3 2 5 4" xfId="4340" xr:uid="{00000000-0005-0000-0000-000018100000}"/>
    <cellStyle name="Normal 4 3 3 2 5 4 2" xfId="10766" xr:uid="{00000000-0005-0000-0000-000019100000}"/>
    <cellStyle name="Normal 4 3 3 2 5 5" xfId="7401" xr:uid="{00000000-0005-0000-0000-00001A100000}"/>
    <cellStyle name="Normal 4 3 3 2 6" xfId="1871" xr:uid="{00000000-0005-0000-0000-00001B100000}"/>
    <cellStyle name="Normal 4 3 3 2 6 2" xfId="3253" xr:uid="{00000000-0005-0000-0000-00001C100000}"/>
    <cellStyle name="Normal 4 3 3 2 6 2 2" xfId="6192" xr:uid="{00000000-0005-0000-0000-00001D100000}"/>
    <cellStyle name="Normal 4 3 3 2 6 2 2 2" xfId="12618" xr:uid="{00000000-0005-0000-0000-00001E100000}"/>
    <cellStyle name="Normal 4 3 3 2 6 2 3" xfId="9691" xr:uid="{00000000-0005-0000-0000-00001F100000}"/>
    <cellStyle name="Normal 4 3 3 2 6 3" xfId="5269" xr:uid="{00000000-0005-0000-0000-000020100000}"/>
    <cellStyle name="Normal 4 3 3 2 6 3 2" xfId="11695" xr:uid="{00000000-0005-0000-0000-000021100000}"/>
    <cellStyle name="Normal 4 3 3 2 6 4" xfId="8567" xr:uid="{00000000-0005-0000-0000-000022100000}"/>
    <cellStyle name="Normal 4 3 3 2 7" xfId="1317" xr:uid="{00000000-0005-0000-0000-000023100000}"/>
    <cellStyle name="Normal 4 3 3 2 7 2" xfId="4903" xr:uid="{00000000-0005-0000-0000-000024100000}"/>
    <cellStyle name="Normal 4 3 3 2 7 2 2" xfId="11329" xr:uid="{00000000-0005-0000-0000-000025100000}"/>
    <cellStyle name="Normal 4 3 3 2 7 3" xfId="8031" xr:uid="{00000000-0005-0000-0000-000026100000}"/>
    <cellStyle name="Normal 4 3 3 2 8" xfId="2889" xr:uid="{00000000-0005-0000-0000-000027100000}"/>
    <cellStyle name="Normal 4 3 3 2 8 2" xfId="5830" xr:uid="{00000000-0005-0000-0000-000028100000}"/>
    <cellStyle name="Normal 4 3 3 2 8 2 2" xfId="12256" xr:uid="{00000000-0005-0000-0000-000029100000}"/>
    <cellStyle name="Normal 4 3 3 2 8 3" xfId="9329" xr:uid="{00000000-0005-0000-0000-00002A100000}"/>
    <cellStyle name="Normal 4 3 3 2 9" xfId="3792" xr:uid="{00000000-0005-0000-0000-00002B100000}"/>
    <cellStyle name="Normal 4 3 3 2 9 2" xfId="10218" xr:uid="{00000000-0005-0000-0000-00002C100000}"/>
    <cellStyle name="Normal 4 3 3 2_IOPES" xfId="2633" xr:uid="{00000000-0005-0000-0000-00002D100000}"/>
    <cellStyle name="Normal 4 3 3 3" xfId="146" xr:uid="{00000000-0005-0000-0000-00002E100000}"/>
    <cellStyle name="Normal 4 3 3 3 2" xfId="517" xr:uid="{00000000-0005-0000-0000-00002F100000}"/>
    <cellStyle name="Normal 4 3 3 3 2 2" xfId="1096" xr:uid="{00000000-0005-0000-0000-000030100000}"/>
    <cellStyle name="Normal 4 3 3 3 2 2 2" xfId="2248" xr:uid="{00000000-0005-0000-0000-000031100000}"/>
    <cellStyle name="Normal 4 3 3 3 2 2 2 2" xfId="5507" xr:uid="{00000000-0005-0000-0000-000032100000}"/>
    <cellStyle name="Normal 4 3 3 3 2 2 2 2 2" xfId="11933" xr:uid="{00000000-0005-0000-0000-000033100000}"/>
    <cellStyle name="Normal 4 3 3 3 2 2 2 3" xfId="8931" xr:uid="{00000000-0005-0000-0000-000034100000}"/>
    <cellStyle name="Normal 4 3 3 3 2 2 3" xfId="3489" xr:uid="{00000000-0005-0000-0000-000035100000}"/>
    <cellStyle name="Normal 4 3 3 3 2 2 3 2" xfId="6428" xr:uid="{00000000-0005-0000-0000-000036100000}"/>
    <cellStyle name="Normal 4 3 3 3 2 2 3 2 2" xfId="12854" xr:uid="{00000000-0005-0000-0000-000037100000}"/>
    <cellStyle name="Normal 4 3 3 3 2 2 3 3" xfId="9927" xr:uid="{00000000-0005-0000-0000-000038100000}"/>
    <cellStyle name="Normal 4 3 3 3 2 2 4" xfId="4755" xr:uid="{00000000-0005-0000-0000-000039100000}"/>
    <cellStyle name="Normal 4 3 3 3 2 2 4 2" xfId="11181" xr:uid="{00000000-0005-0000-0000-00003A100000}"/>
    <cellStyle name="Normal 4 3 3 3 2 2 5" xfId="7816" xr:uid="{00000000-0005-0000-0000-00003B100000}"/>
    <cellStyle name="Normal 4 3 3 3 2 3" xfId="1693" xr:uid="{00000000-0005-0000-0000-00003C100000}"/>
    <cellStyle name="Normal 4 3 3 3 2 3 2" xfId="5139" xr:uid="{00000000-0005-0000-0000-00003D100000}"/>
    <cellStyle name="Normal 4 3 3 3 2 3 2 2" xfId="11565" xr:uid="{00000000-0005-0000-0000-00003E100000}"/>
    <cellStyle name="Normal 4 3 3 3 2 3 3" xfId="8403" xr:uid="{00000000-0005-0000-0000-00003F100000}"/>
    <cellStyle name="Normal 4 3 3 3 2 4" xfId="3127" xr:uid="{00000000-0005-0000-0000-000040100000}"/>
    <cellStyle name="Normal 4 3 3 3 2 4 2" xfId="6066" xr:uid="{00000000-0005-0000-0000-000041100000}"/>
    <cellStyle name="Normal 4 3 3 3 2 4 2 2" xfId="12492" xr:uid="{00000000-0005-0000-0000-000042100000}"/>
    <cellStyle name="Normal 4 3 3 3 2 4 3" xfId="9565" xr:uid="{00000000-0005-0000-0000-000043100000}"/>
    <cellStyle name="Normal 4 3 3 3 2 5" xfId="4207" xr:uid="{00000000-0005-0000-0000-000044100000}"/>
    <cellStyle name="Normal 4 3 3 3 2 5 2" xfId="10633" xr:uid="{00000000-0005-0000-0000-000045100000}"/>
    <cellStyle name="Normal 4 3 3 3 2 6" xfId="7262" xr:uid="{00000000-0005-0000-0000-000046100000}"/>
    <cellStyle name="Normal 4 3 3 3 3" xfId="338" xr:uid="{00000000-0005-0000-0000-000047100000}"/>
    <cellStyle name="Normal 4 3 3 3 3 2" xfId="918" xr:uid="{00000000-0005-0000-0000-000048100000}"/>
    <cellStyle name="Normal 4 3 3 3 3 2 2" xfId="4577" xr:uid="{00000000-0005-0000-0000-000049100000}"/>
    <cellStyle name="Normal 4 3 3 3 3 2 2 2" xfId="11003" xr:uid="{00000000-0005-0000-0000-00004A100000}"/>
    <cellStyle name="Normal 4 3 3 3 3 2 3" xfId="7638" xr:uid="{00000000-0005-0000-0000-00004B100000}"/>
    <cellStyle name="Normal 4 3 3 3 3 3" xfId="2485" xr:uid="{00000000-0005-0000-0000-00004C100000}"/>
    <cellStyle name="Normal 4 3 3 3 3 3 2" xfId="5667" xr:uid="{00000000-0005-0000-0000-00004D100000}"/>
    <cellStyle name="Normal 4 3 3 3 3 3 2 2" xfId="12093" xr:uid="{00000000-0005-0000-0000-00004E100000}"/>
    <cellStyle name="Normal 4 3 3 3 3 3 3" xfId="9117" xr:uid="{00000000-0005-0000-0000-00004F100000}"/>
    <cellStyle name="Normal 4 3 3 3 3 4" xfId="3646" xr:uid="{00000000-0005-0000-0000-000050100000}"/>
    <cellStyle name="Normal 4 3 3 3 3 4 2" xfId="6585" xr:uid="{00000000-0005-0000-0000-000051100000}"/>
    <cellStyle name="Normal 4 3 3 3 3 4 2 2" xfId="13011" xr:uid="{00000000-0005-0000-0000-000052100000}"/>
    <cellStyle name="Normal 4 3 3 3 3 4 3" xfId="10084" xr:uid="{00000000-0005-0000-0000-000053100000}"/>
    <cellStyle name="Normal 4 3 3 3 3 5" xfId="4029" xr:uid="{00000000-0005-0000-0000-000054100000}"/>
    <cellStyle name="Normal 4 3 3 3 3 5 2" xfId="10455" xr:uid="{00000000-0005-0000-0000-000055100000}"/>
    <cellStyle name="Normal 4 3 3 3 3 6" xfId="7084" xr:uid="{00000000-0005-0000-0000-000056100000}"/>
    <cellStyle name="Normal 4 3 3 3 4" xfId="740" xr:uid="{00000000-0005-0000-0000-000057100000}"/>
    <cellStyle name="Normal 4 3 3 3 4 2" xfId="1936" xr:uid="{00000000-0005-0000-0000-000058100000}"/>
    <cellStyle name="Normal 4 3 3 3 4 2 2" xfId="5327" xr:uid="{00000000-0005-0000-0000-000059100000}"/>
    <cellStyle name="Normal 4 3 3 3 4 2 2 2" xfId="11753" xr:uid="{00000000-0005-0000-0000-00005A100000}"/>
    <cellStyle name="Normal 4 3 3 3 4 2 3" xfId="8632" xr:uid="{00000000-0005-0000-0000-00005B100000}"/>
    <cellStyle name="Normal 4 3 3 3 4 3" xfId="3311" xr:uid="{00000000-0005-0000-0000-00005C100000}"/>
    <cellStyle name="Normal 4 3 3 3 4 3 2" xfId="6250" xr:uid="{00000000-0005-0000-0000-00005D100000}"/>
    <cellStyle name="Normal 4 3 3 3 4 3 2 2" xfId="12676" xr:uid="{00000000-0005-0000-0000-00005E100000}"/>
    <cellStyle name="Normal 4 3 3 3 4 3 3" xfId="9749" xr:uid="{00000000-0005-0000-0000-00005F100000}"/>
    <cellStyle name="Normal 4 3 3 3 4 4" xfId="4399" xr:uid="{00000000-0005-0000-0000-000060100000}"/>
    <cellStyle name="Normal 4 3 3 3 4 4 2" xfId="10825" xr:uid="{00000000-0005-0000-0000-000061100000}"/>
    <cellStyle name="Normal 4 3 3 3 4 5" xfId="7460" xr:uid="{00000000-0005-0000-0000-000062100000}"/>
    <cellStyle name="Normal 4 3 3 3 5" xfId="1383" xr:uid="{00000000-0005-0000-0000-000063100000}"/>
    <cellStyle name="Normal 4 3 3 3 5 2" xfId="4961" xr:uid="{00000000-0005-0000-0000-000064100000}"/>
    <cellStyle name="Normal 4 3 3 3 5 2 2" xfId="11387" xr:uid="{00000000-0005-0000-0000-000065100000}"/>
    <cellStyle name="Normal 4 3 3 3 5 3" xfId="8097" xr:uid="{00000000-0005-0000-0000-000066100000}"/>
    <cellStyle name="Normal 4 3 3 3 6" xfId="2947" xr:uid="{00000000-0005-0000-0000-000067100000}"/>
    <cellStyle name="Normal 4 3 3 3 6 2" xfId="5888" xr:uid="{00000000-0005-0000-0000-000068100000}"/>
    <cellStyle name="Normal 4 3 3 3 6 2 2" xfId="12314" xr:uid="{00000000-0005-0000-0000-000069100000}"/>
    <cellStyle name="Normal 4 3 3 3 6 3" xfId="9387" xr:uid="{00000000-0005-0000-0000-00006A100000}"/>
    <cellStyle name="Normal 4 3 3 3 7" xfId="3851" xr:uid="{00000000-0005-0000-0000-00006B100000}"/>
    <cellStyle name="Normal 4 3 3 3 7 2" xfId="10277" xr:uid="{00000000-0005-0000-0000-00006C100000}"/>
    <cellStyle name="Normal 4 3 3 3 8" xfId="6906" xr:uid="{00000000-0005-0000-0000-00006D100000}"/>
    <cellStyle name="Normal 4 3 3 3_IOPES" xfId="2682" xr:uid="{00000000-0005-0000-0000-00006E100000}"/>
    <cellStyle name="Normal 4 3 3 4" xfId="211" xr:uid="{00000000-0005-0000-0000-00006F100000}"/>
    <cellStyle name="Normal 4 3 3 4 2" xfId="576" xr:uid="{00000000-0005-0000-0000-000070100000}"/>
    <cellStyle name="Normal 4 3 3 4 2 2" xfId="1155" xr:uid="{00000000-0005-0000-0000-000071100000}"/>
    <cellStyle name="Normal 4 3 3 4 2 2 2" xfId="4814" xr:uid="{00000000-0005-0000-0000-000072100000}"/>
    <cellStyle name="Normal 4 3 3 4 2 2 2 2" xfId="11240" xr:uid="{00000000-0005-0000-0000-000073100000}"/>
    <cellStyle name="Normal 4 3 3 4 2 2 3" xfId="7875" xr:uid="{00000000-0005-0000-0000-000074100000}"/>
    <cellStyle name="Normal 4 3 3 4 2 3" xfId="2550" xr:uid="{00000000-0005-0000-0000-000075100000}"/>
    <cellStyle name="Normal 4 3 3 4 2 3 2" xfId="5726" xr:uid="{00000000-0005-0000-0000-000076100000}"/>
    <cellStyle name="Normal 4 3 3 4 2 3 2 2" xfId="12152" xr:uid="{00000000-0005-0000-0000-000077100000}"/>
    <cellStyle name="Normal 4 3 3 4 2 3 3" xfId="9176" xr:uid="{00000000-0005-0000-0000-000078100000}"/>
    <cellStyle name="Normal 4 3 3 4 2 4" xfId="3705" xr:uid="{00000000-0005-0000-0000-000079100000}"/>
    <cellStyle name="Normal 4 3 3 4 2 4 2" xfId="6644" xr:uid="{00000000-0005-0000-0000-00007A100000}"/>
    <cellStyle name="Normal 4 3 3 4 2 4 2 2" xfId="13070" xr:uid="{00000000-0005-0000-0000-00007B100000}"/>
    <cellStyle name="Normal 4 3 3 4 2 4 3" xfId="10143" xr:uid="{00000000-0005-0000-0000-00007C100000}"/>
    <cellStyle name="Normal 4 3 3 4 2 5" xfId="4266" xr:uid="{00000000-0005-0000-0000-00007D100000}"/>
    <cellStyle name="Normal 4 3 3 4 2 5 2" xfId="10692" xr:uid="{00000000-0005-0000-0000-00007E100000}"/>
    <cellStyle name="Normal 4 3 3 4 2 6" xfId="7321" xr:uid="{00000000-0005-0000-0000-00007F100000}"/>
    <cellStyle name="Normal 4 3 3 4 3" xfId="65" xr:uid="{00000000-0005-0000-0000-000080100000}"/>
    <cellStyle name="Normal 4 3 3 4 3 10" xfId="2842" xr:uid="{00000000-0005-0000-0000-000081100000}"/>
    <cellStyle name="Normal 4 3 3 4 3 10 2" xfId="5783" xr:uid="{00000000-0005-0000-0000-000082100000}"/>
    <cellStyle name="Normal 4 3 3 4 3 10 2 2" xfId="12209" xr:uid="{00000000-0005-0000-0000-000083100000}"/>
    <cellStyle name="Normal 4 3 3 4 3 10 3" xfId="9282" xr:uid="{00000000-0005-0000-0000-000084100000}"/>
    <cellStyle name="Normal 4 3 3 4 3 11" xfId="3773" xr:uid="{00000000-0005-0000-0000-000085100000}"/>
    <cellStyle name="Normal 4 3 3 4 3 11 2" xfId="10199" xr:uid="{00000000-0005-0000-0000-000086100000}"/>
    <cellStyle name="Normal 4 3 3 4 3 12" xfId="6705" xr:uid="{00000000-0005-0000-0000-000087100000}"/>
    <cellStyle name="Normal 4 3 3 4 3 13" xfId="6748" xr:uid="{00000000-0005-0000-0000-000088100000}"/>
    <cellStyle name="Normal 4 3 3 4 3 14" xfId="6789" xr:uid="{00000000-0005-0000-0000-000089100000}"/>
    <cellStyle name="Normal 4 3 3 4 3 15" xfId="6828" xr:uid="{00000000-0005-0000-0000-00008A100000}"/>
    <cellStyle name="Normal 4 3 3 4 3 2" xfId="127" xr:uid="{00000000-0005-0000-0000-00008B100000}"/>
    <cellStyle name="Normal 4 3 3 4 3 2 2" xfId="188" xr:uid="{00000000-0005-0000-0000-00008C100000}"/>
    <cellStyle name="Normal 4 3 3 4 3 2 2 2" xfId="559" xr:uid="{00000000-0005-0000-0000-00008D100000}"/>
    <cellStyle name="Normal 4 3 3 4 3 2 2 2 2" xfId="1138" xr:uid="{00000000-0005-0000-0000-00008E100000}"/>
    <cellStyle name="Normal 4 3 3 4 3 2 2 2 2 2" xfId="4797" xr:uid="{00000000-0005-0000-0000-00008F100000}"/>
    <cellStyle name="Normal 4 3 3 4 3 2 2 2 2 2 2" xfId="11223" xr:uid="{00000000-0005-0000-0000-000090100000}"/>
    <cellStyle name="Normal 4 3 3 4 3 2 2 2 2 3" xfId="7858" xr:uid="{00000000-0005-0000-0000-000091100000}"/>
    <cellStyle name="Normal 4 3 3 4 3 2 2 2 3" xfId="2527" xr:uid="{00000000-0005-0000-0000-000092100000}"/>
    <cellStyle name="Normal 4 3 3 4 3 2 2 2 3 2" xfId="5709" xr:uid="{00000000-0005-0000-0000-000093100000}"/>
    <cellStyle name="Normal 4 3 3 4 3 2 2 2 3 2 2" xfId="12135" xr:uid="{00000000-0005-0000-0000-000094100000}"/>
    <cellStyle name="Normal 4 3 3 4 3 2 2 2 3 3" xfId="9159" xr:uid="{00000000-0005-0000-0000-000095100000}"/>
    <cellStyle name="Normal 4 3 3 4 3 2 2 2 4" xfId="3688" xr:uid="{00000000-0005-0000-0000-000096100000}"/>
    <cellStyle name="Normal 4 3 3 4 3 2 2 2 4 2" xfId="6627" xr:uid="{00000000-0005-0000-0000-000097100000}"/>
    <cellStyle name="Normal 4 3 3 4 3 2 2 2 4 2 2" xfId="13053" xr:uid="{00000000-0005-0000-0000-000098100000}"/>
    <cellStyle name="Normal 4 3 3 4 3 2 2 2 4 3" xfId="10126" xr:uid="{00000000-0005-0000-0000-000099100000}"/>
    <cellStyle name="Normal 4 3 3 4 3 2 2 2 5" xfId="4249" xr:uid="{00000000-0005-0000-0000-00009A100000}"/>
    <cellStyle name="Normal 4 3 3 4 3 2 2 2 5 2" xfId="10675" xr:uid="{00000000-0005-0000-0000-00009B100000}"/>
    <cellStyle name="Normal 4 3 3 4 3 2 2 2 6" xfId="7304" xr:uid="{00000000-0005-0000-0000-00009C100000}"/>
    <cellStyle name="Normal 4 3 3 4 3 2 2 3" xfId="380" xr:uid="{00000000-0005-0000-0000-00009D100000}"/>
    <cellStyle name="Normal 4 3 3 4 3 2 2 3 2" xfId="960" xr:uid="{00000000-0005-0000-0000-00009E100000}"/>
    <cellStyle name="Normal 4 3 3 4 3 2 2 3 2 2" xfId="4619" xr:uid="{00000000-0005-0000-0000-00009F100000}"/>
    <cellStyle name="Normal 4 3 3 4 3 2 2 3 2 2 2" xfId="11045" xr:uid="{00000000-0005-0000-0000-0000A0100000}"/>
    <cellStyle name="Normal 4 3 3 4 3 2 2 3 2 3" xfId="7680" xr:uid="{00000000-0005-0000-0000-0000A1100000}"/>
    <cellStyle name="Normal 4 3 3 4 3 2 2 3 3" xfId="2296" xr:uid="{00000000-0005-0000-0000-0000A2100000}"/>
    <cellStyle name="Normal 4 3 3 4 3 2 2 3 3 2" xfId="5550" xr:uid="{00000000-0005-0000-0000-0000A3100000}"/>
    <cellStyle name="Normal 4 3 3 4 3 2 2 3 3 2 2" xfId="11976" xr:uid="{00000000-0005-0000-0000-0000A4100000}"/>
    <cellStyle name="Normal 4 3 3 4 3 2 2 3 3 3" xfId="8977" xr:uid="{00000000-0005-0000-0000-0000A5100000}"/>
    <cellStyle name="Normal 4 3 3 4 3 2 2 3 4" xfId="3531" xr:uid="{00000000-0005-0000-0000-0000A6100000}"/>
    <cellStyle name="Normal 4 3 3 4 3 2 2 3 4 2" xfId="6470" xr:uid="{00000000-0005-0000-0000-0000A7100000}"/>
    <cellStyle name="Normal 4 3 3 4 3 2 2 3 4 2 2" xfId="12896" xr:uid="{00000000-0005-0000-0000-0000A8100000}"/>
    <cellStyle name="Normal 4 3 3 4 3 2 2 3 4 3" xfId="9969" xr:uid="{00000000-0005-0000-0000-0000A9100000}"/>
    <cellStyle name="Normal 4 3 3 4 3 2 2 3 5" xfId="4071" xr:uid="{00000000-0005-0000-0000-0000AA100000}"/>
    <cellStyle name="Normal 4 3 3 4 3 2 2 3 5 2" xfId="10497" xr:uid="{00000000-0005-0000-0000-0000AB100000}"/>
    <cellStyle name="Normal 4 3 3 4 3 2 2 3 6" xfId="7126" xr:uid="{00000000-0005-0000-0000-0000AC100000}"/>
    <cellStyle name="Normal 4 3 3 4 3 2 2 4" xfId="782" xr:uid="{00000000-0005-0000-0000-0000AD100000}"/>
    <cellStyle name="Normal 4 3 3 4 3 2 2 4 2" xfId="4441" xr:uid="{00000000-0005-0000-0000-0000AE100000}"/>
    <cellStyle name="Normal 4 3 3 4 3 2 2 4 2 2" xfId="10867" xr:uid="{00000000-0005-0000-0000-0000AF100000}"/>
    <cellStyle name="Normal 4 3 3 4 3 2 2 4 3" xfId="7502" xr:uid="{00000000-0005-0000-0000-0000B0100000}"/>
    <cellStyle name="Normal 4 3 3 4 3 2 2 5" xfId="1740" xr:uid="{00000000-0005-0000-0000-0000B1100000}"/>
    <cellStyle name="Normal 4 3 3 4 3 2 2 5 2" xfId="5182" xr:uid="{00000000-0005-0000-0000-0000B2100000}"/>
    <cellStyle name="Normal 4 3 3 4 3 2 2 5 2 2" xfId="11608" xr:uid="{00000000-0005-0000-0000-0000B3100000}"/>
    <cellStyle name="Normal 4 3 3 4 3 2 2 5 3" xfId="8449" xr:uid="{00000000-0005-0000-0000-0000B4100000}"/>
    <cellStyle name="Normal 4 3 3 4 3 2 2 6" xfId="3169" xr:uid="{00000000-0005-0000-0000-0000B5100000}"/>
    <cellStyle name="Normal 4 3 3 4 3 2 2 6 2" xfId="6108" xr:uid="{00000000-0005-0000-0000-0000B6100000}"/>
    <cellStyle name="Normal 4 3 3 4 3 2 2 6 2 2" xfId="12534" xr:uid="{00000000-0005-0000-0000-0000B7100000}"/>
    <cellStyle name="Normal 4 3 3 4 3 2 2 6 3" xfId="9607" xr:uid="{00000000-0005-0000-0000-0000B8100000}"/>
    <cellStyle name="Normal 4 3 3 4 3 2 2 7" xfId="3893" xr:uid="{00000000-0005-0000-0000-0000B9100000}"/>
    <cellStyle name="Normal 4 3 3 4 3 2 2 7 2" xfId="10319" xr:uid="{00000000-0005-0000-0000-0000BA100000}"/>
    <cellStyle name="Normal 4 3 3 4 3 2 2 8" xfId="6948" xr:uid="{00000000-0005-0000-0000-0000BB100000}"/>
    <cellStyle name="Normal 4 3 3 4 3 2 2_IOPES" xfId="2713" xr:uid="{00000000-0005-0000-0000-0000BC100000}"/>
    <cellStyle name="Normal 4 3 3 4 3 2 3" xfId="500" xr:uid="{00000000-0005-0000-0000-0000BD100000}"/>
    <cellStyle name="Normal 4 3 3 4 3 2 3 2" xfId="1079" xr:uid="{00000000-0005-0000-0000-0000BE100000}"/>
    <cellStyle name="Normal 4 3 3 4 3 2 3 2 2" xfId="2219" xr:uid="{00000000-0005-0000-0000-0000BF100000}"/>
    <cellStyle name="Normal 4 3 3 4 3 2 3 2 2 2" xfId="5488" xr:uid="{00000000-0005-0000-0000-0000C0100000}"/>
    <cellStyle name="Normal 4 3 3 4 3 2 3 2 2 2 2" xfId="11914" xr:uid="{00000000-0005-0000-0000-0000C1100000}"/>
    <cellStyle name="Normal 4 3 3 4 3 2 3 2 2 3" xfId="8903" xr:uid="{00000000-0005-0000-0000-0000C2100000}"/>
    <cellStyle name="Normal 4 3 3 4 3 2 3 2 3" xfId="3470" xr:uid="{00000000-0005-0000-0000-0000C3100000}"/>
    <cellStyle name="Normal 4 3 3 4 3 2 3 2 3 2" xfId="6409" xr:uid="{00000000-0005-0000-0000-0000C4100000}"/>
    <cellStyle name="Normal 4 3 3 4 3 2 3 2 3 2 2" xfId="12835" xr:uid="{00000000-0005-0000-0000-0000C5100000}"/>
    <cellStyle name="Normal 4 3 3 4 3 2 3 2 3 3" xfId="9908" xr:uid="{00000000-0005-0000-0000-0000C6100000}"/>
    <cellStyle name="Normal 4 3 3 4 3 2 3 2 4" xfId="4738" xr:uid="{00000000-0005-0000-0000-0000C7100000}"/>
    <cellStyle name="Normal 4 3 3 4 3 2 3 2 4 2" xfId="11164" xr:uid="{00000000-0005-0000-0000-0000C8100000}"/>
    <cellStyle name="Normal 4 3 3 4 3 2 3 2 5" xfId="7799" xr:uid="{00000000-0005-0000-0000-0000C9100000}"/>
    <cellStyle name="Normal 4 3 3 4 3 2 3 3" xfId="1664" xr:uid="{00000000-0005-0000-0000-0000CA100000}"/>
    <cellStyle name="Normal 4 3 3 4 3 2 3 3 2" xfId="5120" xr:uid="{00000000-0005-0000-0000-0000CB100000}"/>
    <cellStyle name="Normal 4 3 3 4 3 2 3 3 2 2" xfId="11546" xr:uid="{00000000-0005-0000-0000-0000CC100000}"/>
    <cellStyle name="Normal 4 3 3 4 3 2 3 3 3" xfId="8375" xr:uid="{00000000-0005-0000-0000-0000CD100000}"/>
    <cellStyle name="Normal 4 3 3 4 3 2 3 4" xfId="3108" xr:uid="{00000000-0005-0000-0000-0000CE100000}"/>
    <cellStyle name="Normal 4 3 3 4 3 2 3 4 2" xfId="6047" xr:uid="{00000000-0005-0000-0000-0000CF100000}"/>
    <cellStyle name="Normal 4 3 3 4 3 2 3 4 2 2" xfId="12473" xr:uid="{00000000-0005-0000-0000-0000D0100000}"/>
    <cellStyle name="Normal 4 3 3 4 3 2 3 4 3" xfId="9546" xr:uid="{00000000-0005-0000-0000-0000D1100000}"/>
    <cellStyle name="Normal 4 3 3 4 3 2 3 5" xfId="4190" xr:uid="{00000000-0005-0000-0000-0000D2100000}"/>
    <cellStyle name="Normal 4 3 3 4 3 2 3 5 2" xfId="10616" xr:uid="{00000000-0005-0000-0000-0000D3100000}"/>
    <cellStyle name="Normal 4 3 3 4 3 2 3 6" xfId="7245" xr:uid="{00000000-0005-0000-0000-0000D4100000}"/>
    <cellStyle name="Normal 4 3 3 4 3 2 4" xfId="321" xr:uid="{00000000-0005-0000-0000-0000D5100000}"/>
    <cellStyle name="Normal 4 3 3 4 3 2 4 2" xfId="901" xr:uid="{00000000-0005-0000-0000-0000D6100000}"/>
    <cellStyle name="Normal 4 3 3 4 3 2 4 2 2" xfId="4560" xr:uid="{00000000-0005-0000-0000-0000D7100000}"/>
    <cellStyle name="Normal 4 3 3 4 3 2 4 2 2 2" xfId="10986" xr:uid="{00000000-0005-0000-0000-0000D8100000}"/>
    <cellStyle name="Normal 4 3 3 4 3 2 4 2 3" xfId="7621" xr:uid="{00000000-0005-0000-0000-0000D9100000}"/>
    <cellStyle name="Normal 4 3 3 4 3 2 4 3" xfId="2466" xr:uid="{00000000-0005-0000-0000-0000DA100000}"/>
    <cellStyle name="Normal 4 3 3 4 3 2 4 3 2" xfId="5650" xr:uid="{00000000-0005-0000-0000-0000DB100000}"/>
    <cellStyle name="Normal 4 3 3 4 3 2 4 3 2 2" xfId="12076" xr:uid="{00000000-0005-0000-0000-0000DC100000}"/>
    <cellStyle name="Normal 4 3 3 4 3 2 4 3 3" xfId="9100" xr:uid="{00000000-0005-0000-0000-0000DD100000}"/>
    <cellStyle name="Normal 4 3 3 4 3 2 4 4" xfId="3629" xr:uid="{00000000-0005-0000-0000-0000DE100000}"/>
    <cellStyle name="Normal 4 3 3 4 3 2 4 4 2" xfId="6568" xr:uid="{00000000-0005-0000-0000-0000DF100000}"/>
    <cellStyle name="Normal 4 3 3 4 3 2 4 4 2 2" xfId="12994" xr:uid="{00000000-0005-0000-0000-0000E0100000}"/>
    <cellStyle name="Normal 4 3 3 4 3 2 4 4 3" xfId="10067" xr:uid="{00000000-0005-0000-0000-0000E1100000}"/>
    <cellStyle name="Normal 4 3 3 4 3 2 4 5" xfId="4012" xr:uid="{00000000-0005-0000-0000-0000E2100000}"/>
    <cellStyle name="Normal 4 3 3 4 3 2 4 5 2" xfId="10438" xr:uid="{00000000-0005-0000-0000-0000E3100000}"/>
    <cellStyle name="Normal 4 3 3 4 3 2 4 6" xfId="7067" xr:uid="{00000000-0005-0000-0000-0000E4100000}"/>
    <cellStyle name="Normal 4 3 3 4 3 2 5" xfId="723" xr:uid="{00000000-0005-0000-0000-0000E5100000}"/>
    <cellStyle name="Normal 4 3 3 4 3 2 5 2" xfId="1882" xr:uid="{00000000-0005-0000-0000-0000E6100000}"/>
    <cellStyle name="Normal 4 3 3 4 3 2 5 2 2" xfId="5280" xr:uid="{00000000-0005-0000-0000-0000E7100000}"/>
    <cellStyle name="Normal 4 3 3 4 3 2 5 2 2 2" xfId="11706" xr:uid="{00000000-0005-0000-0000-0000E8100000}"/>
    <cellStyle name="Normal 4 3 3 4 3 2 5 2 3" xfId="8578" xr:uid="{00000000-0005-0000-0000-0000E9100000}"/>
    <cellStyle name="Normal 4 3 3 4 3 2 5 3" xfId="3264" xr:uid="{00000000-0005-0000-0000-0000EA100000}"/>
    <cellStyle name="Normal 4 3 3 4 3 2 5 3 2" xfId="6203" xr:uid="{00000000-0005-0000-0000-0000EB100000}"/>
    <cellStyle name="Normal 4 3 3 4 3 2 5 3 2 2" xfId="12629" xr:uid="{00000000-0005-0000-0000-0000EC100000}"/>
    <cellStyle name="Normal 4 3 3 4 3 2 5 3 3" xfId="9702" xr:uid="{00000000-0005-0000-0000-0000ED100000}"/>
    <cellStyle name="Normal 4 3 3 4 3 2 5 4" xfId="4382" xr:uid="{00000000-0005-0000-0000-0000EE100000}"/>
    <cellStyle name="Normal 4 3 3 4 3 2 5 4 2" xfId="10808" xr:uid="{00000000-0005-0000-0000-0000EF100000}"/>
    <cellStyle name="Normal 4 3 3 4 3 2 5 5" xfId="7443" xr:uid="{00000000-0005-0000-0000-0000F0100000}"/>
    <cellStyle name="Normal 4 3 3 4 3 2 6" xfId="1328" xr:uid="{00000000-0005-0000-0000-0000F1100000}"/>
    <cellStyle name="Normal 4 3 3 4 3 2 6 2" xfId="4914" xr:uid="{00000000-0005-0000-0000-0000F2100000}"/>
    <cellStyle name="Normal 4 3 3 4 3 2 6 2 2" xfId="11340" xr:uid="{00000000-0005-0000-0000-0000F3100000}"/>
    <cellStyle name="Normal 4 3 3 4 3 2 6 3" xfId="8042" xr:uid="{00000000-0005-0000-0000-0000F4100000}"/>
    <cellStyle name="Normal 4 3 3 4 3 2 7" xfId="2900" xr:uid="{00000000-0005-0000-0000-0000F5100000}"/>
    <cellStyle name="Normal 4 3 3 4 3 2 7 2" xfId="5841" xr:uid="{00000000-0005-0000-0000-0000F6100000}"/>
    <cellStyle name="Normal 4 3 3 4 3 2 7 2 2" xfId="12267" xr:uid="{00000000-0005-0000-0000-0000F7100000}"/>
    <cellStyle name="Normal 4 3 3 4 3 2 7 3" xfId="9340" xr:uid="{00000000-0005-0000-0000-0000F8100000}"/>
    <cellStyle name="Normal 4 3 3 4 3 2 8" xfId="3834" xr:uid="{00000000-0005-0000-0000-0000F9100000}"/>
    <cellStyle name="Normal 4 3 3 4 3 2 8 2" xfId="10260" xr:uid="{00000000-0005-0000-0000-0000FA100000}"/>
    <cellStyle name="Normal 4 3 3 4 3 2 9" xfId="6889" xr:uid="{00000000-0005-0000-0000-0000FB100000}"/>
    <cellStyle name="Normal 4 3 3 4 3 2_IOPES" xfId="2596" xr:uid="{00000000-0005-0000-0000-0000FC100000}"/>
    <cellStyle name="Normal 4 3 3 4 3 3" xfId="96" xr:uid="{00000000-0005-0000-0000-0000FD100000}"/>
    <cellStyle name="Normal 4 3 3 4 3 3 2" xfId="469" xr:uid="{00000000-0005-0000-0000-0000FE100000}"/>
    <cellStyle name="Normal 4 3 3 4 3 3 2 2" xfId="1048" xr:uid="{00000000-0005-0000-0000-0000FF100000}"/>
    <cellStyle name="Normal 4 3 3 4 3 3 2 2 2" xfId="2260" xr:uid="{00000000-0005-0000-0000-000000110000}"/>
    <cellStyle name="Normal 4 3 3 4 3 3 2 2 2 2" xfId="5519" xr:uid="{00000000-0005-0000-0000-000001110000}"/>
    <cellStyle name="Normal 4 3 3 4 3 3 2 2 2 2 2" xfId="11945" xr:uid="{00000000-0005-0000-0000-000002110000}"/>
    <cellStyle name="Normal 4 3 3 4 3 3 2 2 2 3" xfId="8942" xr:uid="{00000000-0005-0000-0000-000003110000}"/>
    <cellStyle name="Normal 4 3 3 4 3 3 2 2 3" xfId="3500" xr:uid="{00000000-0005-0000-0000-000004110000}"/>
    <cellStyle name="Normal 4 3 3 4 3 3 2 2 3 2" xfId="6439" xr:uid="{00000000-0005-0000-0000-000005110000}"/>
    <cellStyle name="Normal 4 3 3 4 3 3 2 2 3 2 2" xfId="12865" xr:uid="{00000000-0005-0000-0000-000006110000}"/>
    <cellStyle name="Normal 4 3 3 4 3 3 2 2 3 3" xfId="9938" xr:uid="{00000000-0005-0000-0000-000007110000}"/>
    <cellStyle name="Normal 4 3 3 4 3 3 2 2 4" xfId="4707" xr:uid="{00000000-0005-0000-0000-000008110000}"/>
    <cellStyle name="Normal 4 3 3 4 3 3 2 2 4 2" xfId="11133" xr:uid="{00000000-0005-0000-0000-000009110000}"/>
    <cellStyle name="Normal 4 3 3 4 3 3 2 2 5" xfId="7768" xr:uid="{00000000-0005-0000-0000-00000A110000}"/>
    <cellStyle name="Normal 4 3 3 4 3 3 2 3" xfId="1705" xr:uid="{00000000-0005-0000-0000-00000B110000}"/>
    <cellStyle name="Normal 4 3 3 4 3 3 2 3 2" xfId="5151" xr:uid="{00000000-0005-0000-0000-00000C110000}"/>
    <cellStyle name="Normal 4 3 3 4 3 3 2 3 2 2" xfId="11577" xr:uid="{00000000-0005-0000-0000-00000D110000}"/>
    <cellStyle name="Normal 4 3 3 4 3 3 2 3 3" xfId="8414" xr:uid="{00000000-0005-0000-0000-00000E110000}"/>
    <cellStyle name="Normal 4 3 3 4 3 3 2 4" xfId="3138" xr:uid="{00000000-0005-0000-0000-00000F110000}"/>
    <cellStyle name="Normal 4 3 3 4 3 3 2 4 2" xfId="6077" xr:uid="{00000000-0005-0000-0000-000010110000}"/>
    <cellStyle name="Normal 4 3 3 4 3 3 2 4 2 2" xfId="12503" xr:uid="{00000000-0005-0000-0000-000011110000}"/>
    <cellStyle name="Normal 4 3 3 4 3 3 2 4 3" xfId="9576" xr:uid="{00000000-0005-0000-0000-000012110000}"/>
    <cellStyle name="Normal 4 3 3 4 3 3 2 5" xfId="4159" xr:uid="{00000000-0005-0000-0000-000013110000}"/>
    <cellStyle name="Normal 4 3 3 4 3 3 2 5 2" xfId="10585" xr:uid="{00000000-0005-0000-0000-000014110000}"/>
    <cellStyle name="Normal 4 3 3 4 3 3 2 6" xfId="7214" xr:uid="{00000000-0005-0000-0000-000015110000}"/>
    <cellStyle name="Normal 4 3 3 4 3 3 3" xfId="290" xr:uid="{00000000-0005-0000-0000-000016110000}"/>
    <cellStyle name="Normal 4 3 3 4 3 3 3 2" xfId="870" xr:uid="{00000000-0005-0000-0000-000017110000}"/>
    <cellStyle name="Normal 4 3 3 4 3 3 3 2 2" xfId="4529" xr:uid="{00000000-0005-0000-0000-000018110000}"/>
    <cellStyle name="Normal 4 3 3 4 3 3 3 2 2 2" xfId="10955" xr:uid="{00000000-0005-0000-0000-000019110000}"/>
    <cellStyle name="Normal 4 3 3 4 3 3 3 2 3" xfId="7590" xr:uid="{00000000-0005-0000-0000-00001A110000}"/>
    <cellStyle name="Normal 4 3 3 4 3 3 3 3" xfId="2435" xr:uid="{00000000-0005-0000-0000-00001B110000}"/>
    <cellStyle name="Normal 4 3 3 4 3 3 3 3 2" xfId="5619" xr:uid="{00000000-0005-0000-0000-00001C110000}"/>
    <cellStyle name="Normal 4 3 3 4 3 3 3 3 2 2" xfId="12045" xr:uid="{00000000-0005-0000-0000-00001D110000}"/>
    <cellStyle name="Normal 4 3 3 4 3 3 3 3 3" xfId="9069" xr:uid="{00000000-0005-0000-0000-00001E110000}"/>
    <cellStyle name="Normal 4 3 3 4 3 3 3 4" xfId="3598" xr:uid="{00000000-0005-0000-0000-00001F110000}"/>
    <cellStyle name="Normal 4 3 3 4 3 3 3 4 2" xfId="6537" xr:uid="{00000000-0005-0000-0000-000020110000}"/>
    <cellStyle name="Normal 4 3 3 4 3 3 3 4 2 2" xfId="12963" xr:uid="{00000000-0005-0000-0000-000021110000}"/>
    <cellStyle name="Normal 4 3 3 4 3 3 3 4 3" xfId="10036" xr:uid="{00000000-0005-0000-0000-000022110000}"/>
    <cellStyle name="Normal 4 3 3 4 3 3 3 5" xfId="3981" xr:uid="{00000000-0005-0000-0000-000023110000}"/>
    <cellStyle name="Normal 4 3 3 4 3 3 3 5 2" xfId="10407" xr:uid="{00000000-0005-0000-0000-000024110000}"/>
    <cellStyle name="Normal 4 3 3 4 3 3 3 6" xfId="7036" xr:uid="{00000000-0005-0000-0000-000025110000}"/>
    <cellStyle name="Normal 4 3 3 4 3 3 4" xfId="692" xr:uid="{00000000-0005-0000-0000-000026110000}"/>
    <cellStyle name="Normal 4 3 3 4 3 3 4 2" xfId="1947" xr:uid="{00000000-0005-0000-0000-000027110000}"/>
    <cellStyle name="Normal 4 3 3 4 3 3 4 2 2" xfId="5338" xr:uid="{00000000-0005-0000-0000-000028110000}"/>
    <cellStyle name="Normal 4 3 3 4 3 3 4 2 2 2" xfId="11764" xr:uid="{00000000-0005-0000-0000-000029110000}"/>
    <cellStyle name="Normal 4 3 3 4 3 3 4 2 3" xfId="8643" xr:uid="{00000000-0005-0000-0000-00002A110000}"/>
    <cellStyle name="Normal 4 3 3 4 3 3 4 3" xfId="3322" xr:uid="{00000000-0005-0000-0000-00002B110000}"/>
    <cellStyle name="Normal 4 3 3 4 3 3 4 3 2" xfId="6261" xr:uid="{00000000-0005-0000-0000-00002C110000}"/>
    <cellStyle name="Normal 4 3 3 4 3 3 4 3 2 2" xfId="12687" xr:uid="{00000000-0005-0000-0000-00002D110000}"/>
    <cellStyle name="Normal 4 3 3 4 3 3 4 3 3" xfId="9760" xr:uid="{00000000-0005-0000-0000-00002E110000}"/>
    <cellStyle name="Normal 4 3 3 4 3 3 4 4" xfId="4351" xr:uid="{00000000-0005-0000-0000-00002F110000}"/>
    <cellStyle name="Normal 4 3 3 4 3 3 4 4 2" xfId="10777" xr:uid="{00000000-0005-0000-0000-000030110000}"/>
    <cellStyle name="Normal 4 3 3 4 3 3 4 5" xfId="7412" xr:uid="{00000000-0005-0000-0000-000031110000}"/>
    <cellStyle name="Normal 4 3 3 4 3 3 5" xfId="1394" xr:uid="{00000000-0005-0000-0000-000032110000}"/>
    <cellStyle name="Normal 4 3 3 4 3 3 5 2" xfId="4972" xr:uid="{00000000-0005-0000-0000-000033110000}"/>
    <cellStyle name="Normal 4 3 3 4 3 3 5 2 2" xfId="11398" xr:uid="{00000000-0005-0000-0000-000034110000}"/>
    <cellStyle name="Normal 4 3 3 4 3 3 5 3" xfId="8108" xr:uid="{00000000-0005-0000-0000-000035110000}"/>
    <cellStyle name="Normal 4 3 3 4 3 3 6" xfId="2958" xr:uid="{00000000-0005-0000-0000-000036110000}"/>
    <cellStyle name="Normal 4 3 3 4 3 3 6 2" xfId="5899" xr:uid="{00000000-0005-0000-0000-000037110000}"/>
    <cellStyle name="Normal 4 3 3 4 3 3 6 2 2" xfId="12325" xr:uid="{00000000-0005-0000-0000-000038110000}"/>
    <cellStyle name="Normal 4 3 3 4 3 3 6 3" xfId="9398" xr:uid="{00000000-0005-0000-0000-000039110000}"/>
    <cellStyle name="Normal 4 3 3 4 3 3 7" xfId="3803" xr:uid="{00000000-0005-0000-0000-00003A110000}"/>
    <cellStyle name="Normal 4 3 3 4 3 3 7 2" xfId="10229" xr:uid="{00000000-0005-0000-0000-00003B110000}"/>
    <cellStyle name="Normal 4 3 3 4 3 3 8" xfId="6858" xr:uid="{00000000-0005-0000-0000-00003C110000}"/>
    <cellStyle name="Normal 4 3 3 4 3 3_IOPES" xfId="2668" xr:uid="{00000000-0005-0000-0000-00003D110000}"/>
    <cellStyle name="Normal 4 3 3 4 3 4" xfId="157" xr:uid="{00000000-0005-0000-0000-00003E110000}"/>
    <cellStyle name="Normal 4 3 3 4 3 4 2" xfId="528" xr:uid="{00000000-0005-0000-0000-00003F110000}"/>
    <cellStyle name="Normal 4 3 3 4 3 4 2 2" xfId="1107" xr:uid="{00000000-0005-0000-0000-000040110000}"/>
    <cellStyle name="Normal 4 3 3 4 3 4 2 2 2" xfId="4766" xr:uid="{00000000-0005-0000-0000-000041110000}"/>
    <cellStyle name="Normal 4 3 3 4 3 4 2 2 2 2" xfId="11192" xr:uid="{00000000-0005-0000-0000-000042110000}"/>
    <cellStyle name="Normal 4 3 3 4 3 4 2 2 3" xfId="7827" xr:uid="{00000000-0005-0000-0000-000043110000}"/>
    <cellStyle name="Normal 4 3 3 4 3 4 2 3" xfId="2496" xr:uid="{00000000-0005-0000-0000-000044110000}"/>
    <cellStyle name="Normal 4 3 3 4 3 4 2 3 2" xfId="5678" xr:uid="{00000000-0005-0000-0000-000045110000}"/>
    <cellStyle name="Normal 4 3 3 4 3 4 2 3 2 2" xfId="12104" xr:uid="{00000000-0005-0000-0000-000046110000}"/>
    <cellStyle name="Normal 4 3 3 4 3 4 2 3 3" xfId="9128" xr:uid="{00000000-0005-0000-0000-000047110000}"/>
    <cellStyle name="Normal 4 3 3 4 3 4 2 4" xfId="3657" xr:uid="{00000000-0005-0000-0000-000048110000}"/>
    <cellStyle name="Normal 4 3 3 4 3 4 2 4 2" xfId="6596" xr:uid="{00000000-0005-0000-0000-000049110000}"/>
    <cellStyle name="Normal 4 3 3 4 3 4 2 4 2 2" xfId="13022" xr:uid="{00000000-0005-0000-0000-00004A110000}"/>
    <cellStyle name="Normal 4 3 3 4 3 4 2 4 3" xfId="10095" xr:uid="{00000000-0005-0000-0000-00004B110000}"/>
    <cellStyle name="Normal 4 3 3 4 3 4 2 5" xfId="4218" xr:uid="{00000000-0005-0000-0000-00004C110000}"/>
    <cellStyle name="Normal 4 3 3 4 3 4 2 5 2" xfId="10644" xr:uid="{00000000-0005-0000-0000-00004D110000}"/>
    <cellStyle name="Normal 4 3 3 4 3 4 2 6" xfId="7273" xr:uid="{00000000-0005-0000-0000-00004E110000}"/>
    <cellStyle name="Normal 4 3 3 4 3 4 3" xfId="349" xr:uid="{00000000-0005-0000-0000-00004F110000}"/>
    <cellStyle name="Normal 4 3 3 4 3 4 3 2" xfId="929" xr:uid="{00000000-0005-0000-0000-000050110000}"/>
    <cellStyle name="Normal 4 3 3 4 3 4 3 2 2" xfId="4588" xr:uid="{00000000-0005-0000-0000-000051110000}"/>
    <cellStyle name="Normal 4 3 3 4 3 4 3 2 2 2" xfId="11014" xr:uid="{00000000-0005-0000-0000-000052110000}"/>
    <cellStyle name="Normal 4 3 3 4 3 4 3 2 3" xfId="7649" xr:uid="{00000000-0005-0000-0000-000053110000}"/>
    <cellStyle name="Normal 4 3 3 4 3 4 3 3" xfId="2100" xr:uid="{00000000-0005-0000-0000-000054110000}"/>
    <cellStyle name="Normal 4 3 3 4 3 4 3 3 2" xfId="5398" xr:uid="{00000000-0005-0000-0000-000055110000}"/>
    <cellStyle name="Normal 4 3 3 4 3 4 3 3 2 2" xfId="11824" xr:uid="{00000000-0005-0000-0000-000056110000}"/>
    <cellStyle name="Normal 4 3 3 4 3 4 3 3 3" xfId="8794" xr:uid="{00000000-0005-0000-0000-000057110000}"/>
    <cellStyle name="Normal 4 3 3 4 3 4 3 4" xfId="3380" xr:uid="{00000000-0005-0000-0000-000058110000}"/>
    <cellStyle name="Normal 4 3 3 4 3 4 3 4 2" xfId="6319" xr:uid="{00000000-0005-0000-0000-000059110000}"/>
    <cellStyle name="Normal 4 3 3 4 3 4 3 4 2 2" xfId="12745" xr:uid="{00000000-0005-0000-0000-00005A110000}"/>
    <cellStyle name="Normal 4 3 3 4 3 4 3 4 3" xfId="9818" xr:uid="{00000000-0005-0000-0000-00005B110000}"/>
    <cellStyle name="Normal 4 3 3 4 3 4 3 5" xfId="4040" xr:uid="{00000000-0005-0000-0000-00005C110000}"/>
    <cellStyle name="Normal 4 3 3 4 3 4 3 5 2" xfId="10466" xr:uid="{00000000-0005-0000-0000-00005D110000}"/>
    <cellStyle name="Normal 4 3 3 4 3 4 3 6" xfId="7095" xr:uid="{00000000-0005-0000-0000-00005E110000}"/>
    <cellStyle name="Normal 4 3 3 4 3 4 4" xfId="751" xr:uid="{00000000-0005-0000-0000-00005F110000}"/>
    <cellStyle name="Normal 4 3 3 4 3 4 4 2" xfId="4410" xr:uid="{00000000-0005-0000-0000-000060110000}"/>
    <cellStyle name="Normal 4 3 3 4 3 4 4 2 2" xfId="10836" xr:uid="{00000000-0005-0000-0000-000061110000}"/>
    <cellStyle name="Normal 4 3 3 4 3 4 4 3" xfId="7471" xr:uid="{00000000-0005-0000-0000-000062110000}"/>
    <cellStyle name="Normal 4 3 3 4 3 4 5" xfId="1551" xr:uid="{00000000-0005-0000-0000-000063110000}"/>
    <cellStyle name="Normal 4 3 3 4 3 4 5 2" xfId="5030" xr:uid="{00000000-0005-0000-0000-000064110000}"/>
    <cellStyle name="Normal 4 3 3 4 3 4 5 2 2" xfId="11456" xr:uid="{00000000-0005-0000-0000-000065110000}"/>
    <cellStyle name="Normal 4 3 3 4 3 4 5 3" xfId="8265" xr:uid="{00000000-0005-0000-0000-000066110000}"/>
    <cellStyle name="Normal 4 3 3 4 3 4 6" xfId="3017" xr:uid="{00000000-0005-0000-0000-000067110000}"/>
    <cellStyle name="Normal 4 3 3 4 3 4 6 2" xfId="5957" xr:uid="{00000000-0005-0000-0000-000068110000}"/>
    <cellStyle name="Normal 4 3 3 4 3 4 6 2 2" xfId="12383" xr:uid="{00000000-0005-0000-0000-000069110000}"/>
    <cellStyle name="Normal 4 3 3 4 3 4 6 3" xfId="9456" xr:uid="{00000000-0005-0000-0000-00006A110000}"/>
    <cellStyle name="Normal 4 3 3 4 3 4 7" xfId="3862" xr:uid="{00000000-0005-0000-0000-00006B110000}"/>
    <cellStyle name="Normal 4 3 3 4 3 4 7 2" xfId="10288" xr:uid="{00000000-0005-0000-0000-00006C110000}"/>
    <cellStyle name="Normal 4 3 3 4 3 4 8" xfId="6917" xr:uid="{00000000-0005-0000-0000-00006D110000}"/>
    <cellStyle name="Normal 4 3 3 4 3 4_IOPES" xfId="2338" xr:uid="{00000000-0005-0000-0000-00006E110000}"/>
    <cellStyle name="Normal 4 3 3 4 3 5" xfId="223" xr:uid="{00000000-0005-0000-0000-00006F110000}"/>
    <cellStyle name="Normal 4 3 3 4 3 5 2" xfId="587" xr:uid="{00000000-0005-0000-0000-000070110000}"/>
    <cellStyle name="Normal 4 3 3 4 3 5 2 2" xfId="1166" xr:uid="{00000000-0005-0000-0000-000071110000}"/>
    <cellStyle name="Normal 4 3 3 4 3 5 2 2 2" xfId="4825" xr:uid="{00000000-0005-0000-0000-000072110000}"/>
    <cellStyle name="Normal 4 3 3 4 3 5 2 2 2 2" xfId="11251" xr:uid="{00000000-0005-0000-0000-000073110000}"/>
    <cellStyle name="Normal 4 3 3 4 3 5 2 2 3" xfId="7886" xr:uid="{00000000-0005-0000-0000-000074110000}"/>
    <cellStyle name="Normal 4 3 3 4 3 5 2 3" xfId="2562" xr:uid="{00000000-0005-0000-0000-000075110000}"/>
    <cellStyle name="Normal 4 3 3 4 3 5 2 3 2" xfId="5737" xr:uid="{00000000-0005-0000-0000-000076110000}"/>
    <cellStyle name="Normal 4 3 3 4 3 5 2 3 2 2" xfId="12163" xr:uid="{00000000-0005-0000-0000-000077110000}"/>
    <cellStyle name="Normal 4 3 3 4 3 5 2 3 3" xfId="9187" xr:uid="{00000000-0005-0000-0000-000078110000}"/>
    <cellStyle name="Normal 4 3 3 4 3 5 2 4" xfId="3716" xr:uid="{00000000-0005-0000-0000-000079110000}"/>
    <cellStyle name="Normal 4 3 3 4 3 5 2 4 2" xfId="6655" xr:uid="{00000000-0005-0000-0000-00007A110000}"/>
    <cellStyle name="Normal 4 3 3 4 3 5 2 4 2 2" xfId="13081" xr:uid="{00000000-0005-0000-0000-00007B110000}"/>
    <cellStyle name="Normal 4 3 3 4 3 5 2 4 3" xfId="10154" xr:uid="{00000000-0005-0000-0000-00007C110000}"/>
    <cellStyle name="Normal 4 3 3 4 3 5 2 5" xfId="4277" xr:uid="{00000000-0005-0000-0000-00007D110000}"/>
    <cellStyle name="Normal 4 3 3 4 3 5 2 5 2" xfId="10703" xr:uid="{00000000-0005-0000-0000-00007E110000}"/>
    <cellStyle name="Normal 4 3 3 4 3 5 2 6" xfId="7332" xr:uid="{00000000-0005-0000-0000-00007F110000}"/>
    <cellStyle name="Normal 4 3 3 4 3 5 3" xfId="408" xr:uid="{00000000-0005-0000-0000-000080110000}"/>
    <cellStyle name="Normal 4 3 3 4 3 5 3 2" xfId="988" xr:uid="{00000000-0005-0000-0000-000081110000}"/>
    <cellStyle name="Normal 4 3 3 4 3 5 3 2 2" xfId="4647" xr:uid="{00000000-0005-0000-0000-000082110000}"/>
    <cellStyle name="Normal 4 3 3 4 3 5 3 2 2 2" xfId="11073" xr:uid="{00000000-0005-0000-0000-000083110000}"/>
    <cellStyle name="Normal 4 3 3 4 3 5 3 2 3" xfId="7708" xr:uid="{00000000-0005-0000-0000-000084110000}"/>
    <cellStyle name="Normal 4 3 3 4 3 5 3 3" xfId="2175" xr:uid="{00000000-0005-0000-0000-000085110000}"/>
    <cellStyle name="Normal 4 3 3 4 3 5 3 3 2" xfId="5457" xr:uid="{00000000-0005-0000-0000-000086110000}"/>
    <cellStyle name="Normal 4 3 3 4 3 5 3 3 2 2" xfId="11883" xr:uid="{00000000-0005-0000-0000-000087110000}"/>
    <cellStyle name="Normal 4 3 3 4 3 5 3 3 3" xfId="8867" xr:uid="{00000000-0005-0000-0000-000088110000}"/>
    <cellStyle name="Normal 4 3 3 4 3 5 3 4" xfId="3439" xr:uid="{00000000-0005-0000-0000-000089110000}"/>
    <cellStyle name="Normal 4 3 3 4 3 5 3 4 2" xfId="6378" xr:uid="{00000000-0005-0000-0000-00008A110000}"/>
    <cellStyle name="Normal 4 3 3 4 3 5 3 4 2 2" xfId="12804" xr:uid="{00000000-0005-0000-0000-00008B110000}"/>
    <cellStyle name="Normal 4 3 3 4 3 5 3 4 3" xfId="9877" xr:uid="{00000000-0005-0000-0000-00008C110000}"/>
    <cellStyle name="Normal 4 3 3 4 3 5 3 5" xfId="4099" xr:uid="{00000000-0005-0000-0000-00008D110000}"/>
    <cellStyle name="Normal 4 3 3 4 3 5 3 5 2" xfId="10525" xr:uid="{00000000-0005-0000-0000-00008E110000}"/>
    <cellStyle name="Normal 4 3 3 4 3 5 3 6" xfId="7154" xr:uid="{00000000-0005-0000-0000-00008F110000}"/>
    <cellStyle name="Normal 4 3 3 4 3 5 4" xfId="810" xr:uid="{00000000-0005-0000-0000-000090110000}"/>
    <cellStyle name="Normal 4 3 3 4 3 5 4 2" xfId="4469" xr:uid="{00000000-0005-0000-0000-000091110000}"/>
    <cellStyle name="Normal 4 3 3 4 3 5 4 2 2" xfId="10895" xr:uid="{00000000-0005-0000-0000-000092110000}"/>
    <cellStyle name="Normal 4 3 3 4 3 5 4 3" xfId="7530" xr:uid="{00000000-0005-0000-0000-000093110000}"/>
    <cellStyle name="Normal 4 3 3 4 3 5 5" xfId="1628" xr:uid="{00000000-0005-0000-0000-000094110000}"/>
    <cellStyle name="Normal 4 3 3 4 3 5 5 2" xfId="5089" xr:uid="{00000000-0005-0000-0000-000095110000}"/>
    <cellStyle name="Normal 4 3 3 4 3 5 5 2 2" xfId="11515" xr:uid="{00000000-0005-0000-0000-000096110000}"/>
    <cellStyle name="Normal 4 3 3 4 3 5 5 3" xfId="8339" xr:uid="{00000000-0005-0000-0000-000097110000}"/>
    <cellStyle name="Normal 4 3 3 4 3 5 6" xfId="3077" xr:uid="{00000000-0005-0000-0000-000098110000}"/>
    <cellStyle name="Normal 4 3 3 4 3 5 6 2" xfId="6016" xr:uid="{00000000-0005-0000-0000-000099110000}"/>
    <cellStyle name="Normal 4 3 3 4 3 5 6 2 2" xfId="12442" xr:uid="{00000000-0005-0000-0000-00009A110000}"/>
    <cellStyle name="Normal 4 3 3 4 3 5 6 3" xfId="9515" xr:uid="{00000000-0005-0000-0000-00009B110000}"/>
    <cellStyle name="Normal 4 3 3 4 3 5 7" xfId="3921" xr:uid="{00000000-0005-0000-0000-00009C110000}"/>
    <cellStyle name="Normal 4 3 3 4 3 5 7 2" xfId="10347" xr:uid="{00000000-0005-0000-0000-00009D110000}"/>
    <cellStyle name="Normal 4 3 3 4 3 5 8" xfId="6976" xr:uid="{00000000-0005-0000-0000-00009E110000}"/>
    <cellStyle name="Normal 4 3 3 4 3 5_IOPES" xfId="2678" xr:uid="{00000000-0005-0000-0000-00009F110000}"/>
    <cellStyle name="Normal 4 3 3 4 3 6" xfId="439" xr:uid="{00000000-0005-0000-0000-0000A0110000}"/>
    <cellStyle name="Normal 4 3 3 4 3 6 2" xfId="1018" xr:uid="{00000000-0005-0000-0000-0000A1110000}"/>
    <cellStyle name="Normal 4 3 3 4 3 6 2 2" xfId="4677" xr:uid="{00000000-0005-0000-0000-0000A2110000}"/>
    <cellStyle name="Normal 4 3 3 4 3 6 2 2 2" xfId="11103" xr:uid="{00000000-0005-0000-0000-0000A3110000}"/>
    <cellStyle name="Normal 4 3 3 4 3 6 2 3" xfId="7738" xr:uid="{00000000-0005-0000-0000-0000A4110000}"/>
    <cellStyle name="Normal 4 3 3 4 3 6 3" xfId="2404" xr:uid="{00000000-0005-0000-0000-0000A5110000}"/>
    <cellStyle name="Normal 4 3 3 4 3 6 3 2" xfId="5589" xr:uid="{00000000-0005-0000-0000-0000A6110000}"/>
    <cellStyle name="Normal 4 3 3 4 3 6 3 2 2" xfId="12015" xr:uid="{00000000-0005-0000-0000-0000A7110000}"/>
    <cellStyle name="Normal 4 3 3 4 3 6 3 3" xfId="9039" xr:uid="{00000000-0005-0000-0000-0000A8110000}"/>
    <cellStyle name="Normal 4 3 3 4 3 6 4" xfId="3568" xr:uid="{00000000-0005-0000-0000-0000A9110000}"/>
    <cellStyle name="Normal 4 3 3 4 3 6 4 2" xfId="6507" xr:uid="{00000000-0005-0000-0000-0000AA110000}"/>
    <cellStyle name="Normal 4 3 3 4 3 6 4 2 2" xfId="12933" xr:uid="{00000000-0005-0000-0000-0000AB110000}"/>
    <cellStyle name="Normal 4 3 3 4 3 6 4 3" xfId="10006" xr:uid="{00000000-0005-0000-0000-0000AC110000}"/>
    <cellStyle name="Normal 4 3 3 4 3 6 5" xfId="4129" xr:uid="{00000000-0005-0000-0000-0000AD110000}"/>
    <cellStyle name="Normal 4 3 3 4 3 6 5 2" xfId="10555" xr:uid="{00000000-0005-0000-0000-0000AE110000}"/>
    <cellStyle name="Normal 4 3 3 4 3 6 6" xfId="7184" xr:uid="{00000000-0005-0000-0000-0000AF110000}"/>
    <cellStyle name="Normal 4 3 3 4 3 7" xfId="260" xr:uid="{00000000-0005-0000-0000-0000B0110000}"/>
    <cellStyle name="Normal 4 3 3 4 3 7 2" xfId="840" xr:uid="{00000000-0005-0000-0000-0000B1110000}"/>
    <cellStyle name="Normal 4 3 3 4 3 7 2 2" xfId="4499" xr:uid="{00000000-0005-0000-0000-0000B2110000}"/>
    <cellStyle name="Normal 4 3 3 4 3 7 2 2 2" xfId="10925" xr:uid="{00000000-0005-0000-0000-0000B3110000}"/>
    <cellStyle name="Normal 4 3 3 4 3 7 2 3" xfId="7560" xr:uid="{00000000-0005-0000-0000-0000B4110000}"/>
    <cellStyle name="Normal 4 3 3 4 3 7 3" xfId="1819" xr:uid="{00000000-0005-0000-0000-0000B5110000}"/>
    <cellStyle name="Normal 4 3 3 4 3 7 3 2" xfId="5222" xr:uid="{00000000-0005-0000-0000-0000B6110000}"/>
    <cellStyle name="Normal 4 3 3 4 3 7 3 2 2" xfId="11648" xr:uid="{00000000-0005-0000-0000-0000B7110000}"/>
    <cellStyle name="Normal 4 3 3 4 3 7 3 3" xfId="8517" xr:uid="{00000000-0005-0000-0000-0000B8110000}"/>
    <cellStyle name="Normal 4 3 3 4 3 7 4" xfId="3206" xr:uid="{00000000-0005-0000-0000-0000B9110000}"/>
    <cellStyle name="Normal 4 3 3 4 3 7 4 2" xfId="6145" xr:uid="{00000000-0005-0000-0000-0000BA110000}"/>
    <cellStyle name="Normal 4 3 3 4 3 7 4 2 2" xfId="12571" xr:uid="{00000000-0005-0000-0000-0000BB110000}"/>
    <cellStyle name="Normal 4 3 3 4 3 7 4 3" xfId="9644" xr:uid="{00000000-0005-0000-0000-0000BC110000}"/>
    <cellStyle name="Normal 4 3 3 4 3 7 5" xfId="3951" xr:uid="{00000000-0005-0000-0000-0000BD110000}"/>
    <cellStyle name="Normal 4 3 3 4 3 7 5 2" xfId="10377" xr:uid="{00000000-0005-0000-0000-0000BE110000}"/>
    <cellStyle name="Normal 4 3 3 4 3 7 6" xfId="7006" xr:uid="{00000000-0005-0000-0000-0000BF110000}"/>
    <cellStyle name="Normal 4 3 3 4 3 8" xfId="662" xr:uid="{00000000-0005-0000-0000-0000C0110000}"/>
    <cellStyle name="Normal 4 3 3 4 3 8 2" xfId="4321" xr:uid="{00000000-0005-0000-0000-0000C1110000}"/>
    <cellStyle name="Normal 4 3 3 4 3 8 2 2" xfId="10747" xr:uid="{00000000-0005-0000-0000-0000C2110000}"/>
    <cellStyle name="Normal 4 3 3 4 3 8 3" xfId="7382" xr:uid="{00000000-0005-0000-0000-0000C3110000}"/>
    <cellStyle name="Normal 4 3 3 4 3 9" xfId="1260" xr:uid="{00000000-0005-0000-0000-0000C4110000}"/>
    <cellStyle name="Normal 4 3 3 4 3 9 2" xfId="4856" xr:uid="{00000000-0005-0000-0000-0000C5110000}"/>
    <cellStyle name="Normal 4 3 3 4 3 9 2 2" xfId="11282" xr:uid="{00000000-0005-0000-0000-0000C6110000}"/>
    <cellStyle name="Normal 4 3 3 4 3 9 3" xfId="7976" xr:uid="{00000000-0005-0000-0000-0000C7110000}"/>
    <cellStyle name="Normal 4 3 3 4 3_IOPES" xfId="2710" xr:uid="{00000000-0005-0000-0000-0000C8110000}"/>
    <cellStyle name="Normal 4 3 3 4 4" xfId="397" xr:uid="{00000000-0005-0000-0000-0000C9110000}"/>
    <cellStyle name="Normal 4 3 3 4 4 2" xfId="977" xr:uid="{00000000-0005-0000-0000-0000CA110000}"/>
    <cellStyle name="Normal 4 3 3 4 4 2 2" xfId="4636" xr:uid="{00000000-0005-0000-0000-0000CB110000}"/>
    <cellStyle name="Normal 4 3 3 4 4 2 2 2" xfId="11062" xr:uid="{00000000-0005-0000-0000-0000CC110000}"/>
    <cellStyle name="Normal 4 3 3 4 4 2 3" xfId="7697" xr:uid="{00000000-0005-0000-0000-0000CD110000}"/>
    <cellStyle name="Normal 4 3 3 4 4 3" xfId="2089" xr:uid="{00000000-0005-0000-0000-0000CE110000}"/>
    <cellStyle name="Normal 4 3 3 4 4 3 2" xfId="5387" xr:uid="{00000000-0005-0000-0000-0000CF110000}"/>
    <cellStyle name="Normal 4 3 3 4 4 3 2 2" xfId="11813" xr:uid="{00000000-0005-0000-0000-0000D0110000}"/>
    <cellStyle name="Normal 4 3 3 4 4 3 3" xfId="8783" xr:uid="{00000000-0005-0000-0000-0000D1110000}"/>
    <cellStyle name="Normal 4 3 3 4 4 4" xfId="3369" xr:uid="{00000000-0005-0000-0000-0000D2110000}"/>
    <cellStyle name="Normal 4 3 3 4 4 4 2" xfId="6308" xr:uid="{00000000-0005-0000-0000-0000D3110000}"/>
    <cellStyle name="Normal 4 3 3 4 4 4 2 2" xfId="12734" xr:uid="{00000000-0005-0000-0000-0000D4110000}"/>
    <cellStyle name="Normal 4 3 3 4 4 4 3" xfId="9807" xr:uid="{00000000-0005-0000-0000-0000D5110000}"/>
    <cellStyle name="Normal 4 3 3 4 4 5" xfId="4088" xr:uid="{00000000-0005-0000-0000-0000D6110000}"/>
    <cellStyle name="Normal 4 3 3 4 4 5 2" xfId="10514" xr:uid="{00000000-0005-0000-0000-0000D7110000}"/>
    <cellStyle name="Normal 4 3 3 4 4 6" xfId="7143" xr:uid="{00000000-0005-0000-0000-0000D8110000}"/>
    <cellStyle name="Normal 4 3 3 4 5" xfId="799" xr:uid="{00000000-0005-0000-0000-0000D9110000}"/>
    <cellStyle name="Normal 4 3 3 4 5 2" xfId="4458" xr:uid="{00000000-0005-0000-0000-0000DA110000}"/>
    <cellStyle name="Normal 4 3 3 4 5 2 2" xfId="10884" xr:uid="{00000000-0005-0000-0000-0000DB110000}"/>
    <cellStyle name="Normal 4 3 3 4 5 3" xfId="7519" xr:uid="{00000000-0005-0000-0000-0000DC110000}"/>
    <cellStyle name="Normal 4 3 3 4 6" xfId="1540" xr:uid="{00000000-0005-0000-0000-0000DD110000}"/>
    <cellStyle name="Normal 4 3 3 4 6 2" xfId="5019" xr:uid="{00000000-0005-0000-0000-0000DE110000}"/>
    <cellStyle name="Normal 4 3 3 4 6 2 2" xfId="11445" xr:uid="{00000000-0005-0000-0000-0000DF110000}"/>
    <cellStyle name="Normal 4 3 3 4 6 3" xfId="8254" xr:uid="{00000000-0005-0000-0000-0000E0110000}"/>
    <cellStyle name="Normal 4 3 3 4 7" xfId="3006" xr:uid="{00000000-0005-0000-0000-0000E1110000}"/>
    <cellStyle name="Normal 4 3 3 4 7 2" xfId="5946" xr:uid="{00000000-0005-0000-0000-0000E2110000}"/>
    <cellStyle name="Normal 4 3 3 4 7 2 2" xfId="12372" xr:uid="{00000000-0005-0000-0000-0000E3110000}"/>
    <cellStyle name="Normal 4 3 3 4 7 3" xfId="9445" xr:uid="{00000000-0005-0000-0000-0000E4110000}"/>
    <cellStyle name="Normal 4 3 3 4 8" xfId="3910" xr:uid="{00000000-0005-0000-0000-0000E5110000}"/>
    <cellStyle name="Normal 4 3 3 4 8 2" xfId="10336" xr:uid="{00000000-0005-0000-0000-0000E6110000}"/>
    <cellStyle name="Normal 4 3 3 4 9" xfId="6965" xr:uid="{00000000-0005-0000-0000-0000E7110000}"/>
    <cellStyle name="Normal 4 3 3 4_IOPES" xfId="2648" xr:uid="{00000000-0005-0000-0000-0000E8110000}"/>
    <cellStyle name="Normal 4 3 3 5" xfId="428" xr:uid="{00000000-0005-0000-0000-0000E9110000}"/>
    <cellStyle name="Normal 4 3 3 5 2" xfId="1007" xr:uid="{00000000-0005-0000-0000-0000EA110000}"/>
    <cellStyle name="Normal 4 3 3 5 2 2" xfId="2164" xr:uid="{00000000-0005-0000-0000-0000EB110000}"/>
    <cellStyle name="Normal 4 3 3 5 2 2 2" xfId="5446" xr:uid="{00000000-0005-0000-0000-0000EC110000}"/>
    <cellStyle name="Normal 4 3 3 5 2 2 2 2" xfId="11872" xr:uid="{00000000-0005-0000-0000-0000ED110000}"/>
    <cellStyle name="Normal 4 3 3 5 2 2 3" xfId="8856" xr:uid="{00000000-0005-0000-0000-0000EE110000}"/>
    <cellStyle name="Normal 4 3 3 5 2 3" xfId="3428" xr:uid="{00000000-0005-0000-0000-0000EF110000}"/>
    <cellStyle name="Normal 4 3 3 5 2 3 2" xfId="6367" xr:uid="{00000000-0005-0000-0000-0000F0110000}"/>
    <cellStyle name="Normal 4 3 3 5 2 3 2 2" xfId="12793" xr:uid="{00000000-0005-0000-0000-0000F1110000}"/>
    <cellStyle name="Normal 4 3 3 5 2 3 3" xfId="9866" xr:uid="{00000000-0005-0000-0000-0000F2110000}"/>
    <cellStyle name="Normal 4 3 3 5 2 4" xfId="4666" xr:uid="{00000000-0005-0000-0000-0000F3110000}"/>
    <cellStyle name="Normal 4 3 3 5 2 4 2" xfId="11092" xr:uid="{00000000-0005-0000-0000-0000F4110000}"/>
    <cellStyle name="Normal 4 3 3 5 2 5" xfId="7727" xr:uid="{00000000-0005-0000-0000-0000F5110000}"/>
    <cellStyle name="Normal 4 3 3 5 3" xfId="1617" xr:uid="{00000000-0005-0000-0000-0000F6110000}"/>
    <cellStyle name="Normal 4 3 3 5 3 2" xfId="5078" xr:uid="{00000000-0005-0000-0000-0000F7110000}"/>
    <cellStyle name="Normal 4 3 3 5 3 2 2" xfId="11504" xr:uid="{00000000-0005-0000-0000-0000F8110000}"/>
    <cellStyle name="Normal 4 3 3 5 3 3" xfId="8328" xr:uid="{00000000-0005-0000-0000-0000F9110000}"/>
    <cellStyle name="Normal 4 3 3 5 4" xfId="3066" xr:uid="{00000000-0005-0000-0000-0000FA110000}"/>
    <cellStyle name="Normal 4 3 3 5 4 2" xfId="6005" xr:uid="{00000000-0005-0000-0000-0000FB110000}"/>
    <cellStyle name="Normal 4 3 3 5 4 2 2" xfId="12431" xr:uid="{00000000-0005-0000-0000-0000FC110000}"/>
    <cellStyle name="Normal 4 3 3 5 4 3" xfId="9504" xr:uid="{00000000-0005-0000-0000-0000FD110000}"/>
    <cellStyle name="Normal 4 3 3 5 5" xfId="4118" xr:uid="{00000000-0005-0000-0000-0000FE110000}"/>
    <cellStyle name="Normal 4 3 3 5 5 2" xfId="10544" xr:uid="{00000000-0005-0000-0000-0000FF110000}"/>
    <cellStyle name="Normal 4 3 3 5 6" xfId="7173" xr:uid="{00000000-0005-0000-0000-000000120000}"/>
    <cellStyle name="Normal 4 3 3 6" xfId="249" xr:uid="{00000000-0005-0000-0000-000001120000}"/>
    <cellStyle name="Normal 4 3 3 6 2" xfId="829" xr:uid="{00000000-0005-0000-0000-000002120000}"/>
    <cellStyle name="Normal 4 3 3 6 2 2" xfId="4488" xr:uid="{00000000-0005-0000-0000-000003120000}"/>
    <cellStyle name="Normal 4 3 3 6 2 2 2" xfId="10914" xr:uid="{00000000-0005-0000-0000-000004120000}"/>
    <cellStyle name="Normal 4 3 3 6 2 3" xfId="7549" xr:uid="{00000000-0005-0000-0000-000005120000}"/>
    <cellStyle name="Normal 4 3 3 6 3" xfId="2391" xr:uid="{00000000-0005-0000-0000-000006120000}"/>
    <cellStyle name="Normal 4 3 3 6 3 2" xfId="5578" xr:uid="{00000000-0005-0000-0000-000007120000}"/>
    <cellStyle name="Normal 4 3 3 6 3 2 2" xfId="12004" xr:uid="{00000000-0005-0000-0000-000008120000}"/>
    <cellStyle name="Normal 4 3 3 6 3 3" xfId="9028" xr:uid="{00000000-0005-0000-0000-000009120000}"/>
    <cellStyle name="Normal 4 3 3 6 4" xfId="3557" xr:uid="{00000000-0005-0000-0000-00000A120000}"/>
    <cellStyle name="Normal 4 3 3 6 4 2" xfId="6496" xr:uid="{00000000-0005-0000-0000-00000B120000}"/>
    <cellStyle name="Normal 4 3 3 6 4 2 2" xfId="12922" xr:uid="{00000000-0005-0000-0000-00000C120000}"/>
    <cellStyle name="Normal 4 3 3 6 4 3" xfId="9995" xr:uid="{00000000-0005-0000-0000-00000D120000}"/>
    <cellStyle name="Normal 4 3 3 6 5" xfId="3940" xr:uid="{00000000-0005-0000-0000-00000E120000}"/>
    <cellStyle name="Normal 4 3 3 6 5 2" xfId="10366" xr:uid="{00000000-0005-0000-0000-00000F120000}"/>
    <cellStyle name="Normal 4 3 3 6 6" xfId="6995" xr:uid="{00000000-0005-0000-0000-000010120000}"/>
    <cellStyle name="Normal 4 3 3 7" xfId="651" xr:uid="{00000000-0005-0000-0000-000011120000}"/>
    <cellStyle name="Normal 4 3 3 7 2" xfId="1808" xr:uid="{00000000-0005-0000-0000-000012120000}"/>
    <cellStyle name="Normal 4 3 3 7 2 2" xfId="5211" xr:uid="{00000000-0005-0000-0000-000013120000}"/>
    <cellStyle name="Normal 4 3 3 7 2 2 2" xfId="11637" xr:uid="{00000000-0005-0000-0000-000014120000}"/>
    <cellStyle name="Normal 4 3 3 7 2 3" xfId="8506" xr:uid="{00000000-0005-0000-0000-000015120000}"/>
    <cellStyle name="Normal 4 3 3 7 3" xfId="3195" xr:uid="{00000000-0005-0000-0000-000016120000}"/>
    <cellStyle name="Normal 4 3 3 7 3 2" xfId="6134" xr:uid="{00000000-0005-0000-0000-000017120000}"/>
    <cellStyle name="Normal 4 3 3 7 3 2 2" xfId="12560" xr:uid="{00000000-0005-0000-0000-000018120000}"/>
    <cellStyle name="Normal 4 3 3 7 3 3" xfId="9633" xr:uid="{00000000-0005-0000-0000-000019120000}"/>
    <cellStyle name="Normal 4 3 3 7 4" xfId="4310" xr:uid="{00000000-0005-0000-0000-00001A120000}"/>
    <cellStyle name="Normal 4 3 3 7 4 2" xfId="10736" xr:uid="{00000000-0005-0000-0000-00001B120000}"/>
    <cellStyle name="Normal 4 3 3 7 5" xfId="7371" xr:uid="{00000000-0005-0000-0000-00001C120000}"/>
    <cellStyle name="Normal 4 3 3 8" xfId="1249" xr:uid="{00000000-0005-0000-0000-00001D120000}"/>
    <cellStyle name="Normal 4 3 3 8 2" xfId="4845" xr:uid="{00000000-0005-0000-0000-00001E120000}"/>
    <cellStyle name="Normal 4 3 3 8 2 2" xfId="11271" xr:uid="{00000000-0005-0000-0000-00001F120000}"/>
    <cellStyle name="Normal 4 3 3 8 3" xfId="7965" xr:uid="{00000000-0005-0000-0000-000020120000}"/>
    <cellStyle name="Normal 4 3 3 9" xfId="2831" xr:uid="{00000000-0005-0000-0000-000021120000}"/>
    <cellStyle name="Normal 4 3 3 9 2" xfId="5772" xr:uid="{00000000-0005-0000-0000-000022120000}"/>
    <cellStyle name="Normal 4 3 3 9 2 2" xfId="12198" xr:uid="{00000000-0005-0000-0000-000023120000}"/>
    <cellStyle name="Normal 4 3 3 9 3" xfId="9271" xr:uid="{00000000-0005-0000-0000-000024120000}"/>
    <cellStyle name="Normal 4 3 3_IOPES" xfId="2383" xr:uid="{00000000-0005-0000-0000-000025120000}"/>
    <cellStyle name="Normal 4 3 4" xfId="43" xr:uid="{00000000-0005-0000-0000-000026120000}"/>
    <cellStyle name="Normal 4 3 4 10" xfId="1242" xr:uid="{00000000-0005-0000-0000-000027120000}"/>
    <cellStyle name="Normal 4 3 4 10 2" xfId="4838" xr:uid="{00000000-0005-0000-0000-000028120000}"/>
    <cellStyle name="Normal 4 3 4 10 2 2" xfId="11264" xr:uid="{00000000-0005-0000-0000-000029120000}"/>
    <cellStyle name="Normal 4 3 4 10 3" xfId="7958" xr:uid="{00000000-0005-0000-0000-00002A120000}"/>
    <cellStyle name="Normal 4 3 4 11" xfId="2824" xr:uid="{00000000-0005-0000-0000-00002B120000}"/>
    <cellStyle name="Normal 4 3 4 11 2" xfId="5765" xr:uid="{00000000-0005-0000-0000-00002C120000}"/>
    <cellStyle name="Normal 4 3 4 11 2 2" xfId="12191" xr:uid="{00000000-0005-0000-0000-00002D120000}"/>
    <cellStyle name="Normal 4 3 4 11 3" xfId="9264" xr:uid="{00000000-0005-0000-0000-00002E120000}"/>
    <cellStyle name="Normal 4 3 4 12" xfId="3755" xr:uid="{00000000-0005-0000-0000-00002F120000}"/>
    <cellStyle name="Normal 4 3 4 12 2" xfId="10181" xr:uid="{00000000-0005-0000-0000-000030120000}"/>
    <cellStyle name="Normal 4 3 4 13" xfId="6687" xr:uid="{00000000-0005-0000-0000-000031120000}"/>
    <cellStyle name="Normal 4 3 4 14" xfId="6730" xr:uid="{00000000-0005-0000-0000-000032120000}"/>
    <cellStyle name="Normal 4 3 4 15" xfId="6771" xr:uid="{00000000-0005-0000-0000-000033120000}"/>
    <cellStyle name="Normal 4 3 4 16" xfId="6810" xr:uid="{00000000-0005-0000-0000-000034120000}"/>
    <cellStyle name="Normal 4 3 4 2" xfId="53" xr:uid="{00000000-0005-0000-0000-000035120000}"/>
    <cellStyle name="Normal 4 3 4 2 10" xfId="1250" xr:uid="{00000000-0005-0000-0000-000036120000}"/>
    <cellStyle name="Normal 4 3 4 2 10 2" xfId="4846" xr:uid="{00000000-0005-0000-0000-000037120000}"/>
    <cellStyle name="Normal 4 3 4 2 10 2 2" xfId="11272" xr:uid="{00000000-0005-0000-0000-000038120000}"/>
    <cellStyle name="Normal 4 3 4 2 10 3" xfId="7966" xr:uid="{00000000-0005-0000-0000-000039120000}"/>
    <cellStyle name="Normal 4 3 4 2 11" xfId="2832" xr:uid="{00000000-0005-0000-0000-00003A120000}"/>
    <cellStyle name="Normal 4 3 4 2 11 2" xfId="5773" xr:uid="{00000000-0005-0000-0000-00003B120000}"/>
    <cellStyle name="Normal 4 3 4 2 11 2 2" xfId="12199" xr:uid="{00000000-0005-0000-0000-00003C120000}"/>
    <cellStyle name="Normal 4 3 4 2 11 3" xfId="9272" xr:uid="{00000000-0005-0000-0000-00003D120000}"/>
    <cellStyle name="Normal 4 3 4 2 12" xfId="3763" xr:uid="{00000000-0005-0000-0000-00003E120000}"/>
    <cellStyle name="Normal 4 3 4 2 12 2" xfId="10189" xr:uid="{00000000-0005-0000-0000-00003F120000}"/>
    <cellStyle name="Normal 4 3 4 2 13" xfId="6695" xr:uid="{00000000-0005-0000-0000-000040120000}"/>
    <cellStyle name="Normal 4 3 4 2 14" xfId="6738" xr:uid="{00000000-0005-0000-0000-000041120000}"/>
    <cellStyle name="Normal 4 3 4 2 15" xfId="6779" xr:uid="{00000000-0005-0000-0000-000042120000}"/>
    <cellStyle name="Normal 4 3 4 2 16" xfId="6818" xr:uid="{00000000-0005-0000-0000-000043120000}"/>
    <cellStyle name="Normal 4 3 4 2 2" xfId="54" xr:uid="{00000000-0005-0000-0000-000044120000}"/>
    <cellStyle name="Normal 4 3 4 2 2 10" xfId="2833" xr:uid="{00000000-0005-0000-0000-000045120000}"/>
    <cellStyle name="Normal 4 3 4 2 2 10 2" xfId="5774" xr:uid="{00000000-0005-0000-0000-000046120000}"/>
    <cellStyle name="Normal 4 3 4 2 2 10 2 2" xfId="12200" xr:uid="{00000000-0005-0000-0000-000047120000}"/>
    <cellStyle name="Normal 4 3 4 2 2 10 3" xfId="9273" xr:uid="{00000000-0005-0000-0000-000048120000}"/>
    <cellStyle name="Normal 4 3 4 2 2 11" xfId="3764" xr:uid="{00000000-0005-0000-0000-000049120000}"/>
    <cellStyle name="Normal 4 3 4 2 2 11 2" xfId="10190" xr:uid="{00000000-0005-0000-0000-00004A120000}"/>
    <cellStyle name="Normal 4 3 4 2 2 12" xfId="6696" xr:uid="{00000000-0005-0000-0000-00004B120000}"/>
    <cellStyle name="Normal 4 3 4 2 2 13" xfId="6739" xr:uid="{00000000-0005-0000-0000-00004C120000}"/>
    <cellStyle name="Normal 4 3 4 2 2 14" xfId="6780" xr:uid="{00000000-0005-0000-0000-00004D120000}"/>
    <cellStyle name="Normal 4 3 4 2 2 15" xfId="6819" xr:uid="{00000000-0005-0000-0000-00004E120000}"/>
    <cellStyle name="Normal 4 3 4 2 2 2" xfId="119" xr:uid="{00000000-0005-0000-0000-00004F120000}"/>
    <cellStyle name="Normal 4 3 4 2 2 2 2" xfId="180" xr:uid="{00000000-0005-0000-0000-000050120000}"/>
    <cellStyle name="Normal 4 3 4 2 2 2 2 2" xfId="551" xr:uid="{00000000-0005-0000-0000-000051120000}"/>
    <cellStyle name="Normal 4 3 4 2 2 2 2 2 2" xfId="1130" xr:uid="{00000000-0005-0000-0000-000052120000}"/>
    <cellStyle name="Normal 4 3 4 2 2 2 2 2 2 2" xfId="4789" xr:uid="{00000000-0005-0000-0000-000053120000}"/>
    <cellStyle name="Normal 4 3 4 2 2 2 2 2 2 2 2" xfId="11215" xr:uid="{00000000-0005-0000-0000-000054120000}"/>
    <cellStyle name="Normal 4 3 4 2 2 2 2 2 2 3" xfId="7850" xr:uid="{00000000-0005-0000-0000-000055120000}"/>
    <cellStyle name="Normal 4 3 4 2 2 2 2 2 3" xfId="2519" xr:uid="{00000000-0005-0000-0000-000056120000}"/>
    <cellStyle name="Normal 4 3 4 2 2 2 2 2 3 2" xfId="5701" xr:uid="{00000000-0005-0000-0000-000057120000}"/>
    <cellStyle name="Normal 4 3 4 2 2 2 2 2 3 2 2" xfId="12127" xr:uid="{00000000-0005-0000-0000-000058120000}"/>
    <cellStyle name="Normal 4 3 4 2 2 2 2 2 3 3" xfId="9151" xr:uid="{00000000-0005-0000-0000-000059120000}"/>
    <cellStyle name="Normal 4 3 4 2 2 2 2 2 4" xfId="3680" xr:uid="{00000000-0005-0000-0000-00005A120000}"/>
    <cellStyle name="Normal 4 3 4 2 2 2 2 2 4 2" xfId="6619" xr:uid="{00000000-0005-0000-0000-00005B120000}"/>
    <cellStyle name="Normal 4 3 4 2 2 2 2 2 4 2 2" xfId="13045" xr:uid="{00000000-0005-0000-0000-00005C120000}"/>
    <cellStyle name="Normal 4 3 4 2 2 2 2 2 4 3" xfId="10118" xr:uid="{00000000-0005-0000-0000-00005D120000}"/>
    <cellStyle name="Normal 4 3 4 2 2 2 2 2 5" xfId="4241" xr:uid="{00000000-0005-0000-0000-00005E120000}"/>
    <cellStyle name="Normal 4 3 4 2 2 2 2 2 5 2" xfId="10667" xr:uid="{00000000-0005-0000-0000-00005F120000}"/>
    <cellStyle name="Normal 4 3 4 2 2 2 2 2 6" xfId="7296" xr:uid="{00000000-0005-0000-0000-000060120000}"/>
    <cellStyle name="Normal 4 3 4 2 2 2 2 3" xfId="372" xr:uid="{00000000-0005-0000-0000-000061120000}"/>
    <cellStyle name="Normal 4 3 4 2 2 2 2 3 2" xfId="952" xr:uid="{00000000-0005-0000-0000-000062120000}"/>
    <cellStyle name="Normal 4 3 4 2 2 2 2 3 2 2" xfId="4611" xr:uid="{00000000-0005-0000-0000-000063120000}"/>
    <cellStyle name="Normal 4 3 4 2 2 2 2 3 2 2 2" xfId="11037" xr:uid="{00000000-0005-0000-0000-000064120000}"/>
    <cellStyle name="Normal 4 3 4 2 2 2 2 3 2 3" xfId="7672" xr:uid="{00000000-0005-0000-0000-000065120000}"/>
    <cellStyle name="Normal 4 3 4 2 2 2 2 3 3" xfId="2287" xr:uid="{00000000-0005-0000-0000-000066120000}"/>
    <cellStyle name="Normal 4 3 4 2 2 2 2 3 3 2" xfId="5541" xr:uid="{00000000-0005-0000-0000-000067120000}"/>
    <cellStyle name="Normal 4 3 4 2 2 2 2 3 3 2 2" xfId="11967" xr:uid="{00000000-0005-0000-0000-000068120000}"/>
    <cellStyle name="Normal 4 3 4 2 2 2 2 3 3 3" xfId="8968" xr:uid="{00000000-0005-0000-0000-000069120000}"/>
    <cellStyle name="Normal 4 3 4 2 2 2 2 3 4" xfId="3522" xr:uid="{00000000-0005-0000-0000-00006A120000}"/>
    <cellStyle name="Normal 4 3 4 2 2 2 2 3 4 2" xfId="6461" xr:uid="{00000000-0005-0000-0000-00006B120000}"/>
    <cellStyle name="Normal 4 3 4 2 2 2 2 3 4 2 2" xfId="12887" xr:uid="{00000000-0005-0000-0000-00006C120000}"/>
    <cellStyle name="Normal 4 3 4 2 2 2 2 3 4 3" xfId="9960" xr:uid="{00000000-0005-0000-0000-00006D120000}"/>
    <cellStyle name="Normal 4 3 4 2 2 2 2 3 5" xfId="4063" xr:uid="{00000000-0005-0000-0000-00006E120000}"/>
    <cellStyle name="Normal 4 3 4 2 2 2 2 3 5 2" xfId="10489" xr:uid="{00000000-0005-0000-0000-00006F120000}"/>
    <cellStyle name="Normal 4 3 4 2 2 2 2 3 6" xfId="7118" xr:uid="{00000000-0005-0000-0000-000070120000}"/>
    <cellStyle name="Normal 4 3 4 2 2 2 2 4" xfId="774" xr:uid="{00000000-0005-0000-0000-000071120000}"/>
    <cellStyle name="Normal 4 3 4 2 2 2 2 4 2" xfId="4433" xr:uid="{00000000-0005-0000-0000-000072120000}"/>
    <cellStyle name="Normal 4 3 4 2 2 2 2 4 2 2" xfId="10859" xr:uid="{00000000-0005-0000-0000-000073120000}"/>
    <cellStyle name="Normal 4 3 4 2 2 2 2 4 3" xfId="7494" xr:uid="{00000000-0005-0000-0000-000074120000}"/>
    <cellStyle name="Normal 4 3 4 2 2 2 2 5" xfId="1731" xr:uid="{00000000-0005-0000-0000-000075120000}"/>
    <cellStyle name="Normal 4 3 4 2 2 2 2 5 2" xfId="5173" xr:uid="{00000000-0005-0000-0000-000076120000}"/>
    <cellStyle name="Normal 4 3 4 2 2 2 2 5 2 2" xfId="11599" xr:uid="{00000000-0005-0000-0000-000077120000}"/>
    <cellStyle name="Normal 4 3 4 2 2 2 2 5 3" xfId="8440" xr:uid="{00000000-0005-0000-0000-000078120000}"/>
    <cellStyle name="Normal 4 3 4 2 2 2 2 6" xfId="3160" xr:uid="{00000000-0005-0000-0000-000079120000}"/>
    <cellStyle name="Normal 4 3 4 2 2 2 2 6 2" xfId="6099" xr:uid="{00000000-0005-0000-0000-00007A120000}"/>
    <cellStyle name="Normal 4 3 4 2 2 2 2 6 2 2" xfId="12525" xr:uid="{00000000-0005-0000-0000-00007B120000}"/>
    <cellStyle name="Normal 4 3 4 2 2 2 2 6 3" xfId="9598" xr:uid="{00000000-0005-0000-0000-00007C120000}"/>
    <cellStyle name="Normal 4 3 4 2 2 2 2 7" xfId="3885" xr:uid="{00000000-0005-0000-0000-00007D120000}"/>
    <cellStyle name="Normal 4 3 4 2 2 2 2 7 2" xfId="10311" xr:uid="{00000000-0005-0000-0000-00007E120000}"/>
    <cellStyle name="Normal 4 3 4 2 2 2 2 8" xfId="6940" xr:uid="{00000000-0005-0000-0000-00007F120000}"/>
    <cellStyle name="Normal 4 3 4 2 2 2 2_IOPES" xfId="2625" xr:uid="{00000000-0005-0000-0000-000080120000}"/>
    <cellStyle name="Normal 4 3 4 2 2 2 3" xfId="492" xr:uid="{00000000-0005-0000-0000-000081120000}"/>
    <cellStyle name="Normal 4 3 4 2 2 2 3 2" xfId="1071" xr:uid="{00000000-0005-0000-0000-000082120000}"/>
    <cellStyle name="Normal 4 3 4 2 2 2 3 2 2" xfId="2209" xr:uid="{00000000-0005-0000-0000-000083120000}"/>
    <cellStyle name="Normal 4 3 4 2 2 2 3 2 2 2" xfId="5479" xr:uid="{00000000-0005-0000-0000-000084120000}"/>
    <cellStyle name="Normal 4 3 4 2 2 2 3 2 2 2 2" xfId="11905" xr:uid="{00000000-0005-0000-0000-000085120000}"/>
    <cellStyle name="Normal 4 3 4 2 2 2 3 2 2 3" xfId="8894" xr:uid="{00000000-0005-0000-0000-000086120000}"/>
    <cellStyle name="Normal 4 3 4 2 2 2 3 2 3" xfId="3461" xr:uid="{00000000-0005-0000-0000-000087120000}"/>
    <cellStyle name="Normal 4 3 4 2 2 2 3 2 3 2" xfId="6400" xr:uid="{00000000-0005-0000-0000-000088120000}"/>
    <cellStyle name="Normal 4 3 4 2 2 2 3 2 3 2 2" xfId="12826" xr:uid="{00000000-0005-0000-0000-000089120000}"/>
    <cellStyle name="Normal 4 3 4 2 2 2 3 2 3 3" xfId="9899" xr:uid="{00000000-0005-0000-0000-00008A120000}"/>
    <cellStyle name="Normal 4 3 4 2 2 2 3 2 4" xfId="4730" xr:uid="{00000000-0005-0000-0000-00008B120000}"/>
    <cellStyle name="Normal 4 3 4 2 2 2 3 2 4 2" xfId="11156" xr:uid="{00000000-0005-0000-0000-00008C120000}"/>
    <cellStyle name="Normal 4 3 4 2 2 2 3 2 5" xfId="7791" xr:uid="{00000000-0005-0000-0000-00008D120000}"/>
    <cellStyle name="Normal 4 3 4 2 2 2 3 3" xfId="1655" xr:uid="{00000000-0005-0000-0000-00008E120000}"/>
    <cellStyle name="Normal 4 3 4 2 2 2 3 3 2" xfId="5111" xr:uid="{00000000-0005-0000-0000-00008F120000}"/>
    <cellStyle name="Normal 4 3 4 2 2 2 3 3 2 2" xfId="11537" xr:uid="{00000000-0005-0000-0000-000090120000}"/>
    <cellStyle name="Normal 4 3 4 2 2 2 3 3 3" xfId="8366" xr:uid="{00000000-0005-0000-0000-000091120000}"/>
    <cellStyle name="Normal 4 3 4 2 2 2 3 4" xfId="3099" xr:uid="{00000000-0005-0000-0000-000092120000}"/>
    <cellStyle name="Normal 4 3 4 2 2 2 3 4 2" xfId="6038" xr:uid="{00000000-0005-0000-0000-000093120000}"/>
    <cellStyle name="Normal 4 3 4 2 2 2 3 4 2 2" xfId="12464" xr:uid="{00000000-0005-0000-0000-000094120000}"/>
    <cellStyle name="Normal 4 3 4 2 2 2 3 4 3" xfId="9537" xr:uid="{00000000-0005-0000-0000-000095120000}"/>
    <cellStyle name="Normal 4 3 4 2 2 2 3 5" xfId="4182" xr:uid="{00000000-0005-0000-0000-000096120000}"/>
    <cellStyle name="Normal 4 3 4 2 2 2 3 5 2" xfId="10608" xr:uid="{00000000-0005-0000-0000-000097120000}"/>
    <cellStyle name="Normal 4 3 4 2 2 2 3 6" xfId="7237" xr:uid="{00000000-0005-0000-0000-000098120000}"/>
    <cellStyle name="Normal 4 3 4 2 2 2 4" xfId="313" xr:uid="{00000000-0005-0000-0000-000099120000}"/>
    <cellStyle name="Normal 4 3 4 2 2 2 4 2" xfId="893" xr:uid="{00000000-0005-0000-0000-00009A120000}"/>
    <cellStyle name="Normal 4 3 4 2 2 2 4 2 2" xfId="4552" xr:uid="{00000000-0005-0000-0000-00009B120000}"/>
    <cellStyle name="Normal 4 3 4 2 2 2 4 2 2 2" xfId="10978" xr:uid="{00000000-0005-0000-0000-00009C120000}"/>
    <cellStyle name="Normal 4 3 4 2 2 2 4 2 3" xfId="7613" xr:uid="{00000000-0005-0000-0000-00009D120000}"/>
    <cellStyle name="Normal 4 3 4 2 2 2 4 3" xfId="2458" xr:uid="{00000000-0005-0000-0000-00009E120000}"/>
    <cellStyle name="Normal 4 3 4 2 2 2 4 3 2" xfId="5642" xr:uid="{00000000-0005-0000-0000-00009F120000}"/>
    <cellStyle name="Normal 4 3 4 2 2 2 4 3 2 2" xfId="12068" xr:uid="{00000000-0005-0000-0000-0000A0120000}"/>
    <cellStyle name="Normal 4 3 4 2 2 2 4 3 3" xfId="9092" xr:uid="{00000000-0005-0000-0000-0000A1120000}"/>
    <cellStyle name="Normal 4 3 4 2 2 2 4 4" xfId="3621" xr:uid="{00000000-0005-0000-0000-0000A2120000}"/>
    <cellStyle name="Normal 4 3 4 2 2 2 4 4 2" xfId="6560" xr:uid="{00000000-0005-0000-0000-0000A3120000}"/>
    <cellStyle name="Normal 4 3 4 2 2 2 4 4 2 2" xfId="12986" xr:uid="{00000000-0005-0000-0000-0000A4120000}"/>
    <cellStyle name="Normal 4 3 4 2 2 2 4 4 3" xfId="10059" xr:uid="{00000000-0005-0000-0000-0000A5120000}"/>
    <cellStyle name="Normal 4 3 4 2 2 2 4 5" xfId="4004" xr:uid="{00000000-0005-0000-0000-0000A6120000}"/>
    <cellStyle name="Normal 4 3 4 2 2 2 4 5 2" xfId="10430" xr:uid="{00000000-0005-0000-0000-0000A7120000}"/>
    <cellStyle name="Normal 4 3 4 2 2 2 4 6" xfId="7059" xr:uid="{00000000-0005-0000-0000-0000A8120000}"/>
    <cellStyle name="Normal 4 3 4 2 2 2 5" xfId="715" xr:uid="{00000000-0005-0000-0000-0000A9120000}"/>
    <cellStyle name="Normal 4 3 4 2 2 2 5 2" xfId="1873" xr:uid="{00000000-0005-0000-0000-0000AA120000}"/>
    <cellStyle name="Normal 4 3 4 2 2 2 5 2 2" xfId="5271" xr:uid="{00000000-0005-0000-0000-0000AB120000}"/>
    <cellStyle name="Normal 4 3 4 2 2 2 5 2 2 2" xfId="11697" xr:uid="{00000000-0005-0000-0000-0000AC120000}"/>
    <cellStyle name="Normal 4 3 4 2 2 2 5 2 3" xfId="8569" xr:uid="{00000000-0005-0000-0000-0000AD120000}"/>
    <cellStyle name="Normal 4 3 4 2 2 2 5 3" xfId="3255" xr:uid="{00000000-0005-0000-0000-0000AE120000}"/>
    <cellStyle name="Normal 4 3 4 2 2 2 5 3 2" xfId="6194" xr:uid="{00000000-0005-0000-0000-0000AF120000}"/>
    <cellStyle name="Normal 4 3 4 2 2 2 5 3 2 2" xfId="12620" xr:uid="{00000000-0005-0000-0000-0000B0120000}"/>
    <cellStyle name="Normal 4 3 4 2 2 2 5 3 3" xfId="9693" xr:uid="{00000000-0005-0000-0000-0000B1120000}"/>
    <cellStyle name="Normal 4 3 4 2 2 2 5 4" xfId="4374" xr:uid="{00000000-0005-0000-0000-0000B2120000}"/>
    <cellStyle name="Normal 4 3 4 2 2 2 5 4 2" xfId="10800" xr:uid="{00000000-0005-0000-0000-0000B3120000}"/>
    <cellStyle name="Normal 4 3 4 2 2 2 5 5" xfId="7435" xr:uid="{00000000-0005-0000-0000-0000B4120000}"/>
    <cellStyle name="Normal 4 3 4 2 2 2 6" xfId="1319" xr:uid="{00000000-0005-0000-0000-0000B5120000}"/>
    <cellStyle name="Normal 4 3 4 2 2 2 6 2" xfId="4905" xr:uid="{00000000-0005-0000-0000-0000B6120000}"/>
    <cellStyle name="Normal 4 3 4 2 2 2 6 2 2" xfId="11331" xr:uid="{00000000-0005-0000-0000-0000B7120000}"/>
    <cellStyle name="Normal 4 3 4 2 2 2 6 3" xfId="8033" xr:uid="{00000000-0005-0000-0000-0000B8120000}"/>
    <cellStyle name="Normal 4 3 4 2 2 2 7" xfId="2891" xr:uid="{00000000-0005-0000-0000-0000B9120000}"/>
    <cellStyle name="Normal 4 3 4 2 2 2 7 2" xfId="5832" xr:uid="{00000000-0005-0000-0000-0000BA120000}"/>
    <cellStyle name="Normal 4 3 4 2 2 2 7 2 2" xfId="12258" xr:uid="{00000000-0005-0000-0000-0000BB120000}"/>
    <cellStyle name="Normal 4 3 4 2 2 2 7 3" xfId="9331" xr:uid="{00000000-0005-0000-0000-0000BC120000}"/>
    <cellStyle name="Normal 4 3 4 2 2 2 8" xfId="3826" xr:uid="{00000000-0005-0000-0000-0000BD120000}"/>
    <cellStyle name="Normal 4 3 4 2 2 2 8 2" xfId="10252" xr:uid="{00000000-0005-0000-0000-0000BE120000}"/>
    <cellStyle name="Normal 4 3 4 2 2 2 9" xfId="6881" xr:uid="{00000000-0005-0000-0000-0000BF120000}"/>
    <cellStyle name="Normal 4 3 4 2 2 2_IOPES" xfId="2335" xr:uid="{00000000-0005-0000-0000-0000C0120000}"/>
    <cellStyle name="Normal 4 3 4 2 2 3" xfId="87" xr:uid="{00000000-0005-0000-0000-0000C1120000}"/>
    <cellStyle name="Normal 4 3 4 2 2 3 2" xfId="460" xr:uid="{00000000-0005-0000-0000-0000C2120000}"/>
    <cellStyle name="Normal 4 3 4 2 2 3 2 2" xfId="1039" xr:uid="{00000000-0005-0000-0000-0000C3120000}"/>
    <cellStyle name="Normal 4 3 4 2 2 3 2 2 2" xfId="2250" xr:uid="{00000000-0005-0000-0000-0000C4120000}"/>
    <cellStyle name="Normal 4 3 4 2 2 3 2 2 2 2" xfId="5509" xr:uid="{00000000-0005-0000-0000-0000C5120000}"/>
    <cellStyle name="Normal 4 3 4 2 2 3 2 2 2 2 2" xfId="11935" xr:uid="{00000000-0005-0000-0000-0000C6120000}"/>
    <cellStyle name="Normal 4 3 4 2 2 3 2 2 2 3" xfId="8933" xr:uid="{00000000-0005-0000-0000-0000C7120000}"/>
    <cellStyle name="Normal 4 3 4 2 2 3 2 2 3" xfId="3491" xr:uid="{00000000-0005-0000-0000-0000C8120000}"/>
    <cellStyle name="Normal 4 3 4 2 2 3 2 2 3 2" xfId="6430" xr:uid="{00000000-0005-0000-0000-0000C9120000}"/>
    <cellStyle name="Normal 4 3 4 2 2 3 2 2 3 2 2" xfId="12856" xr:uid="{00000000-0005-0000-0000-0000CA120000}"/>
    <cellStyle name="Normal 4 3 4 2 2 3 2 2 3 3" xfId="9929" xr:uid="{00000000-0005-0000-0000-0000CB120000}"/>
    <cellStyle name="Normal 4 3 4 2 2 3 2 2 4" xfId="4698" xr:uid="{00000000-0005-0000-0000-0000CC120000}"/>
    <cellStyle name="Normal 4 3 4 2 2 3 2 2 4 2" xfId="11124" xr:uid="{00000000-0005-0000-0000-0000CD120000}"/>
    <cellStyle name="Normal 4 3 4 2 2 3 2 2 5" xfId="7759" xr:uid="{00000000-0005-0000-0000-0000CE120000}"/>
    <cellStyle name="Normal 4 3 4 2 2 3 2 3" xfId="1695" xr:uid="{00000000-0005-0000-0000-0000CF120000}"/>
    <cellStyle name="Normal 4 3 4 2 2 3 2 3 2" xfId="5141" xr:uid="{00000000-0005-0000-0000-0000D0120000}"/>
    <cellStyle name="Normal 4 3 4 2 2 3 2 3 2 2" xfId="11567" xr:uid="{00000000-0005-0000-0000-0000D1120000}"/>
    <cellStyle name="Normal 4 3 4 2 2 3 2 3 3" xfId="8405" xr:uid="{00000000-0005-0000-0000-0000D2120000}"/>
    <cellStyle name="Normal 4 3 4 2 2 3 2 4" xfId="3129" xr:uid="{00000000-0005-0000-0000-0000D3120000}"/>
    <cellStyle name="Normal 4 3 4 2 2 3 2 4 2" xfId="6068" xr:uid="{00000000-0005-0000-0000-0000D4120000}"/>
    <cellStyle name="Normal 4 3 4 2 2 3 2 4 2 2" xfId="12494" xr:uid="{00000000-0005-0000-0000-0000D5120000}"/>
    <cellStyle name="Normal 4 3 4 2 2 3 2 4 3" xfId="9567" xr:uid="{00000000-0005-0000-0000-0000D6120000}"/>
    <cellStyle name="Normal 4 3 4 2 2 3 2 5" xfId="4150" xr:uid="{00000000-0005-0000-0000-0000D7120000}"/>
    <cellStyle name="Normal 4 3 4 2 2 3 2 5 2" xfId="10576" xr:uid="{00000000-0005-0000-0000-0000D8120000}"/>
    <cellStyle name="Normal 4 3 4 2 2 3 2 6" xfId="7205" xr:uid="{00000000-0005-0000-0000-0000D9120000}"/>
    <cellStyle name="Normal 4 3 4 2 2 3 3" xfId="281" xr:uid="{00000000-0005-0000-0000-0000DA120000}"/>
    <cellStyle name="Normal 4 3 4 2 2 3 3 2" xfId="861" xr:uid="{00000000-0005-0000-0000-0000DB120000}"/>
    <cellStyle name="Normal 4 3 4 2 2 3 3 2 2" xfId="4520" xr:uid="{00000000-0005-0000-0000-0000DC120000}"/>
    <cellStyle name="Normal 4 3 4 2 2 3 3 2 2 2" xfId="10946" xr:uid="{00000000-0005-0000-0000-0000DD120000}"/>
    <cellStyle name="Normal 4 3 4 2 2 3 3 2 3" xfId="7581" xr:uid="{00000000-0005-0000-0000-0000DE120000}"/>
    <cellStyle name="Normal 4 3 4 2 2 3 3 3" xfId="2426" xr:uid="{00000000-0005-0000-0000-0000DF120000}"/>
    <cellStyle name="Normal 4 3 4 2 2 3 3 3 2" xfId="5610" xr:uid="{00000000-0005-0000-0000-0000E0120000}"/>
    <cellStyle name="Normal 4 3 4 2 2 3 3 3 2 2" xfId="12036" xr:uid="{00000000-0005-0000-0000-0000E1120000}"/>
    <cellStyle name="Normal 4 3 4 2 2 3 3 3 3" xfId="9060" xr:uid="{00000000-0005-0000-0000-0000E2120000}"/>
    <cellStyle name="Normal 4 3 4 2 2 3 3 4" xfId="3589" xr:uid="{00000000-0005-0000-0000-0000E3120000}"/>
    <cellStyle name="Normal 4 3 4 2 2 3 3 4 2" xfId="6528" xr:uid="{00000000-0005-0000-0000-0000E4120000}"/>
    <cellStyle name="Normal 4 3 4 2 2 3 3 4 2 2" xfId="12954" xr:uid="{00000000-0005-0000-0000-0000E5120000}"/>
    <cellStyle name="Normal 4 3 4 2 2 3 3 4 3" xfId="10027" xr:uid="{00000000-0005-0000-0000-0000E6120000}"/>
    <cellStyle name="Normal 4 3 4 2 2 3 3 5" xfId="3972" xr:uid="{00000000-0005-0000-0000-0000E7120000}"/>
    <cellStyle name="Normal 4 3 4 2 2 3 3 5 2" xfId="10398" xr:uid="{00000000-0005-0000-0000-0000E8120000}"/>
    <cellStyle name="Normal 4 3 4 2 2 3 3 6" xfId="7027" xr:uid="{00000000-0005-0000-0000-0000E9120000}"/>
    <cellStyle name="Normal 4 3 4 2 2 3 4" xfId="683" xr:uid="{00000000-0005-0000-0000-0000EA120000}"/>
    <cellStyle name="Normal 4 3 4 2 2 3 4 2" xfId="1938" xr:uid="{00000000-0005-0000-0000-0000EB120000}"/>
    <cellStyle name="Normal 4 3 4 2 2 3 4 2 2" xfId="5329" xr:uid="{00000000-0005-0000-0000-0000EC120000}"/>
    <cellStyle name="Normal 4 3 4 2 2 3 4 2 2 2" xfId="11755" xr:uid="{00000000-0005-0000-0000-0000ED120000}"/>
    <cellStyle name="Normal 4 3 4 2 2 3 4 2 3" xfId="8634" xr:uid="{00000000-0005-0000-0000-0000EE120000}"/>
    <cellStyle name="Normal 4 3 4 2 2 3 4 3" xfId="3313" xr:uid="{00000000-0005-0000-0000-0000EF120000}"/>
    <cellStyle name="Normal 4 3 4 2 2 3 4 3 2" xfId="6252" xr:uid="{00000000-0005-0000-0000-0000F0120000}"/>
    <cellStyle name="Normal 4 3 4 2 2 3 4 3 2 2" xfId="12678" xr:uid="{00000000-0005-0000-0000-0000F1120000}"/>
    <cellStyle name="Normal 4 3 4 2 2 3 4 3 3" xfId="9751" xr:uid="{00000000-0005-0000-0000-0000F2120000}"/>
    <cellStyle name="Normal 4 3 4 2 2 3 4 4" xfId="4342" xr:uid="{00000000-0005-0000-0000-0000F3120000}"/>
    <cellStyle name="Normal 4 3 4 2 2 3 4 4 2" xfId="10768" xr:uid="{00000000-0005-0000-0000-0000F4120000}"/>
    <cellStyle name="Normal 4 3 4 2 2 3 4 5" xfId="7403" xr:uid="{00000000-0005-0000-0000-0000F5120000}"/>
    <cellStyle name="Normal 4 3 4 2 2 3 5" xfId="1385" xr:uid="{00000000-0005-0000-0000-0000F6120000}"/>
    <cellStyle name="Normal 4 3 4 2 2 3 5 2" xfId="4963" xr:uid="{00000000-0005-0000-0000-0000F7120000}"/>
    <cellStyle name="Normal 4 3 4 2 2 3 5 2 2" xfId="11389" xr:uid="{00000000-0005-0000-0000-0000F8120000}"/>
    <cellStyle name="Normal 4 3 4 2 2 3 5 3" xfId="8099" xr:uid="{00000000-0005-0000-0000-0000F9120000}"/>
    <cellStyle name="Normal 4 3 4 2 2 3 6" xfId="2949" xr:uid="{00000000-0005-0000-0000-0000FA120000}"/>
    <cellStyle name="Normal 4 3 4 2 2 3 6 2" xfId="5890" xr:uid="{00000000-0005-0000-0000-0000FB120000}"/>
    <cellStyle name="Normal 4 3 4 2 2 3 6 2 2" xfId="12316" xr:uid="{00000000-0005-0000-0000-0000FC120000}"/>
    <cellStyle name="Normal 4 3 4 2 2 3 6 3" xfId="9389" xr:uid="{00000000-0005-0000-0000-0000FD120000}"/>
    <cellStyle name="Normal 4 3 4 2 2 3 7" xfId="3794" xr:uid="{00000000-0005-0000-0000-0000FE120000}"/>
    <cellStyle name="Normal 4 3 4 2 2 3 7 2" xfId="10220" xr:uid="{00000000-0005-0000-0000-0000FF120000}"/>
    <cellStyle name="Normal 4 3 4 2 2 3 8" xfId="6849" xr:uid="{00000000-0005-0000-0000-000000130000}"/>
    <cellStyle name="Normal 4 3 4 2 2 3_IOPES" xfId="2328" xr:uid="{00000000-0005-0000-0000-000001130000}"/>
    <cellStyle name="Normal 4 3 4 2 2 4" xfId="148" xr:uid="{00000000-0005-0000-0000-000002130000}"/>
    <cellStyle name="Normal 4 3 4 2 2 4 2" xfId="519" xr:uid="{00000000-0005-0000-0000-000003130000}"/>
    <cellStyle name="Normal 4 3 4 2 2 4 2 2" xfId="1098" xr:uid="{00000000-0005-0000-0000-000004130000}"/>
    <cellStyle name="Normal 4 3 4 2 2 4 2 2 2" xfId="4757" xr:uid="{00000000-0005-0000-0000-000005130000}"/>
    <cellStyle name="Normal 4 3 4 2 2 4 2 2 2 2" xfId="11183" xr:uid="{00000000-0005-0000-0000-000006130000}"/>
    <cellStyle name="Normal 4 3 4 2 2 4 2 2 3" xfId="7818" xr:uid="{00000000-0005-0000-0000-000007130000}"/>
    <cellStyle name="Normal 4 3 4 2 2 4 2 3" xfId="2487" xr:uid="{00000000-0005-0000-0000-000008130000}"/>
    <cellStyle name="Normal 4 3 4 2 2 4 2 3 2" xfId="5669" xr:uid="{00000000-0005-0000-0000-000009130000}"/>
    <cellStyle name="Normal 4 3 4 2 2 4 2 3 2 2" xfId="12095" xr:uid="{00000000-0005-0000-0000-00000A130000}"/>
    <cellStyle name="Normal 4 3 4 2 2 4 2 3 3" xfId="9119" xr:uid="{00000000-0005-0000-0000-00000B130000}"/>
    <cellStyle name="Normal 4 3 4 2 2 4 2 4" xfId="3648" xr:uid="{00000000-0005-0000-0000-00000C130000}"/>
    <cellStyle name="Normal 4 3 4 2 2 4 2 4 2" xfId="6587" xr:uid="{00000000-0005-0000-0000-00000D130000}"/>
    <cellStyle name="Normal 4 3 4 2 2 4 2 4 2 2" xfId="13013" xr:uid="{00000000-0005-0000-0000-00000E130000}"/>
    <cellStyle name="Normal 4 3 4 2 2 4 2 4 3" xfId="10086" xr:uid="{00000000-0005-0000-0000-00000F130000}"/>
    <cellStyle name="Normal 4 3 4 2 2 4 2 5" xfId="4209" xr:uid="{00000000-0005-0000-0000-000010130000}"/>
    <cellStyle name="Normal 4 3 4 2 2 4 2 5 2" xfId="10635" xr:uid="{00000000-0005-0000-0000-000011130000}"/>
    <cellStyle name="Normal 4 3 4 2 2 4 2 6" xfId="7264" xr:uid="{00000000-0005-0000-0000-000012130000}"/>
    <cellStyle name="Normal 4 3 4 2 2 4 3" xfId="340" xr:uid="{00000000-0005-0000-0000-000013130000}"/>
    <cellStyle name="Normal 4 3 4 2 2 4 3 2" xfId="920" xr:uid="{00000000-0005-0000-0000-000014130000}"/>
    <cellStyle name="Normal 4 3 4 2 2 4 3 2 2" xfId="4579" xr:uid="{00000000-0005-0000-0000-000015130000}"/>
    <cellStyle name="Normal 4 3 4 2 2 4 3 2 2 2" xfId="11005" xr:uid="{00000000-0005-0000-0000-000016130000}"/>
    <cellStyle name="Normal 4 3 4 2 2 4 3 2 3" xfId="7640" xr:uid="{00000000-0005-0000-0000-000017130000}"/>
    <cellStyle name="Normal 4 3 4 2 2 4 3 3" xfId="2091" xr:uid="{00000000-0005-0000-0000-000018130000}"/>
    <cellStyle name="Normal 4 3 4 2 2 4 3 3 2" xfId="5389" xr:uid="{00000000-0005-0000-0000-000019130000}"/>
    <cellStyle name="Normal 4 3 4 2 2 4 3 3 2 2" xfId="11815" xr:uid="{00000000-0005-0000-0000-00001A130000}"/>
    <cellStyle name="Normal 4 3 4 2 2 4 3 3 3" xfId="8785" xr:uid="{00000000-0005-0000-0000-00001B130000}"/>
    <cellStyle name="Normal 4 3 4 2 2 4 3 4" xfId="3371" xr:uid="{00000000-0005-0000-0000-00001C130000}"/>
    <cellStyle name="Normal 4 3 4 2 2 4 3 4 2" xfId="6310" xr:uid="{00000000-0005-0000-0000-00001D130000}"/>
    <cellStyle name="Normal 4 3 4 2 2 4 3 4 2 2" xfId="12736" xr:uid="{00000000-0005-0000-0000-00001E130000}"/>
    <cellStyle name="Normal 4 3 4 2 2 4 3 4 3" xfId="9809" xr:uid="{00000000-0005-0000-0000-00001F130000}"/>
    <cellStyle name="Normal 4 3 4 2 2 4 3 5" xfId="4031" xr:uid="{00000000-0005-0000-0000-000020130000}"/>
    <cellStyle name="Normal 4 3 4 2 2 4 3 5 2" xfId="10457" xr:uid="{00000000-0005-0000-0000-000021130000}"/>
    <cellStyle name="Normal 4 3 4 2 2 4 3 6" xfId="7086" xr:uid="{00000000-0005-0000-0000-000022130000}"/>
    <cellStyle name="Normal 4 3 4 2 2 4 4" xfId="742" xr:uid="{00000000-0005-0000-0000-000023130000}"/>
    <cellStyle name="Normal 4 3 4 2 2 4 4 2" xfId="4401" xr:uid="{00000000-0005-0000-0000-000024130000}"/>
    <cellStyle name="Normal 4 3 4 2 2 4 4 2 2" xfId="10827" xr:uid="{00000000-0005-0000-0000-000025130000}"/>
    <cellStyle name="Normal 4 3 4 2 2 4 4 3" xfId="7462" xr:uid="{00000000-0005-0000-0000-000026130000}"/>
    <cellStyle name="Normal 4 3 4 2 2 4 5" xfId="1542" xr:uid="{00000000-0005-0000-0000-000027130000}"/>
    <cellStyle name="Normal 4 3 4 2 2 4 5 2" xfId="5021" xr:uid="{00000000-0005-0000-0000-000028130000}"/>
    <cellStyle name="Normal 4 3 4 2 2 4 5 2 2" xfId="11447" xr:uid="{00000000-0005-0000-0000-000029130000}"/>
    <cellStyle name="Normal 4 3 4 2 2 4 5 3" xfId="8256" xr:uid="{00000000-0005-0000-0000-00002A130000}"/>
    <cellStyle name="Normal 4 3 4 2 2 4 6" xfId="3008" xr:uid="{00000000-0005-0000-0000-00002B130000}"/>
    <cellStyle name="Normal 4 3 4 2 2 4 6 2" xfId="5948" xr:uid="{00000000-0005-0000-0000-00002C130000}"/>
    <cellStyle name="Normal 4 3 4 2 2 4 6 2 2" xfId="12374" xr:uid="{00000000-0005-0000-0000-00002D130000}"/>
    <cellStyle name="Normal 4 3 4 2 2 4 6 3" xfId="9447" xr:uid="{00000000-0005-0000-0000-00002E130000}"/>
    <cellStyle name="Normal 4 3 4 2 2 4 7" xfId="3853" xr:uid="{00000000-0005-0000-0000-00002F130000}"/>
    <cellStyle name="Normal 4 3 4 2 2 4 7 2" xfId="10279" xr:uid="{00000000-0005-0000-0000-000030130000}"/>
    <cellStyle name="Normal 4 3 4 2 2 4 8" xfId="6908" xr:uid="{00000000-0005-0000-0000-000031130000}"/>
    <cellStyle name="Normal 4 3 4 2 2 4_IOPES" xfId="2337" xr:uid="{00000000-0005-0000-0000-000032130000}"/>
    <cellStyle name="Normal 4 3 4 2 2 5" xfId="213" xr:uid="{00000000-0005-0000-0000-000033130000}"/>
    <cellStyle name="Normal 4 3 4 2 2 5 2" xfId="578" xr:uid="{00000000-0005-0000-0000-000034130000}"/>
    <cellStyle name="Normal 4 3 4 2 2 5 2 2" xfId="1157" xr:uid="{00000000-0005-0000-0000-000035130000}"/>
    <cellStyle name="Normal 4 3 4 2 2 5 2 2 2" xfId="4816" xr:uid="{00000000-0005-0000-0000-000036130000}"/>
    <cellStyle name="Normal 4 3 4 2 2 5 2 2 2 2" xfId="11242" xr:uid="{00000000-0005-0000-0000-000037130000}"/>
    <cellStyle name="Normal 4 3 4 2 2 5 2 2 3" xfId="7877" xr:uid="{00000000-0005-0000-0000-000038130000}"/>
    <cellStyle name="Normal 4 3 4 2 2 5 2 3" xfId="2552" xr:uid="{00000000-0005-0000-0000-000039130000}"/>
    <cellStyle name="Normal 4 3 4 2 2 5 2 3 2" xfId="5728" xr:uid="{00000000-0005-0000-0000-00003A130000}"/>
    <cellStyle name="Normal 4 3 4 2 2 5 2 3 2 2" xfId="12154" xr:uid="{00000000-0005-0000-0000-00003B130000}"/>
    <cellStyle name="Normal 4 3 4 2 2 5 2 3 3" xfId="9178" xr:uid="{00000000-0005-0000-0000-00003C130000}"/>
    <cellStyle name="Normal 4 3 4 2 2 5 2 4" xfId="3707" xr:uid="{00000000-0005-0000-0000-00003D130000}"/>
    <cellStyle name="Normal 4 3 4 2 2 5 2 4 2" xfId="6646" xr:uid="{00000000-0005-0000-0000-00003E130000}"/>
    <cellStyle name="Normal 4 3 4 2 2 5 2 4 2 2" xfId="13072" xr:uid="{00000000-0005-0000-0000-00003F130000}"/>
    <cellStyle name="Normal 4 3 4 2 2 5 2 4 3" xfId="10145" xr:uid="{00000000-0005-0000-0000-000040130000}"/>
    <cellStyle name="Normal 4 3 4 2 2 5 2 5" xfId="4268" xr:uid="{00000000-0005-0000-0000-000041130000}"/>
    <cellStyle name="Normal 4 3 4 2 2 5 2 5 2" xfId="10694" xr:uid="{00000000-0005-0000-0000-000042130000}"/>
    <cellStyle name="Normal 4 3 4 2 2 5 2 6" xfId="7323" xr:uid="{00000000-0005-0000-0000-000043130000}"/>
    <cellStyle name="Normal 4 3 4 2 2 5 3" xfId="399" xr:uid="{00000000-0005-0000-0000-000044130000}"/>
    <cellStyle name="Normal 4 3 4 2 2 5 3 2" xfId="979" xr:uid="{00000000-0005-0000-0000-000045130000}"/>
    <cellStyle name="Normal 4 3 4 2 2 5 3 2 2" xfId="4638" xr:uid="{00000000-0005-0000-0000-000046130000}"/>
    <cellStyle name="Normal 4 3 4 2 2 5 3 2 2 2" xfId="11064" xr:uid="{00000000-0005-0000-0000-000047130000}"/>
    <cellStyle name="Normal 4 3 4 2 2 5 3 2 3" xfId="7699" xr:uid="{00000000-0005-0000-0000-000048130000}"/>
    <cellStyle name="Normal 4 3 4 2 2 5 3 3" xfId="2166" xr:uid="{00000000-0005-0000-0000-000049130000}"/>
    <cellStyle name="Normal 4 3 4 2 2 5 3 3 2" xfId="5448" xr:uid="{00000000-0005-0000-0000-00004A130000}"/>
    <cellStyle name="Normal 4 3 4 2 2 5 3 3 2 2" xfId="11874" xr:uid="{00000000-0005-0000-0000-00004B130000}"/>
    <cellStyle name="Normal 4 3 4 2 2 5 3 3 3" xfId="8858" xr:uid="{00000000-0005-0000-0000-00004C130000}"/>
    <cellStyle name="Normal 4 3 4 2 2 5 3 4" xfId="3430" xr:uid="{00000000-0005-0000-0000-00004D130000}"/>
    <cellStyle name="Normal 4 3 4 2 2 5 3 4 2" xfId="6369" xr:uid="{00000000-0005-0000-0000-00004E130000}"/>
    <cellStyle name="Normal 4 3 4 2 2 5 3 4 2 2" xfId="12795" xr:uid="{00000000-0005-0000-0000-00004F130000}"/>
    <cellStyle name="Normal 4 3 4 2 2 5 3 4 3" xfId="9868" xr:uid="{00000000-0005-0000-0000-000050130000}"/>
    <cellStyle name="Normal 4 3 4 2 2 5 3 5" xfId="4090" xr:uid="{00000000-0005-0000-0000-000051130000}"/>
    <cellStyle name="Normal 4 3 4 2 2 5 3 5 2" xfId="10516" xr:uid="{00000000-0005-0000-0000-000052130000}"/>
    <cellStyle name="Normal 4 3 4 2 2 5 3 6" xfId="7145" xr:uid="{00000000-0005-0000-0000-000053130000}"/>
    <cellStyle name="Normal 4 3 4 2 2 5 4" xfId="801" xr:uid="{00000000-0005-0000-0000-000054130000}"/>
    <cellStyle name="Normal 4 3 4 2 2 5 4 2" xfId="4460" xr:uid="{00000000-0005-0000-0000-000055130000}"/>
    <cellStyle name="Normal 4 3 4 2 2 5 4 2 2" xfId="10886" xr:uid="{00000000-0005-0000-0000-000056130000}"/>
    <cellStyle name="Normal 4 3 4 2 2 5 4 3" xfId="7521" xr:uid="{00000000-0005-0000-0000-000057130000}"/>
    <cellStyle name="Normal 4 3 4 2 2 5 5" xfId="1619" xr:uid="{00000000-0005-0000-0000-000058130000}"/>
    <cellStyle name="Normal 4 3 4 2 2 5 5 2" xfId="5080" xr:uid="{00000000-0005-0000-0000-000059130000}"/>
    <cellStyle name="Normal 4 3 4 2 2 5 5 2 2" xfId="11506" xr:uid="{00000000-0005-0000-0000-00005A130000}"/>
    <cellStyle name="Normal 4 3 4 2 2 5 5 3" xfId="8330" xr:uid="{00000000-0005-0000-0000-00005B130000}"/>
    <cellStyle name="Normal 4 3 4 2 2 5 6" xfId="3068" xr:uid="{00000000-0005-0000-0000-00005C130000}"/>
    <cellStyle name="Normal 4 3 4 2 2 5 6 2" xfId="6007" xr:uid="{00000000-0005-0000-0000-00005D130000}"/>
    <cellStyle name="Normal 4 3 4 2 2 5 6 2 2" xfId="12433" xr:uid="{00000000-0005-0000-0000-00005E130000}"/>
    <cellStyle name="Normal 4 3 4 2 2 5 6 3" xfId="9506" xr:uid="{00000000-0005-0000-0000-00005F130000}"/>
    <cellStyle name="Normal 4 3 4 2 2 5 7" xfId="3912" xr:uid="{00000000-0005-0000-0000-000060130000}"/>
    <cellStyle name="Normal 4 3 4 2 2 5 7 2" xfId="10338" xr:uid="{00000000-0005-0000-0000-000061130000}"/>
    <cellStyle name="Normal 4 3 4 2 2 5 8" xfId="6967" xr:uid="{00000000-0005-0000-0000-000062130000}"/>
    <cellStyle name="Normal 4 3 4 2 2 5_IOPES" xfId="2585" xr:uid="{00000000-0005-0000-0000-000063130000}"/>
    <cellStyle name="Normal 4 3 4 2 2 6" xfId="430" xr:uid="{00000000-0005-0000-0000-000064130000}"/>
    <cellStyle name="Normal 4 3 4 2 2 6 2" xfId="1009" xr:uid="{00000000-0005-0000-0000-000065130000}"/>
    <cellStyle name="Normal 4 3 4 2 2 6 2 2" xfId="4668" xr:uid="{00000000-0005-0000-0000-000066130000}"/>
    <cellStyle name="Normal 4 3 4 2 2 6 2 2 2" xfId="11094" xr:uid="{00000000-0005-0000-0000-000067130000}"/>
    <cellStyle name="Normal 4 3 4 2 2 6 2 3" xfId="7729" xr:uid="{00000000-0005-0000-0000-000068130000}"/>
    <cellStyle name="Normal 4 3 4 2 2 6 3" xfId="2393" xr:uid="{00000000-0005-0000-0000-000069130000}"/>
    <cellStyle name="Normal 4 3 4 2 2 6 3 2" xfId="5580" xr:uid="{00000000-0005-0000-0000-00006A130000}"/>
    <cellStyle name="Normal 4 3 4 2 2 6 3 2 2" xfId="12006" xr:uid="{00000000-0005-0000-0000-00006B130000}"/>
    <cellStyle name="Normal 4 3 4 2 2 6 3 3" xfId="9030" xr:uid="{00000000-0005-0000-0000-00006C130000}"/>
    <cellStyle name="Normal 4 3 4 2 2 6 4" xfId="3559" xr:uid="{00000000-0005-0000-0000-00006D130000}"/>
    <cellStyle name="Normal 4 3 4 2 2 6 4 2" xfId="6498" xr:uid="{00000000-0005-0000-0000-00006E130000}"/>
    <cellStyle name="Normal 4 3 4 2 2 6 4 2 2" xfId="12924" xr:uid="{00000000-0005-0000-0000-00006F130000}"/>
    <cellStyle name="Normal 4 3 4 2 2 6 4 3" xfId="9997" xr:uid="{00000000-0005-0000-0000-000070130000}"/>
    <cellStyle name="Normal 4 3 4 2 2 6 5" xfId="4120" xr:uid="{00000000-0005-0000-0000-000071130000}"/>
    <cellStyle name="Normal 4 3 4 2 2 6 5 2" xfId="10546" xr:uid="{00000000-0005-0000-0000-000072130000}"/>
    <cellStyle name="Normal 4 3 4 2 2 6 6" xfId="7175" xr:uid="{00000000-0005-0000-0000-000073130000}"/>
    <cellStyle name="Normal 4 3 4 2 2 7" xfId="251" xr:uid="{00000000-0005-0000-0000-000074130000}"/>
    <cellStyle name="Normal 4 3 4 2 2 7 2" xfId="831" xr:uid="{00000000-0005-0000-0000-000075130000}"/>
    <cellStyle name="Normal 4 3 4 2 2 7 2 2" xfId="4490" xr:uid="{00000000-0005-0000-0000-000076130000}"/>
    <cellStyle name="Normal 4 3 4 2 2 7 2 2 2" xfId="10916" xr:uid="{00000000-0005-0000-0000-000077130000}"/>
    <cellStyle name="Normal 4 3 4 2 2 7 2 3" xfId="7551" xr:uid="{00000000-0005-0000-0000-000078130000}"/>
    <cellStyle name="Normal 4 3 4 2 2 7 3" xfId="1810" xr:uid="{00000000-0005-0000-0000-000079130000}"/>
    <cellStyle name="Normal 4 3 4 2 2 7 3 2" xfId="5213" xr:uid="{00000000-0005-0000-0000-00007A130000}"/>
    <cellStyle name="Normal 4 3 4 2 2 7 3 2 2" xfId="11639" xr:uid="{00000000-0005-0000-0000-00007B130000}"/>
    <cellStyle name="Normal 4 3 4 2 2 7 3 3" xfId="8508" xr:uid="{00000000-0005-0000-0000-00007C130000}"/>
    <cellStyle name="Normal 4 3 4 2 2 7 4" xfId="3197" xr:uid="{00000000-0005-0000-0000-00007D130000}"/>
    <cellStyle name="Normal 4 3 4 2 2 7 4 2" xfId="6136" xr:uid="{00000000-0005-0000-0000-00007E130000}"/>
    <cellStyle name="Normal 4 3 4 2 2 7 4 2 2" xfId="12562" xr:uid="{00000000-0005-0000-0000-00007F130000}"/>
    <cellStyle name="Normal 4 3 4 2 2 7 4 3" xfId="9635" xr:uid="{00000000-0005-0000-0000-000080130000}"/>
    <cellStyle name="Normal 4 3 4 2 2 7 5" xfId="3942" xr:uid="{00000000-0005-0000-0000-000081130000}"/>
    <cellStyle name="Normal 4 3 4 2 2 7 5 2" xfId="10368" xr:uid="{00000000-0005-0000-0000-000082130000}"/>
    <cellStyle name="Normal 4 3 4 2 2 7 6" xfId="6997" xr:uid="{00000000-0005-0000-0000-000083130000}"/>
    <cellStyle name="Normal 4 3 4 2 2 8" xfId="653" xr:uid="{00000000-0005-0000-0000-000084130000}"/>
    <cellStyle name="Normal 4 3 4 2 2 8 2" xfId="4312" xr:uid="{00000000-0005-0000-0000-000085130000}"/>
    <cellStyle name="Normal 4 3 4 2 2 8 2 2" xfId="10738" xr:uid="{00000000-0005-0000-0000-000086130000}"/>
    <cellStyle name="Normal 4 3 4 2 2 8 3" xfId="7373" xr:uid="{00000000-0005-0000-0000-000087130000}"/>
    <cellStyle name="Normal 4 3 4 2 2 9" xfId="1251" xr:uid="{00000000-0005-0000-0000-000088130000}"/>
    <cellStyle name="Normal 4 3 4 2 2 9 2" xfId="4847" xr:uid="{00000000-0005-0000-0000-000089130000}"/>
    <cellStyle name="Normal 4 3 4 2 2 9 2 2" xfId="11273" xr:uid="{00000000-0005-0000-0000-00008A130000}"/>
    <cellStyle name="Normal 4 3 4 2 2 9 3" xfId="7967" xr:uid="{00000000-0005-0000-0000-00008B130000}"/>
    <cellStyle name="Normal 4 3 4 2 2_IOPES" xfId="2619" xr:uid="{00000000-0005-0000-0000-00008C130000}"/>
    <cellStyle name="Normal 4 3 4 2 3" xfId="49" xr:uid="{00000000-0005-0000-0000-00008D130000}"/>
    <cellStyle name="Normal 4 3 4 2 3 10" xfId="1805" xr:uid="{00000000-0005-0000-0000-00008E130000}"/>
    <cellStyle name="Normal 4 3 4 2 3 10 2" xfId="3192" xr:uid="{00000000-0005-0000-0000-00008F130000}"/>
    <cellStyle name="Normal 4 3 4 2 3 10 2 2" xfId="6131" xr:uid="{00000000-0005-0000-0000-000090130000}"/>
    <cellStyle name="Normal 4 3 4 2 3 10 2 2 2" xfId="12557" xr:uid="{00000000-0005-0000-0000-000091130000}"/>
    <cellStyle name="Normal 4 3 4 2 3 10 2 3" xfId="9630" xr:uid="{00000000-0005-0000-0000-000092130000}"/>
    <cellStyle name="Normal 4 3 4 2 3 10 3" xfId="5208" xr:uid="{00000000-0005-0000-0000-000093130000}"/>
    <cellStyle name="Normal 4 3 4 2 3 10 3 2" xfId="11634" xr:uid="{00000000-0005-0000-0000-000094130000}"/>
    <cellStyle name="Normal 4 3 4 2 3 10 4" xfId="8503" xr:uid="{00000000-0005-0000-0000-000095130000}"/>
    <cellStyle name="Normal 4 3 4 2 3 11" xfId="1246" xr:uid="{00000000-0005-0000-0000-000096130000}"/>
    <cellStyle name="Normal 4 3 4 2 3 11 2" xfId="4842" xr:uid="{00000000-0005-0000-0000-000097130000}"/>
    <cellStyle name="Normal 4 3 4 2 3 11 2 2" xfId="11268" xr:uid="{00000000-0005-0000-0000-000098130000}"/>
    <cellStyle name="Normal 4 3 4 2 3 11 3" xfId="7962" xr:uid="{00000000-0005-0000-0000-000099130000}"/>
    <cellStyle name="Normal 4 3 4 2 3 12" xfId="2828" xr:uid="{00000000-0005-0000-0000-00009A130000}"/>
    <cellStyle name="Normal 4 3 4 2 3 12 2" xfId="5769" xr:uid="{00000000-0005-0000-0000-00009B130000}"/>
    <cellStyle name="Normal 4 3 4 2 3 12 2 2" xfId="12195" xr:uid="{00000000-0005-0000-0000-00009C130000}"/>
    <cellStyle name="Normal 4 3 4 2 3 12 3" xfId="9268" xr:uid="{00000000-0005-0000-0000-00009D130000}"/>
    <cellStyle name="Normal 4 3 4 2 3 13" xfId="3759" xr:uid="{00000000-0005-0000-0000-00009E130000}"/>
    <cellStyle name="Normal 4 3 4 2 3 13 2" xfId="10185" xr:uid="{00000000-0005-0000-0000-00009F130000}"/>
    <cellStyle name="Normal 4 3 4 2 3 14" xfId="6691" xr:uid="{00000000-0005-0000-0000-0000A0130000}"/>
    <cellStyle name="Normal 4 3 4 2 3 14 2" xfId="13655" xr:uid="{00000000-0005-0000-0000-0000A1130000}"/>
    <cellStyle name="Normal 4 3 4 2 3 15" xfId="6734" xr:uid="{00000000-0005-0000-0000-0000A2130000}"/>
    <cellStyle name="Normal 4 3 4 2 3 16" xfId="6775" xr:uid="{00000000-0005-0000-0000-0000A3130000}"/>
    <cellStyle name="Normal 4 3 4 2 3 17" xfId="6814" xr:uid="{00000000-0005-0000-0000-0000A4130000}"/>
    <cellStyle name="Normal 4 3 4 2 3 18" xfId="13627" xr:uid="{00000000-0005-0000-0000-0000A5130000}"/>
    <cellStyle name="Normal 4 3 4 2 3 2" xfId="72" xr:uid="{00000000-0005-0000-0000-0000A6130000}"/>
    <cellStyle name="Normal 4 3 4 2 3 2 10" xfId="1823" xr:uid="{00000000-0005-0000-0000-0000A7130000}"/>
    <cellStyle name="Normal 4 3 4 2 3 2 10 2" xfId="3209" xr:uid="{00000000-0005-0000-0000-0000A8130000}"/>
    <cellStyle name="Normal 4 3 4 2 3 2 10 2 2" xfId="6148" xr:uid="{00000000-0005-0000-0000-0000A9130000}"/>
    <cellStyle name="Normal 4 3 4 2 3 2 10 2 2 2" xfId="12574" xr:uid="{00000000-0005-0000-0000-0000AA130000}"/>
    <cellStyle name="Normal 4 3 4 2 3 2 10 2 3" xfId="9647" xr:uid="{00000000-0005-0000-0000-0000AB130000}"/>
    <cellStyle name="Normal 4 3 4 2 3 2 10 3" xfId="5225" xr:uid="{00000000-0005-0000-0000-0000AC130000}"/>
    <cellStyle name="Normal 4 3 4 2 3 2 10 3 2" xfId="11651" xr:uid="{00000000-0005-0000-0000-0000AD130000}"/>
    <cellStyle name="Normal 4 3 4 2 3 2 10 4" xfId="8520" xr:uid="{00000000-0005-0000-0000-0000AE130000}"/>
    <cellStyle name="Normal 4 3 4 2 3 2 11" xfId="1265" xr:uid="{00000000-0005-0000-0000-0000AF130000}"/>
    <cellStyle name="Normal 4 3 4 2 3 2 11 2" xfId="4859" xr:uid="{00000000-0005-0000-0000-0000B0130000}"/>
    <cellStyle name="Normal 4 3 4 2 3 2 11 2 2" xfId="11285" xr:uid="{00000000-0005-0000-0000-0000B1130000}"/>
    <cellStyle name="Normal 4 3 4 2 3 2 11 3" xfId="7979" xr:uid="{00000000-0005-0000-0000-0000B2130000}"/>
    <cellStyle name="Normal 4 3 4 2 3 2 12" xfId="2845" xr:uid="{00000000-0005-0000-0000-0000B3130000}"/>
    <cellStyle name="Normal 4 3 4 2 3 2 12 2" xfId="5786" xr:uid="{00000000-0005-0000-0000-0000B4130000}"/>
    <cellStyle name="Normal 4 3 4 2 3 2 12 2 2" xfId="12212" xr:uid="{00000000-0005-0000-0000-0000B5130000}"/>
    <cellStyle name="Normal 4 3 4 2 3 2 12 3" xfId="9285" xr:uid="{00000000-0005-0000-0000-0000B6130000}"/>
    <cellStyle name="Normal 4 3 4 2 3 2 13" xfId="3779" xr:uid="{00000000-0005-0000-0000-0000B7130000}"/>
    <cellStyle name="Normal 4 3 4 2 3 2 13 2" xfId="10205" xr:uid="{00000000-0005-0000-0000-0000B8130000}"/>
    <cellStyle name="Normal 4 3 4 2 3 2 14" xfId="6708" xr:uid="{00000000-0005-0000-0000-0000B9130000}"/>
    <cellStyle name="Normal 4 3 4 2 3 2 15" xfId="6751" xr:uid="{00000000-0005-0000-0000-0000BA130000}"/>
    <cellStyle name="Normal 4 3 4 2 3 2 16" xfId="6792" xr:uid="{00000000-0005-0000-0000-0000BB130000}"/>
    <cellStyle name="Normal 4 3 4 2 3 2 17" xfId="6834" xr:uid="{00000000-0005-0000-0000-0000BC130000}"/>
    <cellStyle name="Normal 4 3 4 2 3 2 18" xfId="13609" xr:uid="{00000000-0005-0000-0000-0000BD130000}"/>
    <cellStyle name="Normal 4 3 4 2 3 2 2" xfId="67" xr:uid="{00000000-0005-0000-0000-0000BE130000}"/>
    <cellStyle name="Normal 4 3 4 2 3 2 2 10" xfId="2844" xr:uid="{00000000-0005-0000-0000-0000BF130000}"/>
    <cellStyle name="Normal 4 3 4 2 3 2 2 10 2" xfId="5785" xr:uid="{00000000-0005-0000-0000-0000C0130000}"/>
    <cellStyle name="Normal 4 3 4 2 3 2 2 10 2 2" xfId="12211" xr:uid="{00000000-0005-0000-0000-0000C1130000}"/>
    <cellStyle name="Normal 4 3 4 2 3 2 2 10 3" xfId="9284" xr:uid="{00000000-0005-0000-0000-0000C2130000}"/>
    <cellStyle name="Normal 4 3 4 2 3 2 2 11" xfId="3775" xr:uid="{00000000-0005-0000-0000-0000C3130000}"/>
    <cellStyle name="Normal 4 3 4 2 3 2 2 11 2" xfId="10201" xr:uid="{00000000-0005-0000-0000-0000C4130000}"/>
    <cellStyle name="Normal 4 3 4 2 3 2 2 12" xfId="6707" xr:uid="{00000000-0005-0000-0000-0000C5130000}"/>
    <cellStyle name="Normal 4 3 4 2 3 2 2 13" xfId="6750" xr:uid="{00000000-0005-0000-0000-0000C6130000}"/>
    <cellStyle name="Normal 4 3 4 2 3 2 2 14" xfId="6791" xr:uid="{00000000-0005-0000-0000-0000C7130000}"/>
    <cellStyle name="Normal 4 3 4 2 3 2 2 15" xfId="6830" xr:uid="{00000000-0005-0000-0000-0000C8130000}"/>
    <cellStyle name="Normal 4 3 4 2 3 2 2 2" xfId="129" xr:uid="{00000000-0005-0000-0000-0000C9130000}"/>
    <cellStyle name="Normal 4 3 4 2 3 2 2 2 2" xfId="190" xr:uid="{00000000-0005-0000-0000-0000CA130000}"/>
    <cellStyle name="Normal 4 3 4 2 3 2 2 2 2 2" xfId="561" xr:uid="{00000000-0005-0000-0000-0000CB130000}"/>
    <cellStyle name="Normal 4 3 4 2 3 2 2 2 2 2 2" xfId="1140" xr:uid="{00000000-0005-0000-0000-0000CC130000}"/>
    <cellStyle name="Normal 4 3 4 2 3 2 2 2 2 2 2 2" xfId="4799" xr:uid="{00000000-0005-0000-0000-0000CD130000}"/>
    <cellStyle name="Normal 4 3 4 2 3 2 2 2 2 2 2 2 2" xfId="11225" xr:uid="{00000000-0005-0000-0000-0000CE130000}"/>
    <cellStyle name="Normal 4 3 4 2 3 2 2 2 2 2 2 3" xfId="7860" xr:uid="{00000000-0005-0000-0000-0000CF130000}"/>
    <cellStyle name="Normal 4 3 4 2 3 2 2 2 2 2 3" xfId="2529" xr:uid="{00000000-0005-0000-0000-0000D0130000}"/>
    <cellStyle name="Normal 4 3 4 2 3 2 2 2 2 2 3 2" xfId="5711" xr:uid="{00000000-0005-0000-0000-0000D1130000}"/>
    <cellStyle name="Normal 4 3 4 2 3 2 2 2 2 2 3 2 2" xfId="12137" xr:uid="{00000000-0005-0000-0000-0000D2130000}"/>
    <cellStyle name="Normal 4 3 4 2 3 2 2 2 2 2 3 3" xfId="9161" xr:uid="{00000000-0005-0000-0000-0000D3130000}"/>
    <cellStyle name="Normal 4 3 4 2 3 2 2 2 2 2 4" xfId="3690" xr:uid="{00000000-0005-0000-0000-0000D4130000}"/>
    <cellStyle name="Normal 4 3 4 2 3 2 2 2 2 2 4 2" xfId="6629" xr:uid="{00000000-0005-0000-0000-0000D5130000}"/>
    <cellStyle name="Normal 4 3 4 2 3 2 2 2 2 2 4 2 2" xfId="13055" xr:uid="{00000000-0005-0000-0000-0000D6130000}"/>
    <cellStyle name="Normal 4 3 4 2 3 2 2 2 2 2 4 3" xfId="10128" xr:uid="{00000000-0005-0000-0000-0000D7130000}"/>
    <cellStyle name="Normal 4 3 4 2 3 2 2 2 2 2 5" xfId="4251" xr:uid="{00000000-0005-0000-0000-0000D8130000}"/>
    <cellStyle name="Normal 4 3 4 2 3 2 2 2 2 2 5 2" xfId="10677" xr:uid="{00000000-0005-0000-0000-0000D9130000}"/>
    <cellStyle name="Normal 4 3 4 2 3 2 2 2 2 2 6" xfId="7306" xr:uid="{00000000-0005-0000-0000-0000DA130000}"/>
    <cellStyle name="Normal 4 3 4 2 3 2 2 2 2 3" xfId="382" xr:uid="{00000000-0005-0000-0000-0000DB130000}"/>
    <cellStyle name="Normal 4 3 4 2 3 2 2 2 2 3 2" xfId="962" xr:uid="{00000000-0005-0000-0000-0000DC130000}"/>
    <cellStyle name="Normal 4 3 4 2 3 2 2 2 2 3 2 2" xfId="4621" xr:uid="{00000000-0005-0000-0000-0000DD130000}"/>
    <cellStyle name="Normal 4 3 4 2 3 2 2 2 2 3 2 2 2" xfId="11047" xr:uid="{00000000-0005-0000-0000-0000DE130000}"/>
    <cellStyle name="Normal 4 3 4 2 3 2 2 2 2 3 2 3" xfId="7682" xr:uid="{00000000-0005-0000-0000-0000DF130000}"/>
    <cellStyle name="Normal 4 3 4 2 3 2 2 2 2 3 3" xfId="2298" xr:uid="{00000000-0005-0000-0000-0000E0130000}"/>
    <cellStyle name="Normal 4 3 4 2 3 2 2 2 2 3 3 2" xfId="5552" xr:uid="{00000000-0005-0000-0000-0000E1130000}"/>
    <cellStyle name="Normal 4 3 4 2 3 2 2 2 2 3 3 2 2" xfId="11978" xr:uid="{00000000-0005-0000-0000-0000E2130000}"/>
    <cellStyle name="Normal 4 3 4 2 3 2 2 2 2 3 3 3" xfId="8979" xr:uid="{00000000-0005-0000-0000-0000E3130000}"/>
    <cellStyle name="Normal 4 3 4 2 3 2 2 2 2 3 4" xfId="3533" xr:uid="{00000000-0005-0000-0000-0000E4130000}"/>
    <cellStyle name="Normal 4 3 4 2 3 2 2 2 2 3 4 2" xfId="6472" xr:uid="{00000000-0005-0000-0000-0000E5130000}"/>
    <cellStyle name="Normal 4 3 4 2 3 2 2 2 2 3 4 2 2" xfId="12898" xr:uid="{00000000-0005-0000-0000-0000E6130000}"/>
    <cellStyle name="Normal 4 3 4 2 3 2 2 2 2 3 4 3" xfId="9971" xr:uid="{00000000-0005-0000-0000-0000E7130000}"/>
    <cellStyle name="Normal 4 3 4 2 3 2 2 2 2 3 5" xfId="4073" xr:uid="{00000000-0005-0000-0000-0000E8130000}"/>
    <cellStyle name="Normal 4 3 4 2 3 2 2 2 2 3 5 2" xfId="10499" xr:uid="{00000000-0005-0000-0000-0000E9130000}"/>
    <cellStyle name="Normal 4 3 4 2 3 2 2 2 2 3 6" xfId="7128" xr:uid="{00000000-0005-0000-0000-0000EA130000}"/>
    <cellStyle name="Normal 4 3 4 2 3 2 2 2 2 4" xfId="784" xr:uid="{00000000-0005-0000-0000-0000EB130000}"/>
    <cellStyle name="Normal 4 3 4 2 3 2 2 2 2 4 2" xfId="4443" xr:uid="{00000000-0005-0000-0000-0000EC130000}"/>
    <cellStyle name="Normal 4 3 4 2 3 2 2 2 2 4 2 2" xfId="10869" xr:uid="{00000000-0005-0000-0000-0000ED130000}"/>
    <cellStyle name="Normal 4 3 4 2 3 2 2 2 2 4 3" xfId="7504" xr:uid="{00000000-0005-0000-0000-0000EE130000}"/>
    <cellStyle name="Normal 4 3 4 2 3 2 2 2 2 5" xfId="1742" xr:uid="{00000000-0005-0000-0000-0000EF130000}"/>
    <cellStyle name="Normal 4 3 4 2 3 2 2 2 2 5 2" xfId="5184" xr:uid="{00000000-0005-0000-0000-0000F0130000}"/>
    <cellStyle name="Normal 4 3 4 2 3 2 2 2 2 5 2 2" xfId="11610" xr:uid="{00000000-0005-0000-0000-0000F1130000}"/>
    <cellStyle name="Normal 4 3 4 2 3 2 2 2 2 5 3" xfId="8451" xr:uid="{00000000-0005-0000-0000-0000F2130000}"/>
    <cellStyle name="Normal 4 3 4 2 3 2 2 2 2 6" xfId="3171" xr:uid="{00000000-0005-0000-0000-0000F3130000}"/>
    <cellStyle name="Normal 4 3 4 2 3 2 2 2 2 6 2" xfId="6110" xr:uid="{00000000-0005-0000-0000-0000F4130000}"/>
    <cellStyle name="Normal 4 3 4 2 3 2 2 2 2 6 2 2" xfId="12536" xr:uid="{00000000-0005-0000-0000-0000F5130000}"/>
    <cellStyle name="Normal 4 3 4 2 3 2 2 2 2 6 3" xfId="9609" xr:uid="{00000000-0005-0000-0000-0000F6130000}"/>
    <cellStyle name="Normal 4 3 4 2 3 2 2 2 2 7" xfId="3895" xr:uid="{00000000-0005-0000-0000-0000F7130000}"/>
    <cellStyle name="Normal 4 3 4 2 3 2 2 2 2 7 2" xfId="10321" xr:uid="{00000000-0005-0000-0000-0000F8130000}"/>
    <cellStyle name="Normal 4 3 4 2 3 2 2 2 2 8" xfId="6950" xr:uid="{00000000-0005-0000-0000-0000F9130000}"/>
    <cellStyle name="Normal 4 3 4 2 3 2 2 2 2_IOPES" xfId="2336" xr:uid="{00000000-0005-0000-0000-0000FA130000}"/>
    <cellStyle name="Normal 4 3 4 2 3 2 2 2 3" xfId="502" xr:uid="{00000000-0005-0000-0000-0000FB130000}"/>
    <cellStyle name="Normal 4 3 4 2 3 2 2 2 3 2" xfId="1081" xr:uid="{00000000-0005-0000-0000-0000FC130000}"/>
    <cellStyle name="Normal 4 3 4 2 3 2 2 2 3 2 2" xfId="2221" xr:uid="{00000000-0005-0000-0000-0000FD130000}"/>
    <cellStyle name="Normal 4 3 4 2 3 2 2 2 3 2 2 2" xfId="5490" xr:uid="{00000000-0005-0000-0000-0000FE130000}"/>
    <cellStyle name="Normal 4 3 4 2 3 2 2 2 3 2 2 2 2" xfId="11916" xr:uid="{00000000-0005-0000-0000-0000FF130000}"/>
    <cellStyle name="Normal 4 3 4 2 3 2 2 2 3 2 2 3" xfId="8905" xr:uid="{00000000-0005-0000-0000-000000140000}"/>
    <cellStyle name="Normal 4 3 4 2 3 2 2 2 3 2 3" xfId="3472" xr:uid="{00000000-0005-0000-0000-000001140000}"/>
    <cellStyle name="Normal 4 3 4 2 3 2 2 2 3 2 3 2" xfId="6411" xr:uid="{00000000-0005-0000-0000-000002140000}"/>
    <cellStyle name="Normal 4 3 4 2 3 2 2 2 3 2 3 2 2" xfId="12837" xr:uid="{00000000-0005-0000-0000-000003140000}"/>
    <cellStyle name="Normal 4 3 4 2 3 2 2 2 3 2 3 3" xfId="9910" xr:uid="{00000000-0005-0000-0000-000004140000}"/>
    <cellStyle name="Normal 4 3 4 2 3 2 2 2 3 2 4" xfId="4740" xr:uid="{00000000-0005-0000-0000-000005140000}"/>
    <cellStyle name="Normal 4 3 4 2 3 2 2 2 3 2 4 2" xfId="11166" xr:uid="{00000000-0005-0000-0000-000006140000}"/>
    <cellStyle name="Normal 4 3 4 2 3 2 2 2 3 2 5" xfId="7801" xr:uid="{00000000-0005-0000-0000-000007140000}"/>
    <cellStyle name="Normal 4 3 4 2 3 2 2 2 3 3" xfId="1666" xr:uid="{00000000-0005-0000-0000-000008140000}"/>
    <cellStyle name="Normal 4 3 4 2 3 2 2 2 3 3 2" xfId="5122" xr:uid="{00000000-0005-0000-0000-000009140000}"/>
    <cellStyle name="Normal 4 3 4 2 3 2 2 2 3 3 2 2" xfId="11548" xr:uid="{00000000-0005-0000-0000-00000A140000}"/>
    <cellStyle name="Normal 4 3 4 2 3 2 2 2 3 3 3" xfId="8377" xr:uid="{00000000-0005-0000-0000-00000B140000}"/>
    <cellStyle name="Normal 4 3 4 2 3 2 2 2 3 4" xfId="3110" xr:uid="{00000000-0005-0000-0000-00000C140000}"/>
    <cellStyle name="Normal 4 3 4 2 3 2 2 2 3 4 2" xfId="6049" xr:uid="{00000000-0005-0000-0000-00000D140000}"/>
    <cellStyle name="Normal 4 3 4 2 3 2 2 2 3 4 2 2" xfId="12475" xr:uid="{00000000-0005-0000-0000-00000E140000}"/>
    <cellStyle name="Normal 4 3 4 2 3 2 2 2 3 4 3" xfId="9548" xr:uid="{00000000-0005-0000-0000-00000F140000}"/>
    <cellStyle name="Normal 4 3 4 2 3 2 2 2 3 5" xfId="4192" xr:uid="{00000000-0005-0000-0000-000010140000}"/>
    <cellStyle name="Normal 4 3 4 2 3 2 2 2 3 5 2" xfId="10618" xr:uid="{00000000-0005-0000-0000-000011140000}"/>
    <cellStyle name="Normal 4 3 4 2 3 2 2 2 3 6" xfId="7247" xr:uid="{00000000-0005-0000-0000-000012140000}"/>
    <cellStyle name="Normal 4 3 4 2 3 2 2 2 4" xfId="323" xr:uid="{00000000-0005-0000-0000-000013140000}"/>
    <cellStyle name="Normal 4 3 4 2 3 2 2 2 4 2" xfId="903" xr:uid="{00000000-0005-0000-0000-000014140000}"/>
    <cellStyle name="Normal 4 3 4 2 3 2 2 2 4 2 2" xfId="4562" xr:uid="{00000000-0005-0000-0000-000015140000}"/>
    <cellStyle name="Normal 4 3 4 2 3 2 2 2 4 2 2 2" xfId="10988" xr:uid="{00000000-0005-0000-0000-000016140000}"/>
    <cellStyle name="Normal 4 3 4 2 3 2 2 2 4 2 3" xfId="7623" xr:uid="{00000000-0005-0000-0000-000017140000}"/>
    <cellStyle name="Normal 4 3 4 2 3 2 2 2 4 3" xfId="2468" xr:uid="{00000000-0005-0000-0000-000018140000}"/>
    <cellStyle name="Normal 4 3 4 2 3 2 2 2 4 3 2" xfId="5652" xr:uid="{00000000-0005-0000-0000-000019140000}"/>
    <cellStyle name="Normal 4 3 4 2 3 2 2 2 4 3 2 2" xfId="12078" xr:uid="{00000000-0005-0000-0000-00001A140000}"/>
    <cellStyle name="Normal 4 3 4 2 3 2 2 2 4 3 3" xfId="9102" xr:uid="{00000000-0005-0000-0000-00001B140000}"/>
    <cellStyle name="Normal 4 3 4 2 3 2 2 2 4 4" xfId="3631" xr:uid="{00000000-0005-0000-0000-00001C140000}"/>
    <cellStyle name="Normal 4 3 4 2 3 2 2 2 4 4 2" xfId="6570" xr:uid="{00000000-0005-0000-0000-00001D140000}"/>
    <cellStyle name="Normal 4 3 4 2 3 2 2 2 4 4 2 2" xfId="12996" xr:uid="{00000000-0005-0000-0000-00001E140000}"/>
    <cellStyle name="Normal 4 3 4 2 3 2 2 2 4 4 3" xfId="10069" xr:uid="{00000000-0005-0000-0000-00001F140000}"/>
    <cellStyle name="Normal 4 3 4 2 3 2 2 2 4 5" xfId="4014" xr:uid="{00000000-0005-0000-0000-000020140000}"/>
    <cellStyle name="Normal 4 3 4 2 3 2 2 2 4 5 2" xfId="10440" xr:uid="{00000000-0005-0000-0000-000021140000}"/>
    <cellStyle name="Normal 4 3 4 2 3 2 2 2 4 6" xfId="7069" xr:uid="{00000000-0005-0000-0000-000022140000}"/>
    <cellStyle name="Normal 4 3 4 2 3 2 2 2 5" xfId="725" xr:uid="{00000000-0005-0000-0000-000023140000}"/>
    <cellStyle name="Normal 4 3 4 2 3 2 2 2 5 2" xfId="1884" xr:uid="{00000000-0005-0000-0000-000024140000}"/>
    <cellStyle name="Normal 4 3 4 2 3 2 2 2 5 2 2" xfId="5282" xr:uid="{00000000-0005-0000-0000-000025140000}"/>
    <cellStyle name="Normal 4 3 4 2 3 2 2 2 5 2 2 2" xfId="11708" xr:uid="{00000000-0005-0000-0000-000026140000}"/>
    <cellStyle name="Normal 4 3 4 2 3 2 2 2 5 2 3" xfId="8580" xr:uid="{00000000-0005-0000-0000-000027140000}"/>
    <cellStyle name="Normal 4 3 4 2 3 2 2 2 5 3" xfId="3266" xr:uid="{00000000-0005-0000-0000-000028140000}"/>
    <cellStyle name="Normal 4 3 4 2 3 2 2 2 5 3 2" xfId="6205" xr:uid="{00000000-0005-0000-0000-000029140000}"/>
    <cellStyle name="Normal 4 3 4 2 3 2 2 2 5 3 2 2" xfId="12631" xr:uid="{00000000-0005-0000-0000-00002A140000}"/>
    <cellStyle name="Normal 4 3 4 2 3 2 2 2 5 3 3" xfId="9704" xr:uid="{00000000-0005-0000-0000-00002B140000}"/>
    <cellStyle name="Normal 4 3 4 2 3 2 2 2 5 4" xfId="4384" xr:uid="{00000000-0005-0000-0000-00002C140000}"/>
    <cellStyle name="Normal 4 3 4 2 3 2 2 2 5 4 2" xfId="10810" xr:uid="{00000000-0005-0000-0000-00002D140000}"/>
    <cellStyle name="Normal 4 3 4 2 3 2 2 2 5 5" xfId="7445" xr:uid="{00000000-0005-0000-0000-00002E140000}"/>
    <cellStyle name="Normal 4 3 4 2 3 2 2 2 6" xfId="1330" xr:uid="{00000000-0005-0000-0000-00002F140000}"/>
    <cellStyle name="Normal 4 3 4 2 3 2 2 2 6 2" xfId="4916" xr:uid="{00000000-0005-0000-0000-000030140000}"/>
    <cellStyle name="Normal 4 3 4 2 3 2 2 2 6 2 2" xfId="11342" xr:uid="{00000000-0005-0000-0000-000031140000}"/>
    <cellStyle name="Normal 4 3 4 2 3 2 2 2 6 3" xfId="8044" xr:uid="{00000000-0005-0000-0000-000032140000}"/>
    <cellStyle name="Normal 4 3 4 2 3 2 2 2 7" xfId="2902" xr:uid="{00000000-0005-0000-0000-000033140000}"/>
    <cellStyle name="Normal 4 3 4 2 3 2 2 2 7 2" xfId="5843" xr:uid="{00000000-0005-0000-0000-000034140000}"/>
    <cellStyle name="Normal 4 3 4 2 3 2 2 2 7 2 2" xfId="12269" xr:uid="{00000000-0005-0000-0000-000035140000}"/>
    <cellStyle name="Normal 4 3 4 2 3 2 2 2 7 3" xfId="9342" xr:uid="{00000000-0005-0000-0000-000036140000}"/>
    <cellStyle name="Normal 4 3 4 2 3 2 2 2 8" xfId="3836" xr:uid="{00000000-0005-0000-0000-000037140000}"/>
    <cellStyle name="Normal 4 3 4 2 3 2 2 2 8 2" xfId="10262" xr:uid="{00000000-0005-0000-0000-000038140000}"/>
    <cellStyle name="Normal 4 3 4 2 3 2 2 2 9" xfId="6891" xr:uid="{00000000-0005-0000-0000-000039140000}"/>
    <cellStyle name="Normal 4 3 4 2 3 2 2 2_IOPES" xfId="2634" xr:uid="{00000000-0005-0000-0000-00003A140000}"/>
    <cellStyle name="Normal 4 3 4 2 3 2 2 3" xfId="98" xr:uid="{00000000-0005-0000-0000-00003B140000}"/>
    <cellStyle name="Normal 4 3 4 2 3 2 2 3 2" xfId="471" xr:uid="{00000000-0005-0000-0000-00003C140000}"/>
    <cellStyle name="Normal 4 3 4 2 3 2 2 3 2 2" xfId="1050" xr:uid="{00000000-0005-0000-0000-00003D140000}"/>
    <cellStyle name="Normal 4 3 4 2 3 2 2 3 2 2 2" xfId="2263" xr:uid="{00000000-0005-0000-0000-00003E140000}"/>
    <cellStyle name="Normal 4 3 4 2 3 2 2 3 2 2 2 2" xfId="5521" xr:uid="{00000000-0005-0000-0000-00003F140000}"/>
    <cellStyle name="Normal 4 3 4 2 3 2 2 3 2 2 2 2 2" xfId="11947" xr:uid="{00000000-0005-0000-0000-000040140000}"/>
    <cellStyle name="Normal 4 3 4 2 3 2 2 3 2 2 2 3" xfId="8945" xr:uid="{00000000-0005-0000-0000-000041140000}"/>
    <cellStyle name="Normal 4 3 4 2 3 2 2 3 2 2 3" xfId="3502" xr:uid="{00000000-0005-0000-0000-000042140000}"/>
    <cellStyle name="Normal 4 3 4 2 3 2 2 3 2 2 3 2" xfId="6441" xr:uid="{00000000-0005-0000-0000-000043140000}"/>
    <cellStyle name="Normal 4 3 4 2 3 2 2 3 2 2 3 2 2" xfId="12867" xr:uid="{00000000-0005-0000-0000-000044140000}"/>
    <cellStyle name="Normal 4 3 4 2 3 2 2 3 2 2 3 3" xfId="9940" xr:uid="{00000000-0005-0000-0000-000045140000}"/>
    <cellStyle name="Normal 4 3 4 2 3 2 2 3 2 2 4" xfId="4709" xr:uid="{00000000-0005-0000-0000-000046140000}"/>
    <cellStyle name="Normal 4 3 4 2 3 2 2 3 2 2 4 2" xfId="11135" xr:uid="{00000000-0005-0000-0000-000047140000}"/>
    <cellStyle name="Normal 4 3 4 2 3 2 2 3 2 2 5" xfId="7770" xr:uid="{00000000-0005-0000-0000-000048140000}"/>
    <cellStyle name="Normal 4 3 4 2 3 2 2 3 2 3" xfId="1708" xr:uid="{00000000-0005-0000-0000-000049140000}"/>
    <cellStyle name="Normal 4 3 4 2 3 2 2 3 2 3 2" xfId="5153" xr:uid="{00000000-0005-0000-0000-00004A140000}"/>
    <cellStyle name="Normal 4 3 4 2 3 2 2 3 2 3 2 2" xfId="11579" xr:uid="{00000000-0005-0000-0000-00004B140000}"/>
    <cellStyle name="Normal 4 3 4 2 3 2 2 3 2 3 3" xfId="8417" xr:uid="{00000000-0005-0000-0000-00004C140000}"/>
    <cellStyle name="Normal 4 3 4 2 3 2 2 3 2 4" xfId="3140" xr:uid="{00000000-0005-0000-0000-00004D140000}"/>
    <cellStyle name="Normal 4 3 4 2 3 2 2 3 2 4 2" xfId="6079" xr:uid="{00000000-0005-0000-0000-00004E140000}"/>
    <cellStyle name="Normal 4 3 4 2 3 2 2 3 2 4 2 2" xfId="12505" xr:uid="{00000000-0005-0000-0000-00004F140000}"/>
    <cellStyle name="Normal 4 3 4 2 3 2 2 3 2 4 3" xfId="9578" xr:uid="{00000000-0005-0000-0000-000050140000}"/>
    <cellStyle name="Normal 4 3 4 2 3 2 2 3 2 5" xfId="4161" xr:uid="{00000000-0005-0000-0000-000051140000}"/>
    <cellStyle name="Normal 4 3 4 2 3 2 2 3 2 5 2" xfId="10587" xr:uid="{00000000-0005-0000-0000-000052140000}"/>
    <cellStyle name="Normal 4 3 4 2 3 2 2 3 2 6" xfId="7216" xr:uid="{00000000-0005-0000-0000-000053140000}"/>
    <cellStyle name="Normal 4 3 4 2 3 2 2 3 3" xfId="292" xr:uid="{00000000-0005-0000-0000-000054140000}"/>
    <cellStyle name="Normal 4 3 4 2 3 2 2 3 3 2" xfId="872" xr:uid="{00000000-0005-0000-0000-000055140000}"/>
    <cellStyle name="Normal 4 3 4 2 3 2 2 3 3 2 2" xfId="4531" xr:uid="{00000000-0005-0000-0000-000056140000}"/>
    <cellStyle name="Normal 4 3 4 2 3 2 2 3 3 2 2 2" xfId="10957" xr:uid="{00000000-0005-0000-0000-000057140000}"/>
    <cellStyle name="Normal 4 3 4 2 3 2 2 3 3 2 3" xfId="7592" xr:uid="{00000000-0005-0000-0000-000058140000}"/>
    <cellStyle name="Normal 4 3 4 2 3 2 2 3 3 3" xfId="2437" xr:uid="{00000000-0005-0000-0000-000059140000}"/>
    <cellStyle name="Normal 4 3 4 2 3 2 2 3 3 3 2" xfId="5621" xr:uid="{00000000-0005-0000-0000-00005A140000}"/>
    <cellStyle name="Normal 4 3 4 2 3 2 2 3 3 3 2 2" xfId="12047" xr:uid="{00000000-0005-0000-0000-00005B140000}"/>
    <cellStyle name="Normal 4 3 4 2 3 2 2 3 3 3 3" xfId="9071" xr:uid="{00000000-0005-0000-0000-00005C140000}"/>
    <cellStyle name="Normal 4 3 4 2 3 2 2 3 3 4" xfId="3600" xr:uid="{00000000-0005-0000-0000-00005D140000}"/>
    <cellStyle name="Normal 4 3 4 2 3 2 2 3 3 4 2" xfId="6539" xr:uid="{00000000-0005-0000-0000-00005E140000}"/>
    <cellStyle name="Normal 4 3 4 2 3 2 2 3 3 4 2 2" xfId="12965" xr:uid="{00000000-0005-0000-0000-00005F140000}"/>
    <cellStyle name="Normal 4 3 4 2 3 2 2 3 3 4 3" xfId="10038" xr:uid="{00000000-0005-0000-0000-000060140000}"/>
    <cellStyle name="Normal 4 3 4 2 3 2 2 3 3 5" xfId="3983" xr:uid="{00000000-0005-0000-0000-000061140000}"/>
    <cellStyle name="Normal 4 3 4 2 3 2 2 3 3 5 2" xfId="10409" xr:uid="{00000000-0005-0000-0000-000062140000}"/>
    <cellStyle name="Normal 4 3 4 2 3 2 2 3 3 6" xfId="7038" xr:uid="{00000000-0005-0000-0000-000063140000}"/>
    <cellStyle name="Normal 4 3 4 2 3 2 2 3 4" xfId="694" xr:uid="{00000000-0005-0000-0000-000064140000}"/>
    <cellStyle name="Normal 4 3 4 2 3 2 2 3 4 2" xfId="1949" xr:uid="{00000000-0005-0000-0000-000065140000}"/>
    <cellStyle name="Normal 4 3 4 2 3 2 2 3 4 2 2" xfId="5340" xr:uid="{00000000-0005-0000-0000-000066140000}"/>
    <cellStyle name="Normal 4 3 4 2 3 2 2 3 4 2 2 2" xfId="11766" xr:uid="{00000000-0005-0000-0000-000067140000}"/>
    <cellStyle name="Normal 4 3 4 2 3 2 2 3 4 2 3" xfId="8645" xr:uid="{00000000-0005-0000-0000-000068140000}"/>
    <cellStyle name="Normal 4 3 4 2 3 2 2 3 4 3" xfId="3324" xr:uid="{00000000-0005-0000-0000-000069140000}"/>
    <cellStyle name="Normal 4 3 4 2 3 2 2 3 4 3 2" xfId="6263" xr:uid="{00000000-0005-0000-0000-00006A140000}"/>
    <cellStyle name="Normal 4 3 4 2 3 2 2 3 4 3 2 2" xfId="12689" xr:uid="{00000000-0005-0000-0000-00006B140000}"/>
    <cellStyle name="Normal 4 3 4 2 3 2 2 3 4 3 3" xfId="9762" xr:uid="{00000000-0005-0000-0000-00006C140000}"/>
    <cellStyle name="Normal 4 3 4 2 3 2 2 3 4 4" xfId="4353" xr:uid="{00000000-0005-0000-0000-00006D140000}"/>
    <cellStyle name="Normal 4 3 4 2 3 2 2 3 4 4 2" xfId="10779" xr:uid="{00000000-0005-0000-0000-00006E140000}"/>
    <cellStyle name="Normal 4 3 4 2 3 2 2 3 4 5" xfId="7414" xr:uid="{00000000-0005-0000-0000-00006F140000}"/>
    <cellStyle name="Normal 4 3 4 2 3 2 2 3 5" xfId="1396" xr:uid="{00000000-0005-0000-0000-000070140000}"/>
    <cellStyle name="Normal 4 3 4 2 3 2 2 3 5 2" xfId="4974" xr:uid="{00000000-0005-0000-0000-000071140000}"/>
    <cellStyle name="Normal 4 3 4 2 3 2 2 3 5 2 2" xfId="11400" xr:uid="{00000000-0005-0000-0000-000072140000}"/>
    <cellStyle name="Normal 4 3 4 2 3 2 2 3 5 3" xfId="8110" xr:uid="{00000000-0005-0000-0000-000073140000}"/>
    <cellStyle name="Normal 4 3 4 2 3 2 2 3 6" xfId="2960" xr:uid="{00000000-0005-0000-0000-000074140000}"/>
    <cellStyle name="Normal 4 3 4 2 3 2 2 3 6 2" xfId="5901" xr:uid="{00000000-0005-0000-0000-000075140000}"/>
    <cellStyle name="Normal 4 3 4 2 3 2 2 3 6 2 2" xfId="12327" xr:uid="{00000000-0005-0000-0000-000076140000}"/>
    <cellStyle name="Normal 4 3 4 2 3 2 2 3 6 3" xfId="9400" xr:uid="{00000000-0005-0000-0000-000077140000}"/>
    <cellStyle name="Normal 4 3 4 2 3 2 2 3 7" xfId="3805" xr:uid="{00000000-0005-0000-0000-000078140000}"/>
    <cellStyle name="Normal 4 3 4 2 3 2 2 3 7 2" xfId="10231" xr:uid="{00000000-0005-0000-0000-000079140000}"/>
    <cellStyle name="Normal 4 3 4 2 3 2 2 3 8" xfId="6860" xr:uid="{00000000-0005-0000-0000-00007A140000}"/>
    <cellStyle name="Normal 4 3 4 2 3 2 2 3_IOPES" xfId="2673" xr:uid="{00000000-0005-0000-0000-00007B140000}"/>
    <cellStyle name="Normal 4 3 4 2 3 2 2 4" xfId="159" xr:uid="{00000000-0005-0000-0000-00007C140000}"/>
    <cellStyle name="Normal 4 3 4 2 3 2 2 4 2" xfId="530" xr:uid="{00000000-0005-0000-0000-00007D140000}"/>
    <cellStyle name="Normal 4 3 4 2 3 2 2 4 2 2" xfId="1109" xr:uid="{00000000-0005-0000-0000-00007E140000}"/>
    <cellStyle name="Normal 4 3 4 2 3 2 2 4 2 2 2" xfId="4768" xr:uid="{00000000-0005-0000-0000-00007F140000}"/>
    <cellStyle name="Normal 4 3 4 2 3 2 2 4 2 2 2 2" xfId="11194" xr:uid="{00000000-0005-0000-0000-000080140000}"/>
    <cellStyle name="Normal 4 3 4 2 3 2 2 4 2 2 3" xfId="7829" xr:uid="{00000000-0005-0000-0000-000081140000}"/>
    <cellStyle name="Normal 4 3 4 2 3 2 2 4 2 3" xfId="2498" xr:uid="{00000000-0005-0000-0000-000082140000}"/>
    <cellStyle name="Normal 4 3 4 2 3 2 2 4 2 3 2" xfId="5680" xr:uid="{00000000-0005-0000-0000-000083140000}"/>
    <cellStyle name="Normal 4 3 4 2 3 2 2 4 2 3 2 2" xfId="12106" xr:uid="{00000000-0005-0000-0000-000084140000}"/>
    <cellStyle name="Normal 4 3 4 2 3 2 2 4 2 3 3" xfId="9130" xr:uid="{00000000-0005-0000-0000-000085140000}"/>
    <cellStyle name="Normal 4 3 4 2 3 2 2 4 2 4" xfId="3659" xr:uid="{00000000-0005-0000-0000-000086140000}"/>
    <cellStyle name="Normal 4 3 4 2 3 2 2 4 2 4 2" xfId="6598" xr:uid="{00000000-0005-0000-0000-000087140000}"/>
    <cellStyle name="Normal 4 3 4 2 3 2 2 4 2 4 2 2" xfId="13024" xr:uid="{00000000-0005-0000-0000-000088140000}"/>
    <cellStyle name="Normal 4 3 4 2 3 2 2 4 2 4 3" xfId="10097" xr:uid="{00000000-0005-0000-0000-000089140000}"/>
    <cellStyle name="Normal 4 3 4 2 3 2 2 4 2 5" xfId="4220" xr:uid="{00000000-0005-0000-0000-00008A140000}"/>
    <cellStyle name="Normal 4 3 4 2 3 2 2 4 2 5 2" xfId="10646" xr:uid="{00000000-0005-0000-0000-00008B140000}"/>
    <cellStyle name="Normal 4 3 4 2 3 2 2 4 2 6" xfId="7275" xr:uid="{00000000-0005-0000-0000-00008C140000}"/>
    <cellStyle name="Normal 4 3 4 2 3 2 2 4 3" xfId="351" xr:uid="{00000000-0005-0000-0000-00008D140000}"/>
    <cellStyle name="Normal 4 3 4 2 3 2 2 4 3 2" xfId="931" xr:uid="{00000000-0005-0000-0000-00008E140000}"/>
    <cellStyle name="Normal 4 3 4 2 3 2 2 4 3 2 2" xfId="4590" xr:uid="{00000000-0005-0000-0000-00008F140000}"/>
    <cellStyle name="Normal 4 3 4 2 3 2 2 4 3 2 2 2" xfId="11016" xr:uid="{00000000-0005-0000-0000-000090140000}"/>
    <cellStyle name="Normal 4 3 4 2 3 2 2 4 3 2 3" xfId="7651" xr:uid="{00000000-0005-0000-0000-000091140000}"/>
    <cellStyle name="Normal 4 3 4 2 3 2 2 4 3 3" xfId="2102" xr:uid="{00000000-0005-0000-0000-000092140000}"/>
    <cellStyle name="Normal 4 3 4 2 3 2 2 4 3 3 2" xfId="5400" xr:uid="{00000000-0005-0000-0000-000093140000}"/>
    <cellStyle name="Normal 4 3 4 2 3 2 2 4 3 3 2 2" xfId="11826" xr:uid="{00000000-0005-0000-0000-000094140000}"/>
    <cellStyle name="Normal 4 3 4 2 3 2 2 4 3 3 3" xfId="8796" xr:uid="{00000000-0005-0000-0000-000095140000}"/>
    <cellStyle name="Normal 4 3 4 2 3 2 2 4 3 4" xfId="3382" xr:uid="{00000000-0005-0000-0000-000096140000}"/>
    <cellStyle name="Normal 4 3 4 2 3 2 2 4 3 4 2" xfId="6321" xr:uid="{00000000-0005-0000-0000-000097140000}"/>
    <cellStyle name="Normal 4 3 4 2 3 2 2 4 3 4 2 2" xfId="12747" xr:uid="{00000000-0005-0000-0000-000098140000}"/>
    <cellStyle name="Normal 4 3 4 2 3 2 2 4 3 4 3" xfId="9820" xr:uid="{00000000-0005-0000-0000-000099140000}"/>
    <cellStyle name="Normal 4 3 4 2 3 2 2 4 3 5" xfId="4042" xr:uid="{00000000-0005-0000-0000-00009A140000}"/>
    <cellStyle name="Normal 4 3 4 2 3 2 2 4 3 5 2" xfId="10468" xr:uid="{00000000-0005-0000-0000-00009B140000}"/>
    <cellStyle name="Normal 4 3 4 2 3 2 2 4 3 6" xfId="7097" xr:uid="{00000000-0005-0000-0000-00009C140000}"/>
    <cellStyle name="Normal 4 3 4 2 3 2 2 4 4" xfId="753" xr:uid="{00000000-0005-0000-0000-00009D140000}"/>
    <cellStyle name="Normal 4 3 4 2 3 2 2 4 4 2" xfId="4412" xr:uid="{00000000-0005-0000-0000-00009E140000}"/>
    <cellStyle name="Normal 4 3 4 2 3 2 2 4 4 2 2" xfId="10838" xr:uid="{00000000-0005-0000-0000-00009F140000}"/>
    <cellStyle name="Normal 4 3 4 2 3 2 2 4 4 3" xfId="7473" xr:uid="{00000000-0005-0000-0000-0000A0140000}"/>
    <cellStyle name="Normal 4 3 4 2 3 2 2 4 5" xfId="1553" xr:uid="{00000000-0005-0000-0000-0000A1140000}"/>
    <cellStyle name="Normal 4 3 4 2 3 2 2 4 5 2" xfId="5032" xr:uid="{00000000-0005-0000-0000-0000A2140000}"/>
    <cellStyle name="Normal 4 3 4 2 3 2 2 4 5 2 2" xfId="11458" xr:uid="{00000000-0005-0000-0000-0000A3140000}"/>
    <cellStyle name="Normal 4 3 4 2 3 2 2 4 5 3" xfId="8267" xr:uid="{00000000-0005-0000-0000-0000A4140000}"/>
    <cellStyle name="Normal 4 3 4 2 3 2 2 4 6" xfId="3019" xr:uid="{00000000-0005-0000-0000-0000A5140000}"/>
    <cellStyle name="Normal 4 3 4 2 3 2 2 4 6 2" xfId="5959" xr:uid="{00000000-0005-0000-0000-0000A6140000}"/>
    <cellStyle name="Normal 4 3 4 2 3 2 2 4 6 2 2" xfId="12385" xr:uid="{00000000-0005-0000-0000-0000A7140000}"/>
    <cellStyle name="Normal 4 3 4 2 3 2 2 4 6 3" xfId="9458" xr:uid="{00000000-0005-0000-0000-0000A8140000}"/>
    <cellStyle name="Normal 4 3 4 2 3 2 2 4 7" xfId="3864" xr:uid="{00000000-0005-0000-0000-0000A9140000}"/>
    <cellStyle name="Normal 4 3 4 2 3 2 2 4 7 2" xfId="10290" xr:uid="{00000000-0005-0000-0000-0000AA140000}"/>
    <cellStyle name="Normal 4 3 4 2 3 2 2 4 8" xfId="6919" xr:uid="{00000000-0005-0000-0000-0000AB140000}"/>
    <cellStyle name="Normal 4 3 4 2 3 2 2 4_IOPES" xfId="2644" xr:uid="{00000000-0005-0000-0000-0000AC140000}"/>
    <cellStyle name="Normal 4 3 4 2 3 2 2 5" xfId="225" xr:uid="{00000000-0005-0000-0000-0000AD140000}"/>
    <cellStyle name="Normal 4 3 4 2 3 2 2 5 2" xfId="589" xr:uid="{00000000-0005-0000-0000-0000AE140000}"/>
    <cellStyle name="Normal 4 3 4 2 3 2 2 5 2 2" xfId="1168" xr:uid="{00000000-0005-0000-0000-0000AF140000}"/>
    <cellStyle name="Normal 4 3 4 2 3 2 2 5 2 2 2" xfId="4827" xr:uid="{00000000-0005-0000-0000-0000B0140000}"/>
    <cellStyle name="Normal 4 3 4 2 3 2 2 5 2 2 2 2" xfId="11253" xr:uid="{00000000-0005-0000-0000-0000B1140000}"/>
    <cellStyle name="Normal 4 3 4 2 3 2 2 5 2 2 3" xfId="7888" xr:uid="{00000000-0005-0000-0000-0000B2140000}"/>
    <cellStyle name="Normal 4 3 4 2 3 2 2 5 2 3" xfId="2564" xr:uid="{00000000-0005-0000-0000-0000B3140000}"/>
    <cellStyle name="Normal 4 3 4 2 3 2 2 5 2 3 2" xfId="5739" xr:uid="{00000000-0005-0000-0000-0000B4140000}"/>
    <cellStyle name="Normal 4 3 4 2 3 2 2 5 2 3 2 2" xfId="12165" xr:uid="{00000000-0005-0000-0000-0000B5140000}"/>
    <cellStyle name="Normal 4 3 4 2 3 2 2 5 2 3 3" xfId="9189" xr:uid="{00000000-0005-0000-0000-0000B6140000}"/>
    <cellStyle name="Normal 4 3 4 2 3 2 2 5 2 4" xfId="3718" xr:uid="{00000000-0005-0000-0000-0000B7140000}"/>
    <cellStyle name="Normal 4 3 4 2 3 2 2 5 2 4 2" xfId="6657" xr:uid="{00000000-0005-0000-0000-0000B8140000}"/>
    <cellStyle name="Normal 4 3 4 2 3 2 2 5 2 4 2 2" xfId="13083" xr:uid="{00000000-0005-0000-0000-0000B9140000}"/>
    <cellStyle name="Normal 4 3 4 2 3 2 2 5 2 4 3" xfId="10156" xr:uid="{00000000-0005-0000-0000-0000BA140000}"/>
    <cellStyle name="Normal 4 3 4 2 3 2 2 5 2 5" xfId="4279" xr:uid="{00000000-0005-0000-0000-0000BB140000}"/>
    <cellStyle name="Normal 4 3 4 2 3 2 2 5 2 5 2" xfId="10705" xr:uid="{00000000-0005-0000-0000-0000BC140000}"/>
    <cellStyle name="Normal 4 3 4 2 3 2 2 5 2 6" xfId="7334" xr:uid="{00000000-0005-0000-0000-0000BD140000}"/>
    <cellStyle name="Normal 4 3 4 2 3 2 2 5 3" xfId="410" xr:uid="{00000000-0005-0000-0000-0000BE140000}"/>
    <cellStyle name="Normal 4 3 4 2 3 2 2 5 3 2" xfId="990" xr:uid="{00000000-0005-0000-0000-0000BF140000}"/>
    <cellStyle name="Normal 4 3 4 2 3 2 2 5 3 2 2" xfId="4649" xr:uid="{00000000-0005-0000-0000-0000C0140000}"/>
    <cellStyle name="Normal 4 3 4 2 3 2 2 5 3 2 2 2" xfId="11075" xr:uid="{00000000-0005-0000-0000-0000C1140000}"/>
    <cellStyle name="Normal 4 3 4 2 3 2 2 5 3 2 3" xfId="7710" xr:uid="{00000000-0005-0000-0000-0000C2140000}"/>
    <cellStyle name="Normal 4 3 4 2 3 2 2 5 3 3" xfId="2177" xr:uid="{00000000-0005-0000-0000-0000C3140000}"/>
    <cellStyle name="Normal 4 3 4 2 3 2 2 5 3 3 2" xfId="5459" xr:uid="{00000000-0005-0000-0000-0000C4140000}"/>
    <cellStyle name="Normal 4 3 4 2 3 2 2 5 3 3 2 2" xfId="11885" xr:uid="{00000000-0005-0000-0000-0000C5140000}"/>
    <cellStyle name="Normal 4 3 4 2 3 2 2 5 3 3 3" xfId="8869" xr:uid="{00000000-0005-0000-0000-0000C6140000}"/>
    <cellStyle name="Normal 4 3 4 2 3 2 2 5 3 4" xfId="3441" xr:uid="{00000000-0005-0000-0000-0000C7140000}"/>
    <cellStyle name="Normal 4 3 4 2 3 2 2 5 3 4 2" xfId="6380" xr:uid="{00000000-0005-0000-0000-0000C8140000}"/>
    <cellStyle name="Normal 4 3 4 2 3 2 2 5 3 4 2 2" xfId="12806" xr:uid="{00000000-0005-0000-0000-0000C9140000}"/>
    <cellStyle name="Normal 4 3 4 2 3 2 2 5 3 4 3" xfId="9879" xr:uid="{00000000-0005-0000-0000-0000CA140000}"/>
    <cellStyle name="Normal 4 3 4 2 3 2 2 5 3 5" xfId="4101" xr:uid="{00000000-0005-0000-0000-0000CB140000}"/>
    <cellStyle name="Normal 4 3 4 2 3 2 2 5 3 5 2" xfId="10527" xr:uid="{00000000-0005-0000-0000-0000CC140000}"/>
    <cellStyle name="Normal 4 3 4 2 3 2 2 5 3 6" xfId="7156" xr:uid="{00000000-0005-0000-0000-0000CD140000}"/>
    <cellStyle name="Normal 4 3 4 2 3 2 2 5 4" xfId="812" xr:uid="{00000000-0005-0000-0000-0000CE140000}"/>
    <cellStyle name="Normal 4 3 4 2 3 2 2 5 4 2" xfId="4471" xr:uid="{00000000-0005-0000-0000-0000CF140000}"/>
    <cellStyle name="Normal 4 3 4 2 3 2 2 5 4 2 2" xfId="10897" xr:uid="{00000000-0005-0000-0000-0000D0140000}"/>
    <cellStyle name="Normal 4 3 4 2 3 2 2 5 4 3" xfId="7532" xr:uid="{00000000-0005-0000-0000-0000D1140000}"/>
    <cellStyle name="Normal 4 3 4 2 3 2 2 5 5" xfId="1630" xr:uid="{00000000-0005-0000-0000-0000D2140000}"/>
    <cellStyle name="Normal 4 3 4 2 3 2 2 5 5 2" xfId="5091" xr:uid="{00000000-0005-0000-0000-0000D3140000}"/>
    <cellStyle name="Normal 4 3 4 2 3 2 2 5 5 2 2" xfId="11517" xr:uid="{00000000-0005-0000-0000-0000D4140000}"/>
    <cellStyle name="Normal 4 3 4 2 3 2 2 5 5 3" xfId="8341" xr:uid="{00000000-0005-0000-0000-0000D5140000}"/>
    <cellStyle name="Normal 4 3 4 2 3 2 2 5 6" xfId="3079" xr:uid="{00000000-0005-0000-0000-0000D6140000}"/>
    <cellStyle name="Normal 4 3 4 2 3 2 2 5 6 2" xfId="6018" xr:uid="{00000000-0005-0000-0000-0000D7140000}"/>
    <cellStyle name="Normal 4 3 4 2 3 2 2 5 6 2 2" xfId="12444" xr:uid="{00000000-0005-0000-0000-0000D8140000}"/>
    <cellStyle name="Normal 4 3 4 2 3 2 2 5 6 3" xfId="9517" xr:uid="{00000000-0005-0000-0000-0000D9140000}"/>
    <cellStyle name="Normal 4 3 4 2 3 2 2 5 7" xfId="3923" xr:uid="{00000000-0005-0000-0000-0000DA140000}"/>
    <cellStyle name="Normal 4 3 4 2 3 2 2 5 7 2" xfId="10349" xr:uid="{00000000-0005-0000-0000-0000DB140000}"/>
    <cellStyle name="Normal 4 3 4 2 3 2 2 5 8" xfId="6978" xr:uid="{00000000-0005-0000-0000-0000DC140000}"/>
    <cellStyle name="Normal 4 3 4 2 3 2 2 5_IOPES" xfId="2360" xr:uid="{00000000-0005-0000-0000-0000DD140000}"/>
    <cellStyle name="Normal 4 3 4 2 3 2 2 6" xfId="441" xr:uid="{00000000-0005-0000-0000-0000DE140000}"/>
    <cellStyle name="Normal 4 3 4 2 3 2 2 6 2" xfId="1020" xr:uid="{00000000-0005-0000-0000-0000DF140000}"/>
    <cellStyle name="Normal 4 3 4 2 3 2 2 6 2 2" xfId="4679" xr:uid="{00000000-0005-0000-0000-0000E0140000}"/>
    <cellStyle name="Normal 4 3 4 2 3 2 2 6 2 2 2" xfId="11105" xr:uid="{00000000-0005-0000-0000-0000E1140000}"/>
    <cellStyle name="Normal 4 3 4 2 3 2 2 6 2 3" xfId="7740" xr:uid="{00000000-0005-0000-0000-0000E2140000}"/>
    <cellStyle name="Normal 4 3 4 2 3 2 2 6 3" xfId="2406" xr:uid="{00000000-0005-0000-0000-0000E3140000}"/>
    <cellStyle name="Normal 4 3 4 2 3 2 2 6 3 2" xfId="5591" xr:uid="{00000000-0005-0000-0000-0000E4140000}"/>
    <cellStyle name="Normal 4 3 4 2 3 2 2 6 3 2 2" xfId="12017" xr:uid="{00000000-0005-0000-0000-0000E5140000}"/>
    <cellStyle name="Normal 4 3 4 2 3 2 2 6 3 3" xfId="9041" xr:uid="{00000000-0005-0000-0000-0000E6140000}"/>
    <cellStyle name="Normal 4 3 4 2 3 2 2 6 4" xfId="3570" xr:uid="{00000000-0005-0000-0000-0000E7140000}"/>
    <cellStyle name="Normal 4 3 4 2 3 2 2 6 4 2" xfId="6509" xr:uid="{00000000-0005-0000-0000-0000E8140000}"/>
    <cellStyle name="Normal 4 3 4 2 3 2 2 6 4 2 2" xfId="12935" xr:uid="{00000000-0005-0000-0000-0000E9140000}"/>
    <cellStyle name="Normal 4 3 4 2 3 2 2 6 4 3" xfId="10008" xr:uid="{00000000-0005-0000-0000-0000EA140000}"/>
    <cellStyle name="Normal 4 3 4 2 3 2 2 6 5" xfId="4131" xr:uid="{00000000-0005-0000-0000-0000EB140000}"/>
    <cellStyle name="Normal 4 3 4 2 3 2 2 6 5 2" xfId="10557" xr:uid="{00000000-0005-0000-0000-0000EC140000}"/>
    <cellStyle name="Normal 4 3 4 2 3 2 2 6 6" xfId="7186" xr:uid="{00000000-0005-0000-0000-0000ED140000}"/>
    <cellStyle name="Normal 4 3 4 2 3 2 2 7" xfId="262" xr:uid="{00000000-0005-0000-0000-0000EE140000}"/>
    <cellStyle name="Normal 4 3 4 2 3 2 2 7 2" xfId="842" xr:uid="{00000000-0005-0000-0000-0000EF140000}"/>
    <cellStyle name="Normal 4 3 4 2 3 2 2 7 2 2" xfId="4501" xr:uid="{00000000-0005-0000-0000-0000F0140000}"/>
    <cellStyle name="Normal 4 3 4 2 3 2 2 7 2 2 2" xfId="10927" xr:uid="{00000000-0005-0000-0000-0000F1140000}"/>
    <cellStyle name="Normal 4 3 4 2 3 2 2 7 2 3" xfId="7562" xr:uid="{00000000-0005-0000-0000-0000F2140000}"/>
    <cellStyle name="Normal 4 3 4 2 3 2 2 7 3" xfId="1821" xr:uid="{00000000-0005-0000-0000-0000F3140000}"/>
    <cellStyle name="Normal 4 3 4 2 3 2 2 7 3 2" xfId="5224" xr:uid="{00000000-0005-0000-0000-0000F4140000}"/>
    <cellStyle name="Normal 4 3 4 2 3 2 2 7 3 2 2" xfId="11650" xr:uid="{00000000-0005-0000-0000-0000F5140000}"/>
    <cellStyle name="Normal 4 3 4 2 3 2 2 7 3 3" xfId="8519" xr:uid="{00000000-0005-0000-0000-0000F6140000}"/>
    <cellStyle name="Normal 4 3 4 2 3 2 2 7 4" xfId="3208" xr:uid="{00000000-0005-0000-0000-0000F7140000}"/>
    <cellStyle name="Normal 4 3 4 2 3 2 2 7 4 2" xfId="6147" xr:uid="{00000000-0005-0000-0000-0000F8140000}"/>
    <cellStyle name="Normal 4 3 4 2 3 2 2 7 4 2 2" xfId="12573" xr:uid="{00000000-0005-0000-0000-0000F9140000}"/>
    <cellStyle name="Normal 4 3 4 2 3 2 2 7 4 3" xfId="9646" xr:uid="{00000000-0005-0000-0000-0000FA140000}"/>
    <cellStyle name="Normal 4 3 4 2 3 2 2 7 5" xfId="3953" xr:uid="{00000000-0005-0000-0000-0000FB140000}"/>
    <cellStyle name="Normal 4 3 4 2 3 2 2 7 5 2" xfId="10379" xr:uid="{00000000-0005-0000-0000-0000FC140000}"/>
    <cellStyle name="Normal 4 3 4 2 3 2 2 7 6" xfId="7008" xr:uid="{00000000-0005-0000-0000-0000FD140000}"/>
    <cellStyle name="Normal 4 3 4 2 3 2 2 8" xfId="664" xr:uid="{00000000-0005-0000-0000-0000FE140000}"/>
    <cellStyle name="Normal 4 3 4 2 3 2 2 8 2" xfId="4323" xr:uid="{00000000-0005-0000-0000-0000FF140000}"/>
    <cellStyle name="Normal 4 3 4 2 3 2 2 8 2 2" xfId="10749" xr:uid="{00000000-0005-0000-0000-000000150000}"/>
    <cellStyle name="Normal 4 3 4 2 3 2 2 8 3" xfId="7384" xr:uid="{00000000-0005-0000-0000-000001150000}"/>
    <cellStyle name="Normal 4 3 4 2 3 2 2 9" xfId="1262" xr:uid="{00000000-0005-0000-0000-000002150000}"/>
    <cellStyle name="Normal 4 3 4 2 3 2 2 9 2" xfId="4858" xr:uid="{00000000-0005-0000-0000-000003150000}"/>
    <cellStyle name="Normal 4 3 4 2 3 2 2 9 2 2" xfId="11284" xr:uid="{00000000-0005-0000-0000-000004150000}"/>
    <cellStyle name="Normal 4 3 4 2 3 2 2 9 3" xfId="7978" xr:uid="{00000000-0005-0000-0000-000005150000}"/>
    <cellStyle name="Normal 4 3 4 2 3 2 2_IOPES" xfId="2641" xr:uid="{00000000-0005-0000-0000-000006150000}"/>
    <cellStyle name="Normal 4 3 4 2 3 2 3" xfId="102" xr:uid="{00000000-0005-0000-0000-000007150000}"/>
    <cellStyle name="Normal 4 3 4 2 3 2 3 10" xfId="3809" xr:uid="{00000000-0005-0000-0000-000008150000}"/>
    <cellStyle name="Normal 4 3 4 2 3 2 3 10 2" xfId="10235" xr:uid="{00000000-0005-0000-0000-000009150000}"/>
    <cellStyle name="Normal 4 3 4 2 3 2 3 11" xfId="6864" xr:uid="{00000000-0005-0000-0000-00000A150000}"/>
    <cellStyle name="Normal 4 3 4 2 3 2 3 2" xfId="475" xr:uid="{00000000-0005-0000-0000-00000B150000}"/>
    <cellStyle name="Normal 4 3 4 2 3 2 3 2 2" xfId="1054" xr:uid="{00000000-0005-0000-0000-00000C150000}"/>
    <cellStyle name="Normal 4 3 4 2 3 2 3 2 2 2" xfId="1902" xr:uid="{00000000-0005-0000-0000-00000D150000}"/>
    <cellStyle name="Normal 4 3 4 2 3 2 3 2 2 2 2" xfId="5300" xr:uid="{00000000-0005-0000-0000-00000E150000}"/>
    <cellStyle name="Normal 4 3 4 2 3 2 3 2 2 2 2 2" xfId="11726" xr:uid="{00000000-0005-0000-0000-00000F150000}"/>
    <cellStyle name="Normal 4 3 4 2 3 2 3 2 2 2 3" xfId="8598" xr:uid="{00000000-0005-0000-0000-000010150000}"/>
    <cellStyle name="Normal 4 3 4 2 3 2 3 2 2 3" xfId="3284" xr:uid="{00000000-0005-0000-0000-000011150000}"/>
    <cellStyle name="Normal 4 3 4 2 3 2 3 2 2 3 2" xfId="6223" xr:uid="{00000000-0005-0000-0000-000012150000}"/>
    <cellStyle name="Normal 4 3 4 2 3 2 3 2 2 3 2 2" xfId="12649" xr:uid="{00000000-0005-0000-0000-000013150000}"/>
    <cellStyle name="Normal 4 3 4 2 3 2 3 2 2 3 3" xfId="9722" xr:uid="{00000000-0005-0000-0000-000014150000}"/>
    <cellStyle name="Normal 4 3 4 2 3 2 3 2 2 4" xfId="4713" xr:uid="{00000000-0005-0000-0000-000015150000}"/>
    <cellStyle name="Normal 4 3 4 2 3 2 3 2 2 4 2" xfId="11139" xr:uid="{00000000-0005-0000-0000-000016150000}"/>
    <cellStyle name="Normal 4 3 4 2 3 2 3 2 2 5" xfId="7774" xr:uid="{00000000-0005-0000-0000-000017150000}"/>
    <cellStyle name="Normal 4 3 4 2 3 2 3 2 3" xfId="1348" xr:uid="{00000000-0005-0000-0000-000018150000}"/>
    <cellStyle name="Normal 4 3 4 2 3 2 3 2 3 2" xfId="4934" xr:uid="{00000000-0005-0000-0000-000019150000}"/>
    <cellStyle name="Normal 4 3 4 2 3 2 3 2 3 2 2" xfId="11360" xr:uid="{00000000-0005-0000-0000-00001A150000}"/>
    <cellStyle name="Normal 4 3 4 2 3 2 3 2 3 3" xfId="8062" xr:uid="{00000000-0005-0000-0000-00001B150000}"/>
    <cellStyle name="Normal 4 3 4 2 3 2 3 2 4" xfId="2920" xr:uid="{00000000-0005-0000-0000-00001C150000}"/>
    <cellStyle name="Normal 4 3 4 2 3 2 3 2 4 2" xfId="5861" xr:uid="{00000000-0005-0000-0000-00001D150000}"/>
    <cellStyle name="Normal 4 3 4 2 3 2 3 2 4 2 2" xfId="12287" xr:uid="{00000000-0005-0000-0000-00001E150000}"/>
    <cellStyle name="Normal 4 3 4 2 3 2 3 2 4 3" xfId="9360" xr:uid="{00000000-0005-0000-0000-00001F150000}"/>
    <cellStyle name="Normal 4 3 4 2 3 2 3 2 5" xfId="4165" xr:uid="{00000000-0005-0000-0000-000020150000}"/>
    <cellStyle name="Normal 4 3 4 2 3 2 3 2 5 2" xfId="10591" xr:uid="{00000000-0005-0000-0000-000021150000}"/>
    <cellStyle name="Normal 4 3 4 2 3 2 3 2 6" xfId="7220" xr:uid="{00000000-0005-0000-0000-000022150000}"/>
    <cellStyle name="Normal 4 3 4 2 3 2 3 3" xfId="296" xr:uid="{00000000-0005-0000-0000-000023150000}"/>
    <cellStyle name="Normal 4 3 4 2 3 2 3 3 2" xfId="876" xr:uid="{00000000-0005-0000-0000-000024150000}"/>
    <cellStyle name="Normal 4 3 4 2 3 2 3 3 2 2" xfId="1967" xr:uid="{00000000-0005-0000-0000-000025150000}"/>
    <cellStyle name="Normal 4 3 4 2 3 2 3 3 2 2 2" xfId="5358" xr:uid="{00000000-0005-0000-0000-000026150000}"/>
    <cellStyle name="Normal 4 3 4 2 3 2 3 3 2 2 2 2" xfId="11784" xr:uid="{00000000-0005-0000-0000-000027150000}"/>
    <cellStyle name="Normal 4 3 4 2 3 2 3 3 2 2 3" xfId="8663" xr:uid="{00000000-0005-0000-0000-000028150000}"/>
    <cellStyle name="Normal 4 3 4 2 3 2 3 3 2 3" xfId="3342" xr:uid="{00000000-0005-0000-0000-000029150000}"/>
    <cellStyle name="Normal 4 3 4 2 3 2 3 3 2 3 2" xfId="6281" xr:uid="{00000000-0005-0000-0000-00002A150000}"/>
    <cellStyle name="Normal 4 3 4 2 3 2 3 3 2 3 2 2" xfId="12707" xr:uid="{00000000-0005-0000-0000-00002B150000}"/>
    <cellStyle name="Normal 4 3 4 2 3 2 3 3 2 3 3" xfId="9780" xr:uid="{00000000-0005-0000-0000-00002C150000}"/>
    <cellStyle name="Normal 4 3 4 2 3 2 3 3 2 4" xfId="4535" xr:uid="{00000000-0005-0000-0000-00002D150000}"/>
    <cellStyle name="Normal 4 3 4 2 3 2 3 3 2 4 2" xfId="10961" xr:uid="{00000000-0005-0000-0000-00002E150000}"/>
    <cellStyle name="Normal 4 3 4 2 3 2 3 3 2 5" xfId="7596" xr:uid="{00000000-0005-0000-0000-00002F150000}"/>
    <cellStyle name="Normal 4 3 4 2 3 2 3 3 3" xfId="1414" xr:uid="{00000000-0005-0000-0000-000030150000}"/>
    <cellStyle name="Normal 4 3 4 2 3 2 3 3 3 2" xfId="4992" xr:uid="{00000000-0005-0000-0000-000031150000}"/>
    <cellStyle name="Normal 4 3 4 2 3 2 3 3 3 2 2" xfId="11418" xr:uid="{00000000-0005-0000-0000-000032150000}"/>
    <cellStyle name="Normal 4 3 4 2 3 2 3 3 3 3" xfId="8128" xr:uid="{00000000-0005-0000-0000-000033150000}"/>
    <cellStyle name="Normal 4 3 4 2 3 2 3 3 4" xfId="2978" xr:uid="{00000000-0005-0000-0000-000034150000}"/>
    <cellStyle name="Normal 4 3 4 2 3 2 3 3 4 2" xfId="5919" xr:uid="{00000000-0005-0000-0000-000035150000}"/>
    <cellStyle name="Normal 4 3 4 2 3 2 3 3 4 2 2" xfId="12345" xr:uid="{00000000-0005-0000-0000-000036150000}"/>
    <cellStyle name="Normal 4 3 4 2 3 2 3 3 4 3" xfId="9418" xr:uid="{00000000-0005-0000-0000-000037150000}"/>
    <cellStyle name="Normal 4 3 4 2 3 2 3 3 5" xfId="3987" xr:uid="{00000000-0005-0000-0000-000038150000}"/>
    <cellStyle name="Normal 4 3 4 2 3 2 3 3 5 2" xfId="10413" xr:uid="{00000000-0005-0000-0000-000039150000}"/>
    <cellStyle name="Normal 4 3 4 2 3 2 3 3 6" xfId="7042" xr:uid="{00000000-0005-0000-0000-00003A150000}"/>
    <cellStyle name="Normal 4 3 4 2 3 2 3 4" xfId="698" xr:uid="{00000000-0005-0000-0000-00003B150000}"/>
    <cellStyle name="Normal 4 3 4 2 3 2 3 4 2" xfId="2121" xr:uid="{00000000-0005-0000-0000-00003C150000}"/>
    <cellStyle name="Normal 4 3 4 2 3 2 3 4 2 2" xfId="3400" xr:uid="{00000000-0005-0000-0000-00003D150000}"/>
    <cellStyle name="Normal 4 3 4 2 3 2 3 4 2 2 2" xfId="6339" xr:uid="{00000000-0005-0000-0000-00003E150000}"/>
    <cellStyle name="Normal 4 3 4 2 3 2 3 4 2 2 2 2" xfId="12765" xr:uid="{00000000-0005-0000-0000-00003F150000}"/>
    <cellStyle name="Normal 4 3 4 2 3 2 3 4 2 2 3" xfId="9838" xr:uid="{00000000-0005-0000-0000-000040150000}"/>
    <cellStyle name="Normal 4 3 4 2 3 2 3 4 2 3" xfId="5418" xr:uid="{00000000-0005-0000-0000-000041150000}"/>
    <cellStyle name="Normal 4 3 4 2 3 2 3 4 2 3 2" xfId="11844" xr:uid="{00000000-0005-0000-0000-000042150000}"/>
    <cellStyle name="Normal 4 3 4 2 3 2 3 4 2 4" xfId="8815" xr:uid="{00000000-0005-0000-0000-000043150000}"/>
    <cellStyle name="Normal 4 3 4 2 3 2 3 4 3" xfId="1572" xr:uid="{00000000-0005-0000-0000-000044150000}"/>
    <cellStyle name="Normal 4 3 4 2 3 2 3 4 3 2" xfId="5050" xr:uid="{00000000-0005-0000-0000-000045150000}"/>
    <cellStyle name="Normal 4 3 4 2 3 2 3 4 3 2 2" xfId="11476" xr:uid="{00000000-0005-0000-0000-000046150000}"/>
    <cellStyle name="Normal 4 3 4 2 3 2 3 4 3 3" xfId="8286" xr:uid="{00000000-0005-0000-0000-000047150000}"/>
    <cellStyle name="Normal 4 3 4 2 3 2 3 4 4" xfId="3037" xr:uid="{00000000-0005-0000-0000-000048150000}"/>
    <cellStyle name="Normal 4 3 4 2 3 2 3 4 4 2" xfId="5977" xr:uid="{00000000-0005-0000-0000-000049150000}"/>
    <cellStyle name="Normal 4 3 4 2 3 2 3 4 4 2 2" xfId="12403" xr:uid="{00000000-0005-0000-0000-00004A150000}"/>
    <cellStyle name="Normal 4 3 4 2 3 2 3 4 4 3" xfId="9476" xr:uid="{00000000-0005-0000-0000-00004B150000}"/>
    <cellStyle name="Normal 4 3 4 2 3 2 3 4 5" xfId="4357" xr:uid="{00000000-0005-0000-0000-00004C150000}"/>
    <cellStyle name="Normal 4 3 4 2 3 2 3 4 5 2" xfId="10783" xr:uid="{00000000-0005-0000-0000-00004D150000}"/>
    <cellStyle name="Normal 4 3 4 2 3 2 3 4 6" xfId="7418" xr:uid="{00000000-0005-0000-0000-00004E150000}"/>
    <cellStyle name="Normal 4 3 4 2 3 2 3 5" xfId="1709" xr:uid="{00000000-0005-0000-0000-00004F150000}"/>
    <cellStyle name="Normal 4 3 4 2 3 2 3 5 2" xfId="2264" xr:uid="{00000000-0005-0000-0000-000050150000}"/>
    <cellStyle name="Normal 4 3 4 2 3 2 3 5 2 2" xfId="3503" xr:uid="{00000000-0005-0000-0000-000051150000}"/>
    <cellStyle name="Normal 4 3 4 2 3 2 3 5 2 2 2" xfId="6442" xr:uid="{00000000-0005-0000-0000-000052150000}"/>
    <cellStyle name="Normal 4 3 4 2 3 2 3 5 2 2 2 2" xfId="12868" xr:uid="{00000000-0005-0000-0000-000053150000}"/>
    <cellStyle name="Normal 4 3 4 2 3 2 3 5 2 2 3" xfId="9941" xr:uid="{00000000-0005-0000-0000-000054150000}"/>
    <cellStyle name="Normal 4 3 4 2 3 2 3 5 2 3" xfId="5522" xr:uid="{00000000-0005-0000-0000-000055150000}"/>
    <cellStyle name="Normal 4 3 4 2 3 2 3 5 2 3 2" xfId="11948" xr:uid="{00000000-0005-0000-0000-000056150000}"/>
    <cellStyle name="Normal 4 3 4 2 3 2 3 5 2 4" xfId="8946" xr:uid="{00000000-0005-0000-0000-000057150000}"/>
    <cellStyle name="Normal 4 3 4 2 3 2 3 5 3" xfId="3141" xr:uid="{00000000-0005-0000-0000-000058150000}"/>
    <cellStyle name="Normal 4 3 4 2 3 2 3 5 3 2" xfId="6080" xr:uid="{00000000-0005-0000-0000-000059150000}"/>
    <cellStyle name="Normal 4 3 4 2 3 2 3 5 3 2 2" xfId="12506" xr:uid="{00000000-0005-0000-0000-00005A150000}"/>
    <cellStyle name="Normal 4 3 4 2 3 2 3 5 3 3" xfId="9579" xr:uid="{00000000-0005-0000-0000-00005B150000}"/>
    <cellStyle name="Normal 4 3 4 2 3 2 3 5 4" xfId="5154" xr:uid="{00000000-0005-0000-0000-00005C150000}"/>
    <cellStyle name="Normal 4 3 4 2 3 2 3 5 4 2" xfId="11580" xr:uid="{00000000-0005-0000-0000-00005D150000}"/>
    <cellStyle name="Normal 4 3 4 2 3 2 3 5 5" xfId="8418" xr:uid="{00000000-0005-0000-0000-00005E150000}"/>
    <cellStyle name="Normal 4 3 4 2 3 2 3 6" xfId="2441" xr:uid="{00000000-0005-0000-0000-00005F150000}"/>
    <cellStyle name="Normal 4 3 4 2 3 2 3 6 2" xfId="3604" xr:uid="{00000000-0005-0000-0000-000060150000}"/>
    <cellStyle name="Normal 4 3 4 2 3 2 3 6 2 2" xfId="6543" xr:uid="{00000000-0005-0000-0000-000061150000}"/>
    <cellStyle name="Normal 4 3 4 2 3 2 3 6 2 2 2" xfId="12969" xr:uid="{00000000-0005-0000-0000-000062150000}"/>
    <cellStyle name="Normal 4 3 4 2 3 2 3 6 2 3" xfId="10042" xr:uid="{00000000-0005-0000-0000-000063150000}"/>
    <cellStyle name="Normal 4 3 4 2 3 2 3 6 3" xfId="5625" xr:uid="{00000000-0005-0000-0000-000064150000}"/>
    <cellStyle name="Normal 4 3 4 2 3 2 3 6 3 2" xfId="12051" xr:uid="{00000000-0005-0000-0000-000065150000}"/>
    <cellStyle name="Normal 4 3 4 2 3 2 3 6 4" xfId="9075" xr:uid="{00000000-0005-0000-0000-000066150000}"/>
    <cellStyle name="Normal 4 3 4 2 3 2 3 7" xfId="1841" xr:uid="{00000000-0005-0000-0000-000067150000}"/>
    <cellStyle name="Normal 4 3 4 2 3 2 3 7 2" xfId="3226" xr:uid="{00000000-0005-0000-0000-000068150000}"/>
    <cellStyle name="Normal 4 3 4 2 3 2 3 7 2 2" xfId="6165" xr:uid="{00000000-0005-0000-0000-000069150000}"/>
    <cellStyle name="Normal 4 3 4 2 3 2 3 7 2 2 2" xfId="12591" xr:uid="{00000000-0005-0000-0000-00006A150000}"/>
    <cellStyle name="Normal 4 3 4 2 3 2 3 7 2 3" xfId="9664" xr:uid="{00000000-0005-0000-0000-00006B150000}"/>
    <cellStyle name="Normal 4 3 4 2 3 2 3 7 3" xfId="5242" xr:uid="{00000000-0005-0000-0000-00006C150000}"/>
    <cellStyle name="Normal 4 3 4 2 3 2 3 7 3 2" xfId="11668" xr:uid="{00000000-0005-0000-0000-00006D150000}"/>
    <cellStyle name="Normal 4 3 4 2 3 2 3 7 4" xfId="8537" xr:uid="{00000000-0005-0000-0000-00006E150000}"/>
    <cellStyle name="Normal 4 3 4 2 3 2 3 8" xfId="1282" xr:uid="{00000000-0005-0000-0000-00006F150000}"/>
    <cellStyle name="Normal 4 3 4 2 3 2 3 8 2" xfId="4876" xr:uid="{00000000-0005-0000-0000-000070150000}"/>
    <cellStyle name="Normal 4 3 4 2 3 2 3 8 2 2" xfId="11302" xr:uid="{00000000-0005-0000-0000-000071150000}"/>
    <cellStyle name="Normal 4 3 4 2 3 2 3 8 3" xfId="7996" xr:uid="{00000000-0005-0000-0000-000072150000}"/>
    <cellStyle name="Normal 4 3 4 2 3 2 3 9" xfId="2862" xr:uid="{00000000-0005-0000-0000-000073150000}"/>
    <cellStyle name="Normal 4 3 4 2 3 2 3 9 2" xfId="5803" xr:uid="{00000000-0005-0000-0000-000074150000}"/>
    <cellStyle name="Normal 4 3 4 2 3 2 3 9 2 2" xfId="12229" xr:uid="{00000000-0005-0000-0000-000075150000}"/>
    <cellStyle name="Normal 4 3 4 2 3 2 3 9 3" xfId="9302" xr:uid="{00000000-0005-0000-0000-000076150000}"/>
    <cellStyle name="Normal 4 3 4 2 3 2 3_IOPES" xfId="2632" xr:uid="{00000000-0005-0000-0000-000077150000}"/>
    <cellStyle name="Normal 4 3 4 2 3 2 4" xfId="163" xr:uid="{00000000-0005-0000-0000-000078150000}"/>
    <cellStyle name="Normal 4 3 4 2 3 2 4 10" xfId="6923" xr:uid="{00000000-0005-0000-0000-000079150000}"/>
    <cellStyle name="Normal 4 3 4 2 3 2 4 2" xfId="534" xr:uid="{00000000-0005-0000-0000-00007A150000}"/>
    <cellStyle name="Normal 4 3 4 2 3 2 4 2 2" xfId="1113" xr:uid="{00000000-0005-0000-0000-00007B150000}"/>
    <cellStyle name="Normal 4 3 4 2 3 2 4 2 2 2" xfId="1910" xr:uid="{00000000-0005-0000-0000-00007C150000}"/>
    <cellStyle name="Normal 4 3 4 2 3 2 4 2 2 2 2" xfId="5308" xr:uid="{00000000-0005-0000-0000-00007D150000}"/>
    <cellStyle name="Normal 4 3 4 2 3 2 4 2 2 2 2 2" xfId="11734" xr:uid="{00000000-0005-0000-0000-00007E150000}"/>
    <cellStyle name="Normal 4 3 4 2 3 2 4 2 2 2 3" xfId="8606" xr:uid="{00000000-0005-0000-0000-00007F150000}"/>
    <cellStyle name="Normal 4 3 4 2 3 2 4 2 2 3" xfId="3292" xr:uid="{00000000-0005-0000-0000-000080150000}"/>
    <cellStyle name="Normal 4 3 4 2 3 2 4 2 2 3 2" xfId="6231" xr:uid="{00000000-0005-0000-0000-000081150000}"/>
    <cellStyle name="Normal 4 3 4 2 3 2 4 2 2 3 2 2" xfId="12657" xr:uid="{00000000-0005-0000-0000-000082150000}"/>
    <cellStyle name="Normal 4 3 4 2 3 2 4 2 2 3 3" xfId="9730" xr:uid="{00000000-0005-0000-0000-000083150000}"/>
    <cellStyle name="Normal 4 3 4 2 3 2 4 2 2 4" xfId="4772" xr:uid="{00000000-0005-0000-0000-000084150000}"/>
    <cellStyle name="Normal 4 3 4 2 3 2 4 2 2 4 2" xfId="11198" xr:uid="{00000000-0005-0000-0000-000085150000}"/>
    <cellStyle name="Normal 4 3 4 2 3 2 4 2 2 5" xfId="7833" xr:uid="{00000000-0005-0000-0000-000086150000}"/>
    <cellStyle name="Normal 4 3 4 2 3 2 4 2 3" xfId="1356" xr:uid="{00000000-0005-0000-0000-000087150000}"/>
    <cellStyle name="Normal 4 3 4 2 3 2 4 2 3 2" xfId="4942" xr:uid="{00000000-0005-0000-0000-000088150000}"/>
    <cellStyle name="Normal 4 3 4 2 3 2 4 2 3 2 2" xfId="11368" xr:uid="{00000000-0005-0000-0000-000089150000}"/>
    <cellStyle name="Normal 4 3 4 2 3 2 4 2 3 3" xfId="8070" xr:uid="{00000000-0005-0000-0000-00008A150000}"/>
    <cellStyle name="Normal 4 3 4 2 3 2 4 2 4" xfId="2928" xr:uid="{00000000-0005-0000-0000-00008B150000}"/>
    <cellStyle name="Normal 4 3 4 2 3 2 4 2 4 2" xfId="5869" xr:uid="{00000000-0005-0000-0000-00008C150000}"/>
    <cellStyle name="Normal 4 3 4 2 3 2 4 2 4 2 2" xfId="12295" xr:uid="{00000000-0005-0000-0000-00008D150000}"/>
    <cellStyle name="Normal 4 3 4 2 3 2 4 2 4 3" xfId="9368" xr:uid="{00000000-0005-0000-0000-00008E150000}"/>
    <cellStyle name="Normal 4 3 4 2 3 2 4 2 5" xfId="4224" xr:uid="{00000000-0005-0000-0000-00008F150000}"/>
    <cellStyle name="Normal 4 3 4 2 3 2 4 2 5 2" xfId="10650" xr:uid="{00000000-0005-0000-0000-000090150000}"/>
    <cellStyle name="Normal 4 3 4 2 3 2 4 2 6" xfId="7279" xr:uid="{00000000-0005-0000-0000-000091150000}"/>
    <cellStyle name="Normal 4 3 4 2 3 2 4 3" xfId="355" xr:uid="{00000000-0005-0000-0000-000092150000}"/>
    <cellStyle name="Normal 4 3 4 2 3 2 4 3 2" xfId="935" xr:uid="{00000000-0005-0000-0000-000093150000}"/>
    <cellStyle name="Normal 4 3 4 2 3 2 4 3 2 2" xfId="1975" xr:uid="{00000000-0005-0000-0000-000094150000}"/>
    <cellStyle name="Normal 4 3 4 2 3 2 4 3 2 2 2" xfId="5366" xr:uid="{00000000-0005-0000-0000-000095150000}"/>
    <cellStyle name="Normal 4 3 4 2 3 2 4 3 2 2 2 2" xfId="11792" xr:uid="{00000000-0005-0000-0000-000096150000}"/>
    <cellStyle name="Normal 4 3 4 2 3 2 4 3 2 2 3" xfId="8671" xr:uid="{00000000-0005-0000-0000-000097150000}"/>
    <cellStyle name="Normal 4 3 4 2 3 2 4 3 2 3" xfId="3350" xr:uid="{00000000-0005-0000-0000-000098150000}"/>
    <cellStyle name="Normal 4 3 4 2 3 2 4 3 2 3 2" xfId="6289" xr:uid="{00000000-0005-0000-0000-000099150000}"/>
    <cellStyle name="Normal 4 3 4 2 3 2 4 3 2 3 2 2" xfId="12715" xr:uid="{00000000-0005-0000-0000-00009A150000}"/>
    <cellStyle name="Normal 4 3 4 2 3 2 4 3 2 3 3" xfId="9788" xr:uid="{00000000-0005-0000-0000-00009B150000}"/>
    <cellStyle name="Normal 4 3 4 2 3 2 4 3 2 4" xfId="4594" xr:uid="{00000000-0005-0000-0000-00009C150000}"/>
    <cellStyle name="Normal 4 3 4 2 3 2 4 3 2 4 2" xfId="11020" xr:uid="{00000000-0005-0000-0000-00009D150000}"/>
    <cellStyle name="Normal 4 3 4 2 3 2 4 3 2 5" xfId="7655" xr:uid="{00000000-0005-0000-0000-00009E150000}"/>
    <cellStyle name="Normal 4 3 4 2 3 2 4 3 3" xfId="1422" xr:uid="{00000000-0005-0000-0000-00009F150000}"/>
    <cellStyle name="Normal 4 3 4 2 3 2 4 3 3 2" xfId="5000" xr:uid="{00000000-0005-0000-0000-0000A0150000}"/>
    <cellStyle name="Normal 4 3 4 2 3 2 4 3 3 2 2" xfId="11426" xr:uid="{00000000-0005-0000-0000-0000A1150000}"/>
    <cellStyle name="Normal 4 3 4 2 3 2 4 3 3 3" xfId="8136" xr:uid="{00000000-0005-0000-0000-0000A2150000}"/>
    <cellStyle name="Normal 4 3 4 2 3 2 4 3 4" xfId="2986" xr:uid="{00000000-0005-0000-0000-0000A3150000}"/>
    <cellStyle name="Normal 4 3 4 2 3 2 4 3 4 2" xfId="5927" xr:uid="{00000000-0005-0000-0000-0000A4150000}"/>
    <cellStyle name="Normal 4 3 4 2 3 2 4 3 4 2 2" xfId="12353" xr:uid="{00000000-0005-0000-0000-0000A5150000}"/>
    <cellStyle name="Normal 4 3 4 2 3 2 4 3 4 3" xfId="9426" xr:uid="{00000000-0005-0000-0000-0000A6150000}"/>
    <cellStyle name="Normal 4 3 4 2 3 2 4 3 5" xfId="4046" xr:uid="{00000000-0005-0000-0000-0000A7150000}"/>
    <cellStyle name="Normal 4 3 4 2 3 2 4 3 5 2" xfId="10472" xr:uid="{00000000-0005-0000-0000-0000A8150000}"/>
    <cellStyle name="Normal 4 3 4 2 3 2 4 3 6" xfId="7101" xr:uid="{00000000-0005-0000-0000-0000A9150000}"/>
    <cellStyle name="Normal 4 3 4 2 3 2 4 4" xfId="757" xr:uid="{00000000-0005-0000-0000-0000AA150000}"/>
    <cellStyle name="Normal 4 3 4 2 3 2 4 4 2" xfId="2129" xr:uid="{00000000-0005-0000-0000-0000AB150000}"/>
    <cellStyle name="Normal 4 3 4 2 3 2 4 4 2 2" xfId="3408" xr:uid="{00000000-0005-0000-0000-0000AC150000}"/>
    <cellStyle name="Normal 4 3 4 2 3 2 4 4 2 2 2" xfId="6347" xr:uid="{00000000-0005-0000-0000-0000AD150000}"/>
    <cellStyle name="Normal 4 3 4 2 3 2 4 4 2 2 2 2" xfId="12773" xr:uid="{00000000-0005-0000-0000-0000AE150000}"/>
    <cellStyle name="Normal 4 3 4 2 3 2 4 4 2 2 3" xfId="9846" xr:uid="{00000000-0005-0000-0000-0000AF150000}"/>
    <cellStyle name="Normal 4 3 4 2 3 2 4 4 2 3" xfId="5426" xr:uid="{00000000-0005-0000-0000-0000B0150000}"/>
    <cellStyle name="Normal 4 3 4 2 3 2 4 4 2 3 2" xfId="11852" xr:uid="{00000000-0005-0000-0000-0000B1150000}"/>
    <cellStyle name="Normal 4 3 4 2 3 2 4 4 2 4" xfId="8823" xr:uid="{00000000-0005-0000-0000-0000B2150000}"/>
    <cellStyle name="Normal 4 3 4 2 3 2 4 4 3" xfId="1580" xr:uid="{00000000-0005-0000-0000-0000B3150000}"/>
    <cellStyle name="Normal 4 3 4 2 3 2 4 4 3 2" xfId="5058" xr:uid="{00000000-0005-0000-0000-0000B4150000}"/>
    <cellStyle name="Normal 4 3 4 2 3 2 4 4 3 2 2" xfId="11484" xr:uid="{00000000-0005-0000-0000-0000B5150000}"/>
    <cellStyle name="Normal 4 3 4 2 3 2 4 4 3 3" xfId="8294" xr:uid="{00000000-0005-0000-0000-0000B6150000}"/>
    <cellStyle name="Normal 4 3 4 2 3 2 4 4 4" xfId="3045" xr:uid="{00000000-0005-0000-0000-0000B7150000}"/>
    <cellStyle name="Normal 4 3 4 2 3 2 4 4 4 2" xfId="5985" xr:uid="{00000000-0005-0000-0000-0000B8150000}"/>
    <cellStyle name="Normal 4 3 4 2 3 2 4 4 4 2 2" xfId="12411" xr:uid="{00000000-0005-0000-0000-0000B9150000}"/>
    <cellStyle name="Normal 4 3 4 2 3 2 4 4 4 3" xfId="9484" xr:uid="{00000000-0005-0000-0000-0000BA150000}"/>
    <cellStyle name="Normal 4 3 4 2 3 2 4 4 5" xfId="4416" xr:uid="{00000000-0005-0000-0000-0000BB150000}"/>
    <cellStyle name="Normal 4 3 4 2 3 2 4 4 5 2" xfId="10842" xr:uid="{00000000-0005-0000-0000-0000BC150000}"/>
    <cellStyle name="Normal 4 3 4 2 3 2 4 4 6" xfId="7477" xr:uid="{00000000-0005-0000-0000-0000BD150000}"/>
    <cellStyle name="Normal 4 3 4 2 3 2 4 5" xfId="2502" xr:uid="{00000000-0005-0000-0000-0000BE150000}"/>
    <cellStyle name="Normal 4 3 4 2 3 2 4 5 2" xfId="3663" xr:uid="{00000000-0005-0000-0000-0000BF150000}"/>
    <cellStyle name="Normal 4 3 4 2 3 2 4 5 2 2" xfId="6602" xr:uid="{00000000-0005-0000-0000-0000C0150000}"/>
    <cellStyle name="Normal 4 3 4 2 3 2 4 5 2 2 2" xfId="13028" xr:uid="{00000000-0005-0000-0000-0000C1150000}"/>
    <cellStyle name="Normal 4 3 4 2 3 2 4 5 2 3" xfId="10101" xr:uid="{00000000-0005-0000-0000-0000C2150000}"/>
    <cellStyle name="Normal 4 3 4 2 3 2 4 5 3" xfId="5684" xr:uid="{00000000-0005-0000-0000-0000C3150000}"/>
    <cellStyle name="Normal 4 3 4 2 3 2 4 5 3 2" xfId="12110" xr:uid="{00000000-0005-0000-0000-0000C4150000}"/>
    <cellStyle name="Normal 4 3 4 2 3 2 4 5 4" xfId="9134" xr:uid="{00000000-0005-0000-0000-0000C5150000}"/>
    <cellStyle name="Normal 4 3 4 2 3 2 4 6" xfId="1849" xr:uid="{00000000-0005-0000-0000-0000C6150000}"/>
    <cellStyle name="Normal 4 3 4 2 3 2 4 6 2" xfId="3234" xr:uid="{00000000-0005-0000-0000-0000C7150000}"/>
    <cellStyle name="Normal 4 3 4 2 3 2 4 6 2 2" xfId="6173" xr:uid="{00000000-0005-0000-0000-0000C8150000}"/>
    <cellStyle name="Normal 4 3 4 2 3 2 4 6 2 2 2" xfId="12599" xr:uid="{00000000-0005-0000-0000-0000C9150000}"/>
    <cellStyle name="Normal 4 3 4 2 3 2 4 6 2 3" xfId="9672" xr:uid="{00000000-0005-0000-0000-0000CA150000}"/>
    <cellStyle name="Normal 4 3 4 2 3 2 4 6 3" xfId="5250" xr:uid="{00000000-0005-0000-0000-0000CB150000}"/>
    <cellStyle name="Normal 4 3 4 2 3 2 4 6 3 2" xfId="11676" xr:uid="{00000000-0005-0000-0000-0000CC150000}"/>
    <cellStyle name="Normal 4 3 4 2 3 2 4 6 4" xfId="8545" xr:uid="{00000000-0005-0000-0000-0000CD150000}"/>
    <cellStyle name="Normal 4 3 4 2 3 2 4 7" xfId="1290" xr:uid="{00000000-0005-0000-0000-0000CE150000}"/>
    <cellStyle name="Normal 4 3 4 2 3 2 4 7 2" xfId="4884" xr:uid="{00000000-0005-0000-0000-0000CF150000}"/>
    <cellStyle name="Normal 4 3 4 2 3 2 4 7 2 2" xfId="11310" xr:uid="{00000000-0005-0000-0000-0000D0150000}"/>
    <cellStyle name="Normal 4 3 4 2 3 2 4 7 3" xfId="8004" xr:uid="{00000000-0005-0000-0000-0000D1150000}"/>
    <cellStyle name="Normal 4 3 4 2 3 2 4 8" xfId="2870" xr:uid="{00000000-0005-0000-0000-0000D2150000}"/>
    <cellStyle name="Normal 4 3 4 2 3 2 4 8 2" xfId="5811" xr:uid="{00000000-0005-0000-0000-0000D3150000}"/>
    <cellStyle name="Normal 4 3 4 2 3 2 4 8 2 2" xfId="12237" xr:uid="{00000000-0005-0000-0000-0000D4150000}"/>
    <cellStyle name="Normal 4 3 4 2 3 2 4 8 3" xfId="9310" xr:uid="{00000000-0005-0000-0000-0000D5150000}"/>
    <cellStyle name="Normal 4 3 4 2 3 2 4 9" xfId="3868" xr:uid="{00000000-0005-0000-0000-0000D6150000}"/>
    <cellStyle name="Normal 4 3 4 2 3 2 4 9 2" xfId="10294" xr:uid="{00000000-0005-0000-0000-0000D7150000}"/>
    <cellStyle name="Normal 4 3 4 2 3 2 4_IOPES" xfId="2635" xr:uid="{00000000-0005-0000-0000-0000D8150000}"/>
    <cellStyle name="Normal 4 3 4 2 3 2 5" xfId="445" xr:uid="{00000000-0005-0000-0000-0000D9150000}"/>
    <cellStyle name="Normal 4 3 4 2 3 2 5 2" xfId="1024" xr:uid="{00000000-0005-0000-0000-0000DA150000}"/>
    <cellStyle name="Normal 4 3 4 2 3 2 5 2 2" xfId="1885" xr:uid="{00000000-0005-0000-0000-0000DB150000}"/>
    <cellStyle name="Normal 4 3 4 2 3 2 5 2 2 2" xfId="5283" xr:uid="{00000000-0005-0000-0000-0000DC150000}"/>
    <cellStyle name="Normal 4 3 4 2 3 2 5 2 2 2 2" xfId="11709" xr:uid="{00000000-0005-0000-0000-0000DD150000}"/>
    <cellStyle name="Normal 4 3 4 2 3 2 5 2 2 3" xfId="8581" xr:uid="{00000000-0005-0000-0000-0000DE150000}"/>
    <cellStyle name="Normal 4 3 4 2 3 2 5 2 3" xfId="3267" xr:uid="{00000000-0005-0000-0000-0000DF150000}"/>
    <cellStyle name="Normal 4 3 4 2 3 2 5 2 3 2" xfId="6206" xr:uid="{00000000-0005-0000-0000-0000E0150000}"/>
    <cellStyle name="Normal 4 3 4 2 3 2 5 2 3 2 2" xfId="12632" xr:uid="{00000000-0005-0000-0000-0000E1150000}"/>
    <cellStyle name="Normal 4 3 4 2 3 2 5 2 3 3" xfId="9705" xr:uid="{00000000-0005-0000-0000-0000E2150000}"/>
    <cellStyle name="Normal 4 3 4 2 3 2 5 2 4" xfId="4683" xr:uid="{00000000-0005-0000-0000-0000E3150000}"/>
    <cellStyle name="Normal 4 3 4 2 3 2 5 2 4 2" xfId="11109" xr:uid="{00000000-0005-0000-0000-0000E4150000}"/>
    <cellStyle name="Normal 4 3 4 2 3 2 5 2 5" xfId="7744" xr:uid="{00000000-0005-0000-0000-0000E5150000}"/>
    <cellStyle name="Normal 4 3 4 2 3 2 5 3" xfId="1331" xr:uid="{00000000-0005-0000-0000-0000E6150000}"/>
    <cellStyle name="Normal 4 3 4 2 3 2 5 3 2" xfId="4917" xr:uid="{00000000-0005-0000-0000-0000E7150000}"/>
    <cellStyle name="Normal 4 3 4 2 3 2 5 3 2 2" xfId="11343" xr:uid="{00000000-0005-0000-0000-0000E8150000}"/>
    <cellStyle name="Normal 4 3 4 2 3 2 5 3 3" xfId="8045" xr:uid="{00000000-0005-0000-0000-0000E9150000}"/>
    <cellStyle name="Normal 4 3 4 2 3 2 5 4" xfId="2903" xr:uid="{00000000-0005-0000-0000-0000EA150000}"/>
    <cellStyle name="Normal 4 3 4 2 3 2 5 4 2" xfId="5844" xr:uid="{00000000-0005-0000-0000-0000EB150000}"/>
    <cellStyle name="Normal 4 3 4 2 3 2 5 4 2 2" xfId="12270" xr:uid="{00000000-0005-0000-0000-0000EC150000}"/>
    <cellStyle name="Normal 4 3 4 2 3 2 5 4 3" xfId="9343" xr:uid="{00000000-0005-0000-0000-0000ED150000}"/>
    <cellStyle name="Normal 4 3 4 2 3 2 5 5" xfId="4135" xr:uid="{00000000-0005-0000-0000-0000EE150000}"/>
    <cellStyle name="Normal 4 3 4 2 3 2 5 5 2" xfId="10561" xr:uid="{00000000-0005-0000-0000-0000EF150000}"/>
    <cellStyle name="Normal 4 3 4 2 3 2 5 6" xfId="7190" xr:uid="{00000000-0005-0000-0000-0000F0150000}"/>
    <cellStyle name="Normal 4 3 4 2 3 2 6" xfId="266" xr:uid="{00000000-0005-0000-0000-0000F1150000}"/>
    <cellStyle name="Normal 4 3 4 2 3 2 6 2" xfId="846" xr:uid="{00000000-0005-0000-0000-0000F2150000}"/>
    <cellStyle name="Normal 4 3 4 2 3 2 6 2 2" xfId="1950" xr:uid="{00000000-0005-0000-0000-0000F3150000}"/>
    <cellStyle name="Normal 4 3 4 2 3 2 6 2 2 2" xfId="5341" xr:uid="{00000000-0005-0000-0000-0000F4150000}"/>
    <cellStyle name="Normal 4 3 4 2 3 2 6 2 2 2 2" xfId="11767" xr:uid="{00000000-0005-0000-0000-0000F5150000}"/>
    <cellStyle name="Normal 4 3 4 2 3 2 6 2 2 3" xfId="8646" xr:uid="{00000000-0005-0000-0000-0000F6150000}"/>
    <cellStyle name="Normal 4 3 4 2 3 2 6 2 3" xfId="3325" xr:uid="{00000000-0005-0000-0000-0000F7150000}"/>
    <cellStyle name="Normal 4 3 4 2 3 2 6 2 3 2" xfId="6264" xr:uid="{00000000-0005-0000-0000-0000F8150000}"/>
    <cellStyle name="Normal 4 3 4 2 3 2 6 2 3 2 2" xfId="12690" xr:uid="{00000000-0005-0000-0000-0000F9150000}"/>
    <cellStyle name="Normal 4 3 4 2 3 2 6 2 3 3" xfId="9763" xr:uid="{00000000-0005-0000-0000-0000FA150000}"/>
    <cellStyle name="Normal 4 3 4 2 3 2 6 2 4" xfId="4505" xr:uid="{00000000-0005-0000-0000-0000FB150000}"/>
    <cellStyle name="Normal 4 3 4 2 3 2 6 2 4 2" xfId="10931" xr:uid="{00000000-0005-0000-0000-0000FC150000}"/>
    <cellStyle name="Normal 4 3 4 2 3 2 6 2 5" xfId="7566" xr:uid="{00000000-0005-0000-0000-0000FD150000}"/>
    <cellStyle name="Normal 4 3 4 2 3 2 6 3" xfId="1397" xr:uid="{00000000-0005-0000-0000-0000FE150000}"/>
    <cellStyle name="Normal 4 3 4 2 3 2 6 3 2" xfId="4975" xr:uid="{00000000-0005-0000-0000-0000FF150000}"/>
    <cellStyle name="Normal 4 3 4 2 3 2 6 3 2 2" xfId="11401" xr:uid="{00000000-0005-0000-0000-000000160000}"/>
    <cellStyle name="Normal 4 3 4 2 3 2 6 3 3" xfId="8111" xr:uid="{00000000-0005-0000-0000-000001160000}"/>
    <cellStyle name="Normal 4 3 4 2 3 2 6 4" xfId="2961" xr:uid="{00000000-0005-0000-0000-000002160000}"/>
    <cellStyle name="Normal 4 3 4 2 3 2 6 4 2" xfId="5902" xr:uid="{00000000-0005-0000-0000-000003160000}"/>
    <cellStyle name="Normal 4 3 4 2 3 2 6 4 2 2" xfId="12328" xr:uid="{00000000-0005-0000-0000-000004160000}"/>
    <cellStyle name="Normal 4 3 4 2 3 2 6 4 3" xfId="9401" xr:uid="{00000000-0005-0000-0000-000005160000}"/>
    <cellStyle name="Normal 4 3 4 2 3 2 6 5" xfId="3957" xr:uid="{00000000-0005-0000-0000-000006160000}"/>
    <cellStyle name="Normal 4 3 4 2 3 2 6 5 2" xfId="10383" xr:uid="{00000000-0005-0000-0000-000007160000}"/>
    <cellStyle name="Normal 4 3 4 2 3 2 6 6" xfId="7012" xr:uid="{00000000-0005-0000-0000-000008160000}"/>
    <cellStyle name="Normal 4 3 4 2 3 2 7" xfId="668" xr:uid="{00000000-0005-0000-0000-000009160000}"/>
    <cellStyle name="Normal 4 3 4 2 3 2 7 2" xfId="2104" xr:uid="{00000000-0005-0000-0000-00000A160000}"/>
    <cellStyle name="Normal 4 3 4 2 3 2 7 2 2" xfId="3383" xr:uid="{00000000-0005-0000-0000-00000B160000}"/>
    <cellStyle name="Normal 4 3 4 2 3 2 7 2 2 2" xfId="6322" xr:uid="{00000000-0005-0000-0000-00000C160000}"/>
    <cellStyle name="Normal 4 3 4 2 3 2 7 2 2 2 2" xfId="12748" xr:uid="{00000000-0005-0000-0000-00000D160000}"/>
    <cellStyle name="Normal 4 3 4 2 3 2 7 2 2 3" xfId="9821" xr:uid="{00000000-0005-0000-0000-00000E160000}"/>
    <cellStyle name="Normal 4 3 4 2 3 2 7 2 3" xfId="5401" xr:uid="{00000000-0005-0000-0000-00000F160000}"/>
    <cellStyle name="Normal 4 3 4 2 3 2 7 2 3 2" xfId="11827" xr:uid="{00000000-0005-0000-0000-000010160000}"/>
    <cellStyle name="Normal 4 3 4 2 3 2 7 2 4" xfId="8798" xr:uid="{00000000-0005-0000-0000-000011160000}"/>
    <cellStyle name="Normal 4 3 4 2 3 2 7 3" xfId="1555" xr:uid="{00000000-0005-0000-0000-000012160000}"/>
    <cellStyle name="Normal 4 3 4 2 3 2 7 3 2" xfId="5033" xr:uid="{00000000-0005-0000-0000-000013160000}"/>
    <cellStyle name="Normal 4 3 4 2 3 2 7 3 2 2" xfId="11459" xr:uid="{00000000-0005-0000-0000-000014160000}"/>
    <cellStyle name="Normal 4 3 4 2 3 2 7 3 3" xfId="8269" xr:uid="{00000000-0005-0000-0000-000015160000}"/>
    <cellStyle name="Normal 4 3 4 2 3 2 7 4" xfId="3020" xr:uid="{00000000-0005-0000-0000-000016160000}"/>
    <cellStyle name="Normal 4 3 4 2 3 2 7 4 2" xfId="5960" xr:uid="{00000000-0005-0000-0000-000017160000}"/>
    <cellStyle name="Normal 4 3 4 2 3 2 7 4 2 2" xfId="12386" xr:uid="{00000000-0005-0000-0000-000018160000}"/>
    <cellStyle name="Normal 4 3 4 2 3 2 7 4 3" xfId="9459" xr:uid="{00000000-0005-0000-0000-000019160000}"/>
    <cellStyle name="Normal 4 3 4 2 3 2 7 5" xfId="4327" xr:uid="{00000000-0005-0000-0000-00001A160000}"/>
    <cellStyle name="Normal 4 3 4 2 3 2 7 5 2" xfId="10753" xr:uid="{00000000-0005-0000-0000-00001B160000}"/>
    <cellStyle name="Normal 4 3 4 2 3 2 7 6" xfId="7388" xr:uid="{00000000-0005-0000-0000-00001C160000}"/>
    <cellStyle name="Normal 4 3 4 2 3 2 8" xfId="1631" xr:uid="{00000000-0005-0000-0000-00001D160000}"/>
    <cellStyle name="Normal 4 3 4 2 3 2 8 2" xfId="2178" xr:uid="{00000000-0005-0000-0000-00001E160000}"/>
    <cellStyle name="Normal 4 3 4 2 3 2 8 2 2" xfId="3442" xr:uid="{00000000-0005-0000-0000-00001F160000}"/>
    <cellStyle name="Normal 4 3 4 2 3 2 8 2 2 2" xfId="6381" xr:uid="{00000000-0005-0000-0000-000020160000}"/>
    <cellStyle name="Normal 4 3 4 2 3 2 8 2 2 2 2" xfId="12807" xr:uid="{00000000-0005-0000-0000-000021160000}"/>
    <cellStyle name="Normal 4 3 4 2 3 2 8 2 2 3" xfId="9880" xr:uid="{00000000-0005-0000-0000-000022160000}"/>
    <cellStyle name="Normal 4 3 4 2 3 2 8 2 3" xfId="5460" xr:uid="{00000000-0005-0000-0000-000023160000}"/>
    <cellStyle name="Normal 4 3 4 2 3 2 8 2 3 2" xfId="11886" xr:uid="{00000000-0005-0000-0000-000024160000}"/>
    <cellStyle name="Normal 4 3 4 2 3 2 8 2 4" xfId="8870" xr:uid="{00000000-0005-0000-0000-000025160000}"/>
    <cellStyle name="Normal 4 3 4 2 3 2 8 3" xfId="3080" xr:uid="{00000000-0005-0000-0000-000026160000}"/>
    <cellStyle name="Normal 4 3 4 2 3 2 8 3 2" xfId="6019" xr:uid="{00000000-0005-0000-0000-000027160000}"/>
    <cellStyle name="Normal 4 3 4 2 3 2 8 3 2 2" xfId="12445" xr:uid="{00000000-0005-0000-0000-000028160000}"/>
    <cellStyle name="Normal 4 3 4 2 3 2 8 3 3" xfId="9518" xr:uid="{00000000-0005-0000-0000-000029160000}"/>
    <cellStyle name="Normal 4 3 4 2 3 2 8 4" xfId="5092" xr:uid="{00000000-0005-0000-0000-00002A160000}"/>
    <cellStyle name="Normal 4 3 4 2 3 2 8 4 2" xfId="11518" xr:uid="{00000000-0005-0000-0000-00002B160000}"/>
    <cellStyle name="Normal 4 3 4 2 3 2 8 5" xfId="8342" xr:uid="{00000000-0005-0000-0000-00002C160000}"/>
    <cellStyle name="Normal 4 3 4 2 3 2 9" xfId="2411" xr:uid="{00000000-0005-0000-0000-00002D160000}"/>
    <cellStyle name="Normal 4 3 4 2 3 2 9 2" xfId="3574" xr:uid="{00000000-0005-0000-0000-00002E160000}"/>
    <cellStyle name="Normal 4 3 4 2 3 2 9 2 2" xfId="6513" xr:uid="{00000000-0005-0000-0000-00002F160000}"/>
    <cellStyle name="Normal 4 3 4 2 3 2 9 2 2 2" xfId="12939" xr:uid="{00000000-0005-0000-0000-000030160000}"/>
    <cellStyle name="Normal 4 3 4 2 3 2 9 2 3" xfId="10012" xr:uid="{00000000-0005-0000-0000-000031160000}"/>
    <cellStyle name="Normal 4 3 4 2 3 2 9 3" xfId="5595" xr:uid="{00000000-0005-0000-0000-000032160000}"/>
    <cellStyle name="Normal 4 3 4 2 3 2 9 3 2" xfId="12021" xr:uid="{00000000-0005-0000-0000-000033160000}"/>
    <cellStyle name="Normal 4 3 4 2 3 2 9 4" xfId="9045" xr:uid="{00000000-0005-0000-0000-000034160000}"/>
    <cellStyle name="Normal 4 3 4 2 3 2_IOPES" xfId="2649" xr:uid="{00000000-0005-0000-0000-000035160000}"/>
    <cellStyle name="Normal 4 3 4 2 3 23" xfId="13669" xr:uid="{00000000-0005-0000-0000-000036160000}"/>
    <cellStyle name="Normal 4 3 4 2 3 3" xfId="110" xr:uid="{00000000-0005-0000-0000-000037160000}"/>
    <cellStyle name="Normal 4 3 4 2 3 3 10" xfId="1271" xr:uid="{00000000-0005-0000-0000-000038160000}"/>
    <cellStyle name="Normal 4 3 4 2 3 3 10 2" xfId="4865" xr:uid="{00000000-0005-0000-0000-000039160000}"/>
    <cellStyle name="Normal 4 3 4 2 3 3 10 2 2" xfId="11291" xr:uid="{00000000-0005-0000-0000-00003A160000}"/>
    <cellStyle name="Normal 4 3 4 2 3 3 10 3" xfId="7985" xr:uid="{00000000-0005-0000-0000-00003B160000}"/>
    <cellStyle name="Normal 4 3 4 2 3 3 11" xfId="2851" xr:uid="{00000000-0005-0000-0000-00003C160000}"/>
    <cellStyle name="Normal 4 3 4 2 3 3 11 2" xfId="5792" xr:uid="{00000000-0005-0000-0000-00003D160000}"/>
    <cellStyle name="Normal 4 3 4 2 3 3 11 2 2" xfId="12218" xr:uid="{00000000-0005-0000-0000-00003E160000}"/>
    <cellStyle name="Normal 4 3 4 2 3 3 11 3" xfId="9291" xr:uid="{00000000-0005-0000-0000-00003F160000}"/>
    <cellStyle name="Normal 4 3 4 2 3 3 12" xfId="3817" xr:uid="{00000000-0005-0000-0000-000040160000}"/>
    <cellStyle name="Normal 4 3 4 2 3 3 12 2" xfId="10243" xr:uid="{00000000-0005-0000-0000-000041160000}"/>
    <cellStyle name="Normal 4 3 4 2 3 3 13" xfId="6872" xr:uid="{00000000-0005-0000-0000-000042160000}"/>
    <cellStyle name="Normal 4 3 4 2 3 3 14" xfId="13630" xr:uid="{00000000-0005-0000-0000-000043160000}"/>
    <cellStyle name="Normal 4 3 4 2 3 3 2" xfId="171" xr:uid="{00000000-0005-0000-0000-000044160000}"/>
    <cellStyle name="Normal 4 3 4 2 3 3 2 10" xfId="3876" xr:uid="{00000000-0005-0000-0000-000045160000}"/>
    <cellStyle name="Normal 4 3 4 2 3 3 2 10 2" xfId="10302" xr:uid="{00000000-0005-0000-0000-000046160000}"/>
    <cellStyle name="Normal 4 3 4 2 3 3 2 11" xfId="6931" xr:uid="{00000000-0005-0000-0000-000047160000}"/>
    <cellStyle name="Normal 4 3 4 2 3 3 2 12" xfId="13649" xr:uid="{00000000-0005-0000-0000-000048160000}"/>
    <cellStyle name="Normal 4 3 4 2 3 3 2 2" xfId="542" xr:uid="{00000000-0005-0000-0000-000049160000}"/>
    <cellStyle name="Normal 4 3 4 2 3 3 2 2 2" xfId="1121" xr:uid="{00000000-0005-0000-0000-00004A160000}"/>
    <cellStyle name="Normal 4 3 4 2 3 3 2 2 2 2" xfId="1896" xr:uid="{00000000-0005-0000-0000-00004B160000}"/>
    <cellStyle name="Normal 4 3 4 2 3 3 2 2 2 2 2" xfId="5294" xr:uid="{00000000-0005-0000-0000-00004C160000}"/>
    <cellStyle name="Normal 4 3 4 2 3 3 2 2 2 2 2 2" xfId="11720" xr:uid="{00000000-0005-0000-0000-00004D160000}"/>
    <cellStyle name="Normal 4 3 4 2 3 3 2 2 2 2 3" xfId="8592" xr:uid="{00000000-0005-0000-0000-00004E160000}"/>
    <cellStyle name="Normal 4 3 4 2 3 3 2 2 2 3" xfId="3278" xr:uid="{00000000-0005-0000-0000-00004F160000}"/>
    <cellStyle name="Normal 4 3 4 2 3 3 2 2 2 3 2" xfId="6217" xr:uid="{00000000-0005-0000-0000-000050160000}"/>
    <cellStyle name="Normal 4 3 4 2 3 3 2 2 2 3 2 2" xfId="12643" xr:uid="{00000000-0005-0000-0000-000051160000}"/>
    <cellStyle name="Normal 4 3 4 2 3 3 2 2 2 3 3" xfId="9716" xr:uid="{00000000-0005-0000-0000-000052160000}"/>
    <cellStyle name="Normal 4 3 4 2 3 3 2 2 2 4" xfId="4780" xr:uid="{00000000-0005-0000-0000-000053160000}"/>
    <cellStyle name="Normal 4 3 4 2 3 3 2 2 2 4 2" xfId="11206" xr:uid="{00000000-0005-0000-0000-000054160000}"/>
    <cellStyle name="Normal 4 3 4 2 3 3 2 2 2 5" xfId="7841" xr:uid="{00000000-0005-0000-0000-000055160000}"/>
    <cellStyle name="Normal 4 3 4 2 3 3 2 2 3" xfId="1342" xr:uid="{00000000-0005-0000-0000-000056160000}"/>
    <cellStyle name="Normal 4 3 4 2 3 3 2 2 3 2" xfId="4928" xr:uid="{00000000-0005-0000-0000-000057160000}"/>
    <cellStyle name="Normal 4 3 4 2 3 3 2 2 3 2 2" xfId="11354" xr:uid="{00000000-0005-0000-0000-000058160000}"/>
    <cellStyle name="Normal 4 3 4 2 3 3 2 2 3 3" xfId="8056" xr:uid="{00000000-0005-0000-0000-000059160000}"/>
    <cellStyle name="Normal 4 3 4 2 3 3 2 2 4" xfId="2914" xr:uid="{00000000-0005-0000-0000-00005A160000}"/>
    <cellStyle name="Normal 4 3 4 2 3 3 2 2 4 2" xfId="5855" xr:uid="{00000000-0005-0000-0000-00005B160000}"/>
    <cellStyle name="Normal 4 3 4 2 3 3 2 2 4 2 2" xfId="12281" xr:uid="{00000000-0005-0000-0000-00005C160000}"/>
    <cellStyle name="Normal 4 3 4 2 3 3 2 2 4 3" xfId="9354" xr:uid="{00000000-0005-0000-0000-00005D160000}"/>
    <cellStyle name="Normal 4 3 4 2 3 3 2 2 5" xfId="4232" xr:uid="{00000000-0005-0000-0000-00005E160000}"/>
    <cellStyle name="Normal 4 3 4 2 3 3 2 2 5 2" xfId="10658" xr:uid="{00000000-0005-0000-0000-00005F160000}"/>
    <cellStyle name="Normal 4 3 4 2 3 3 2 2 6" xfId="7287" xr:uid="{00000000-0005-0000-0000-000060160000}"/>
    <cellStyle name="Normal 4 3 4 2 3 3 2 3" xfId="363" xr:uid="{00000000-0005-0000-0000-000061160000}"/>
    <cellStyle name="Normal 4 3 4 2 3 3 2 3 2" xfId="943" xr:uid="{00000000-0005-0000-0000-000062160000}"/>
    <cellStyle name="Normal 4 3 4 2 3 3 2 3 2 2" xfId="1961" xr:uid="{00000000-0005-0000-0000-000063160000}"/>
    <cellStyle name="Normal 4 3 4 2 3 3 2 3 2 2 2" xfId="5352" xr:uid="{00000000-0005-0000-0000-000064160000}"/>
    <cellStyle name="Normal 4 3 4 2 3 3 2 3 2 2 2 2" xfId="11778" xr:uid="{00000000-0005-0000-0000-000065160000}"/>
    <cellStyle name="Normal 4 3 4 2 3 3 2 3 2 2 3" xfId="8657" xr:uid="{00000000-0005-0000-0000-000066160000}"/>
    <cellStyle name="Normal 4 3 4 2 3 3 2 3 2 3" xfId="3336" xr:uid="{00000000-0005-0000-0000-000067160000}"/>
    <cellStyle name="Normal 4 3 4 2 3 3 2 3 2 3 2" xfId="6275" xr:uid="{00000000-0005-0000-0000-000068160000}"/>
    <cellStyle name="Normal 4 3 4 2 3 3 2 3 2 3 2 2" xfId="12701" xr:uid="{00000000-0005-0000-0000-000069160000}"/>
    <cellStyle name="Normal 4 3 4 2 3 3 2 3 2 3 3" xfId="9774" xr:uid="{00000000-0005-0000-0000-00006A160000}"/>
    <cellStyle name="Normal 4 3 4 2 3 3 2 3 2 4" xfId="4602" xr:uid="{00000000-0005-0000-0000-00006B160000}"/>
    <cellStyle name="Normal 4 3 4 2 3 3 2 3 2 4 2" xfId="11028" xr:uid="{00000000-0005-0000-0000-00006C160000}"/>
    <cellStyle name="Normal 4 3 4 2 3 3 2 3 2 5" xfId="7663" xr:uid="{00000000-0005-0000-0000-00006D160000}"/>
    <cellStyle name="Normal 4 3 4 2 3 3 2 3 3" xfId="1408" xr:uid="{00000000-0005-0000-0000-00006E160000}"/>
    <cellStyle name="Normal 4 3 4 2 3 3 2 3 3 2" xfId="4986" xr:uid="{00000000-0005-0000-0000-00006F160000}"/>
    <cellStyle name="Normal 4 3 4 2 3 3 2 3 3 2 2" xfId="11412" xr:uid="{00000000-0005-0000-0000-000070160000}"/>
    <cellStyle name="Normal 4 3 4 2 3 3 2 3 3 3" xfId="8122" xr:uid="{00000000-0005-0000-0000-000071160000}"/>
    <cellStyle name="Normal 4 3 4 2 3 3 2 3 4" xfId="2972" xr:uid="{00000000-0005-0000-0000-000072160000}"/>
    <cellStyle name="Normal 4 3 4 2 3 3 2 3 4 2" xfId="5913" xr:uid="{00000000-0005-0000-0000-000073160000}"/>
    <cellStyle name="Normal 4 3 4 2 3 3 2 3 4 2 2" xfId="12339" xr:uid="{00000000-0005-0000-0000-000074160000}"/>
    <cellStyle name="Normal 4 3 4 2 3 3 2 3 4 3" xfId="9412" xr:uid="{00000000-0005-0000-0000-000075160000}"/>
    <cellStyle name="Normal 4 3 4 2 3 3 2 3 5" xfId="4054" xr:uid="{00000000-0005-0000-0000-000076160000}"/>
    <cellStyle name="Normal 4 3 4 2 3 3 2 3 5 2" xfId="10480" xr:uid="{00000000-0005-0000-0000-000077160000}"/>
    <cellStyle name="Normal 4 3 4 2 3 3 2 3 6" xfId="7109" xr:uid="{00000000-0005-0000-0000-000078160000}"/>
    <cellStyle name="Normal 4 3 4 2 3 3 2 4" xfId="765" xr:uid="{00000000-0005-0000-0000-000079160000}"/>
    <cellStyle name="Normal 4 3 4 2 3 3 2 4 2" xfId="2115" xr:uid="{00000000-0005-0000-0000-00007A160000}"/>
    <cellStyle name="Normal 4 3 4 2 3 3 2 4 2 2" xfId="3394" xr:uid="{00000000-0005-0000-0000-00007B160000}"/>
    <cellStyle name="Normal 4 3 4 2 3 3 2 4 2 2 2" xfId="6333" xr:uid="{00000000-0005-0000-0000-00007C160000}"/>
    <cellStyle name="Normal 4 3 4 2 3 3 2 4 2 2 2 2" xfId="12759" xr:uid="{00000000-0005-0000-0000-00007D160000}"/>
    <cellStyle name="Normal 4 3 4 2 3 3 2 4 2 2 3" xfId="9832" xr:uid="{00000000-0005-0000-0000-00007E160000}"/>
    <cellStyle name="Normal 4 3 4 2 3 3 2 4 2 3" xfId="5412" xr:uid="{00000000-0005-0000-0000-00007F160000}"/>
    <cellStyle name="Normal 4 3 4 2 3 3 2 4 2 3 2" xfId="11838" xr:uid="{00000000-0005-0000-0000-000080160000}"/>
    <cellStyle name="Normal 4 3 4 2 3 3 2 4 2 4" xfId="8809" xr:uid="{00000000-0005-0000-0000-000081160000}"/>
    <cellStyle name="Normal 4 3 4 2 3 3 2 4 3" xfId="1566" xr:uid="{00000000-0005-0000-0000-000082160000}"/>
    <cellStyle name="Normal 4 3 4 2 3 3 2 4 3 2" xfId="5044" xr:uid="{00000000-0005-0000-0000-000083160000}"/>
    <cellStyle name="Normal 4 3 4 2 3 3 2 4 3 2 2" xfId="11470" xr:uid="{00000000-0005-0000-0000-000084160000}"/>
    <cellStyle name="Normal 4 3 4 2 3 3 2 4 3 3" xfId="8280" xr:uid="{00000000-0005-0000-0000-000085160000}"/>
    <cellStyle name="Normal 4 3 4 2 3 3 2 4 4" xfId="3031" xr:uid="{00000000-0005-0000-0000-000086160000}"/>
    <cellStyle name="Normal 4 3 4 2 3 3 2 4 4 2" xfId="5971" xr:uid="{00000000-0005-0000-0000-000087160000}"/>
    <cellStyle name="Normal 4 3 4 2 3 3 2 4 4 2 2" xfId="12397" xr:uid="{00000000-0005-0000-0000-000088160000}"/>
    <cellStyle name="Normal 4 3 4 2 3 3 2 4 4 3" xfId="9470" xr:uid="{00000000-0005-0000-0000-000089160000}"/>
    <cellStyle name="Normal 4 3 4 2 3 3 2 4 5" xfId="4424" xr:uid="{00000000-0005-0000-0000-00008A160000}"/>
    <cellStyle name="Normal 4 3 4 2 3 3 2 4 5 2" xfId="10850" xr:uid="{00000000-0005-0000-0000-00008B160000}"/>
    <cellStyle name="Normal 4 3 4 2 3 3 2 4 6" xfId="7485" xr:uid="{00000000-0005-0000-0000-00008C160000}"/>
    <cellStyle name="Normal 4 3 4 2 3 3 2 5" xfId="1726" xr:uid="{00000000-0005-0000-0000-00008D160000}"/>
    <cellStyle name="Normal 4 3 4 2 3 3 2 5 2" xfId="2282" xr:uid="{00000000-0005-0000-0000-00008E160000}"/>
    <cellStyle name="Normal 4 3 4 2 3 3 2 5 2 2" xfId="3517" xr:uid="{00000000-0005-0000-0000-00008F160000}"/>
    <cellStyle name="Normal 4 3 4 2 3 3 2 5 2 2 2" xfId="6456" xr:uid="{00000000-0005-0000-0000-000090160000}"/>
    <cellStyle name="Normal 4 3 4 2 3 3 2 5 2 2 2 2" xfId="12882" xr:uid="{00000000-0005-0000-0000-000091160000}"/>
    <cellStyle name="Normal 4 3 4 2 3 3 2 5 2 2 3" xfId="9955" xr:uid="{00000000-0005-0000-0000-000092160000}"/>
    <cellStyle name="Normal 4 3 4 2 3 3 2 5 2 3" xfId="5536" xr:uid="{00000000-0005-0000-0000-000093160000}"/>
    <cellStyle name="Normal 4 3 4 2 3 3 2 5 2 3 2" xfId="11962" xr:uid="{00000000-0005-0000-0000-000094160000}"/>
    <cellStyle name="Normal 4 3 4 2 3 3 2 5 2 4" xfId="8963" xr:uid="{00000000-0005-0000-0000-000095160000}"/>
    <cellStyle name="Normal 4 3 4 2 3 3 2 5 3" xfId="3155" xr:uid="{00000000-0005-0000-0000-000096160000}"/>
    <cellStyle name="Normal 4 3 4 2 3 3 2 5 3 2" xfId="6094" xr:uid="{00000000-0005-0000-0000-000097160000}"/>
    <cellStyle name="Normal 4 3 4 2 3 3 2 5 3 2 2" xfId="12520" xr:uid="{00000000-0005-0000-0000-000098160000}"/>
    <cellStyle name="Normal 4 3 4 2 3 3 2 5 3 3" xfId="9593" xr:uid="{00000000-0005-0000-0000-000099160000}"/>
    <cellStyle name="Normal 4 3 4 2 3 3 2 5 4" xfId="5168" xr:uid="{00000000-0005-0000-0000-00009A160000}"/>
    <cellStyle name="Normal 4 3 4 2 3 3 2 5 4 2" xfId="11594" xr:uid="{00000000-0005-0000-0000-00009B160000}"/>
    <cellStyle name="Normal 4 3 4 2 3 3 2 5 5" xfId="8435" xr:uid="{00000000-0005-0000-0000-00009C160000}"/>
    <cellStyle name="Normal 4 3 4 2 3 3 2 6" xfId="2510" xr:uid="{00000000-0005-0000-0000-00009D160000}"/>
    <cellStyle name="Normal 4 3 4 2 3 3 2 6 2" xfId="3671" xr:uid="{00000000-0005-0000-0000-00009E160000}"/>
    <cellStyle name="Normal 4 3 4 2 3 3 2 6 2 2" xfId="6610" xr:uid="{00000000-0005-0000-0000-00009F160000}"/>
    <cellStyle name="Normal 4 3 4 2 3 3 2 6 2 2 2" xfId="13036" xr:uid="{00000000-0005-0000-0000-0000A0160000}"/>
    <cellStyle name="Normal 4 3 4 2 3 3 2 6 2 3" xfId="10109" xr:uid="{00000000-0005-0000-0000-0000A1160000}"/>
    <cellStyle name="Normal 4 3 4 2 3 3 2 6 3" xfId="5692" xr:uid="{00000000-0005-0000-0000-0000A2160000}"/>
    <cellStyle name="Normal 4 3 4 2 3 3 2 6 3 2" xfId="12118" xr:uid="{00000000-0005-0000-0000-0000A3160000}"/>
    <cellStyle name="Normal 4 3 4 2 3 3 2 6 4" xfId="9142" xr:uid="{00000000-0005-0000-0000-0000A4160000}"/>
    <cellStyle name="Normal 4 3 4 2 3 3 2 7" xfId="1835" xr:uid="{00000000-0005-0000-0000-0000A5160000}"/>
    <cellStyle name="Normal 4 3 4 2 3 3 2 7 2" xfId="3220" xr:uid="{00000000-0005-0000-0000-0000A6160000}"/>
    <cellStyle name="Normal 4 3 4 2 3 3 2 7 2 2" xfId="6159" xr:uid="{00000000-0005-0000-0000-0000A7160000}"/>
    <cellStyle name="Normal 4 3 4 2 3 3 2 7 2 2 2" xfId="12585" xr:uid="{00000000-0005-0000-0000-0000A8160000}"/>
    <cellStyle name="Normal 4 3 4 2 3 3 2 7 2 3" xfId="9658" xr:uid="{00000000-0005-0000-0000-0000A9160000}"/>
    <cellStyle name="Normal 4 3 4 2 3 3 2 7 3" xfId="5236" xr:uid="{00000000-0005-0000-0000-0000AA160000}"/>
    <cellStyle name="Normal 4 3 4 2 3 3 2 7 3 2" xfId="11662" xr:uid="{00000000-0005-0000-0000-0000AB160000}"/>
    <cellStyle name="Normal 4 3 4 2 3 3 2 7 4" xfId="8531" xr:uid="{00000000-0005-0000-0000-0000AC160000}"/>
    <cellStyle name="Normal 4 3 4 2 3 3 2 8" xfId="1276" xr:uid="{00000000-0005-0000-0000-0000AD160000}"/>
    <cellStyle name="Normal 4 3 4 2 3 3 2 8 2" xfId="4870" xr:uid="{00000000-0005-0000-0000-0000AE160000}"/>
    <cellStyle name="Normal 4 3 4 2 3 3 2 8 2 2" xfId="11296" xr:uid="{00000000-0005-0000-0000-0000AF160000}"/>
    <cellStyle name="Normal 4 3 4 2 3 3 2 8 3" xfId="7990" xr:uid="{00000000-0005-0000-0000-0000B0160000}"/>
    <cellStyle name="Normal 4 3 4 2 3 3 2 9" xfId="2856" xr:uid="{00000000-0005-0000-0000-0000B1160000}"/>
    <cellStyle name="Normal 4 3 4 2 3 3 2 9 2" xfId="5797" xr:uid="{00000000-0005-0000-0000-0000B2160000}"/>
    <cellStyle name="Normal 4 3 4 2 3 3 2 9 2 2" xfId="12223" xr:uid="{00000000-0005-0000-0000-0000B3160000}"/>
    <cellStyle name="Normal 4 3 4 2 3 3 2 9 3" xfId="9296" xr:uid="{00000000-0005-0000-0000-0000B4160000}"/>
    <cellStyle name="Normal 4 3 4 2 3 3 2_IOPES" xfId="2685" xr:uid="{00000000-0005-0000-0000-0000B5160000}"/>
    <cellStyle name="Normal 4 3 4 2 3 3 22" xfId="13674" xr:uid="{00000000-0005-0000-0000-0000B6160000}"/>
    <cellStyle name="Normal 4 3 4 2 3 3 3" xfId="483" xr:uid="{00000000-0005-0000-0000-0000B7160000}"/>
    <cellStyle name="Normal 4 3 4 2 3 3 3 2" xfId="1062" xr:uid="{00000000-0005-0000-0000-0000B8160000}"/>
    <cellStyle name="Normal 4 3 4 2 3 3 3 2 2" xfId="1905" xr:uid="{00000000-0005-0000-0000-0000B9160000}"/>
    <cellStyle name="Normal 4 3 4 2 3 3 3 2 2 2" xfId="3287" xr:uid="{00000000-0005-0000-0000-0000BA160000}"/>
    <cellStyle name="Normal 4 3 4 2 3 3 3 2 2 2 2" xfId="6226" xr:uid="{00000000-0005-0000-0000-0000BB160000}"/>
    <cellStyle name="Normal 4 3 4 2 3 3 3 2 2 2 2 2" xfId="12652" xr:uid="{00000000-0005-0000-0000-0000BC160000}"/>
    <cellStyle name="Normal 4 3 4 2 3 3 3 2 2 2 3" xfId="9725" xr:uid="{00000000-0005-0000-0000-0000BD160000}"/>
    <cellStyle name="Normal 4 3 4 2 3 3 3 2 2 3" xfId="5303" xr:uid="{00000000-0005-0000-0000-0000BE160000}"/>
    <cellStyle name="Normal 4 3 4 2 3 3 3 2 2 3 2" xfId="11729" xr:uid="{00000000-0005-0000-0000-0000BF160000}"/>
    <cellStyle name="Normal 4 3 4 2 3 3 3 2 2 4" xfId="8601" xr:uid="{00000000-0005-0000-0000-0000C0160000}"/>
    <cellStyle name="Normal 4 3 4 2 3 3 3 2 3" xfId="1351" xr:uid="{00000000-0005-0000-0000-0000C1160000}"/>
    <cellStyle name="Normal 4 3 4 2 3 3 3 2 3 2" xfId="4937" xr:uid="{00000000-0005-0000-0000-0000C2160000}"/>
    <cellStyle name="Normal 4 3 4 2 3 3 3 2 3 2 2" xfId="11363" xr:uid="{00000000-0005-0000-0000-0000C3160000}"/>
    <cellStyle name="Normal 4 3 4 2 3 3 3 2 3 3" xfId="8065" xr:uid="{00000000-0005-0000-0000-0000C4160000}"/>
    <cellStyle name="Normal 4 3 4 2 3 3 3 2 4" xfId="2923" xr:uid="{00000000-0005-0000-0000-0000C5160000}"/>
    <cellStyle name="Normal 4 3 4 2 3 3 3 2 4 2" xfId="5864" xr:uid="{00000000-0005-0000-0000-0000C6160000}"/>
    <cellStyle name="Normal 4 3 4 2 3 3 3 2 4 2 2" xfId="12290" xr:uid="{00000000-0005-0000-0000-0000C7160000}"/>
    <cellStyle name="Normal 4 3 4 2 3 3 3 2 4 3" xfId="9363" xr:uid="{00000000-0005-0000-0000-0000C8160000}"/>
    <cellStyle name="Normal 4 3 4 2 3 3 3 2 5" xfId="4721" xr:uid="{00000000-0005-0000-0000-0000C9160000}"/>
    <cellStyle name="Normal 4 3 4 2 3 3 3 2 5 2" xfId="11147" xr:uid="{00000000-0005-0000-0000-0000CA160000}"/>
    <cellStyle name="Normal 4 3 4 2 3 3 3 2 6" xfId="7782" xr:uid="{00000000-0005-0000-0000-0000CB160000}"/>
    <cellStyle name="Normal 4 3 4 2 3 3 3 3" xfId="1417" xr:uid="{00000000-0005-0000-0000-0000CC160000}"/>
    <cellStyle name="Normal 4 3 4 2 3 3 3 3 2" xfId="1970" xr:uid="{00000000-0005-0000-0000-0000CD160000}"/>
    <cellStyle name="Normal 4 3 4 2 3 3 3 3 2 2" xfId="3345" xr:uid="{00000000-0005-0000-0000-0000CE160000}"/>
    <cellStyle name="Normal 4 3 4 2 3 3 3 3 2 2 2" xfId="6284" xr:uid="{00000000-0005-0000-0000-0000CF160000}"/>
    <cellStyle name="Normal 4 3 4 2 3 3 3 3 2 2 2 2" xfId="12710" xr:uid="{00000000-0005-0000-0000-0000D0160000}"/>
    <cellStyle name="Normal 4 3 4 2 3 3 3 3 2 2 3" xfId="9783" xr:uid="{00000000-0005-0000-0000-0000D1160000}"/>
    <cellStyle name="Normal 4 3 4 2 3 3 3 3 2 3" xfId="5361" xr:uid="{00000000-0005-0000-0000-0000D2160000}"/>
    <cellStyle name="Normal 4 3 4 2 3 3 3 3 2 3 2" xfId="11787" xr:uid="{00000000-0005-0000-0000-0000D3160000}"/>
    <cellStyle name="Normal 4 3 4 2 3 3 3 3 2 4" xfId="8666" xr:uid="{00000000-0005-0000-0000-0000D4160000}"/>
    <cellStyle name="Normal 4 3 4 2 3 3 3 3 3" xfId="2981" xr:uid="{00000000-0005-0000-0000-0000D5160000}"/>
    <cellStyle name="Normal 4 3 4 2 3 3 3 3 3 2" xfId="5922" xr:uid="{00000000-0005-0000-0000-0000D6160000}"/>
    <cellStyle name="Normal 4 3 4 2 3 3 3 3 3 2 2" xfId="12348" xr:uid="{00000000-0005-0000-0000-0000D7160000}"/>
    <cellStyle name="Normal 4 3 4 2 3 3 3 3 3 3" xfId="9421" xr:uid="{00000000-0005-0000-0000-0000D8160000}"/>
    <cellStyle name="Normal 4 3 4 2 3 3 3 3 4" xfId="4995" xr:uid="{00000000-0005-0000-0000-0000D9160000}"/>
    <cellStyle name="Normal 4 3 4 2 3 3 3 3 4 2" xfId="11421" xr:uid="{00000000-0005-0000-0000-0000DA160000}"/>
    <cellStyle name="Normal 4 3 4 2 3 3 3 3 5" xfId="8131" xr:uid="{00000000-0005-0000-0000-0000DB160000}"/>
    <cellStyle name="Normal 4 3 4 2 3 3 3 4" xfId="1575" xr:uid="{00000000-0005-0000-0000-0000DC160000}"/>
    <cellStyle name="Normal 4 3 4 2 3 3 3 4 2" xfId="2124" xr:uid="{00000000-0005-0000-0000-0000DD160000}"/>
    <cellStyle name="Normal 4 3 4 2 3 3 3 4 2 2" xfId="3403" xr:uid="{00000000-0005-0000-0000-0000DE160000}"/>
    <cellStyle name="Normal 4 3 4 2 3 3 3 4 2 2 2" xfId="6342" xr:uid="{00000000-0005-0000-0000-0000DF160000}"/>
    <cellStyle name="Normal 4 3 4 2 3 3 3 4 2 2 2 2" xfId="12768" xr:uid="{00000000-0005-0000-0000-0000E0160000}"/>
    <cellStyle name="Normal 4 3 4 2 3 3 3 4 2 2 3" xfId="9841" xr:uid="{00000000-0005-0000-0000-0000E1160000}"/>
    <cellStyle name="Normal 4 3 4 2 3 3 3 4 2 3" xfId="5421" xr:uid="{00000000-0005-0000-0000-0000E2160000}"/>
    <cellStyle name="Normal 4 3 4 2 3 3 3 4 2 3 2" xfId="11847" xr:uid="{00000000-0005-0000-0000-0000E3160000}"/>
    <cellStyle name="Normal 4 3 4 2 3 3 3 4 2 4" xfId="8818" xr:uid="{00000000-0005-0000-0000-0000E4160000}"/>
    <cellStyle name="Normal 4 3 4 2 3 3 3 4 3" xfId="3040" xr:uid="{00000000-0005-0000-0000-0000E5160000}"/>
    <cellStyle name="Normal 4 3 4 2 3 3 3 4 3 2" xfId="5980" xr:uid="{00000000-0005-0000-0000-0000E6160000}"/>
    <cellStyle name="Normal 4 3 4 2 3 3 3 4 3 2 2" xfId="12406" xr:uid="{00000000-0005-0000-0000-0000E7160000}"/>
    <cellStyle name="Normal 4 3 4 2 3 3 3 4 3 3" xfId="9479" xr:uid="{00000000-0005-0000-0000-0000E8160000}"/>
    <cellStyle name="Normal 4 3 4 2 3 3 3 4 4" xfId="5053" xr:uid="{00000000-0005-0000-0000-0000E9160000}"/>
    <cellStyle name="Normal 4 3 4 2 3 3 3 4 4 2" xfId="11479" xr:uid="{00000000-0005-0000-0000-0000EA160000}"/>
    <cellStyle name="Normal 4 3 4 2 3 3 3 4 5" xfId="8289" xr:uid="{00000000-0005-0000-0000-0000EB160000}"/>
    <cellStyle name="Normal 4 3 4 2 3 3 3 5" xfId="1844" xr:uid="{00000000-0005-0000-0000-0000EC160000}"/>
    <cellStyle name="Normal 4 3 4 2 3 3 3 5 2" xfId="3229" xr:uid="{00000000-0005-0000-0000-0000ED160000}"/>
    <cellStyle name="Normal 4 3 4 2 3 3 3 5 2 2" xfId="6168" xr:uid="{00000000-0005-0000-0000-0000EE160000}"/>
    <cellStyle name="Normal 4 3 4 2 3 3 3 5 2 2 2" xfId="12594" xr:uid="{00000000-0005-0000-0000-0000EF160000}"/>
    <cellStyle name="Normal 4 3 4 2 3 3 3 5 2 3" xfId="9667" xr:uid="{00000000-0005-0000-0000-0000F0160000}"/>
    <cellStyle name="Normal 4 3 4 2 3 3 3 5 3" xfId="5245" xr:uid="{00000000-0005-0000-0000-0000F1160000}"/>
    <cellStyle name="Normal 4 3 4 2 3 3 3 5 3 2" xfId="11671" xr:uid="{00000000-0005-0000-0000-0000F2160000}"/>
    <cellStyle name="Normal 4 3 4 2 3 3 3 5 4" xfId="8540" xr:uid="{00000000-0005-0000-0000-0000F3160000}"/>
    <cellStyle name="Normal 4 3 4 2 3 3 3 6" xfId="1285" xr:uid="{00000000-0005-0000-0000-0000F4160000}"/>
    <cellStyle name="Normal 4 3 4 2 3 3 3 6 2" xfId="4879" xr:uid="{00000000-0005-0000-0000-0000F5160000}"/>
    <cellStyle name="Normal 4 3 4 2 3 3 3 6 2 2" xfId="11305" xr:uid="{00000000-0005-0000-0000-0000F6160000}"/>
    <cellStyle name="Normal 4 3 4 2 3 3 3 6 3" xfId="7999" xr:uid="{00000000-0005-0000-0000-0000F7160000}"/>
    <cellStyle name="Normal 4 3 4 2 3 3 3 7" xfId="2865" xr:uid="{00000000-0005-0000-0000-0000F8160000}"/>
    <cellStyle name="Normal 4 3 4 2 3 3 3 7 2" xfId="5806" xr:uid="{00000000-0005-0000-0000-0000F9160000}"/>
    <cellStyle name="Normal 4 3 4 2 3 3 3 7 2 2" xfId="12232" xr:uid="{00000000-0005-0000-0000-0000FA160000}"/>
    <cellStyle name="Normal 4 3 4 2 3 3 3 7 3" xfId="9305" xr:uid="{00000000-0005-0000-0000-0000FB160000}"/>
    <cellStyle name="Normal 4 3 4 2 3 3 3 8" xfId="4173" xr:uid="{00000000-0005-0000-0000-0000FC160000}"/>
    <cellStyle name="Normal 4 3 4 2 3 3 3 8 2" xfId="10599" xr:uid="{00000000-0005-0000-0000-0000FD160000}"/>
    <cellStyle name="Normal 4 3 4 2 3 3 3 9" xfId="7228" xr:uid="{00000000-0005-0000-0000-0000FE160000}"/>
    <cellStyle name="Normal 4 3 4 2 3 3 4" xfId="304" xr:uid="{00000000-0005-0000-0000-0000FF160000}"/>
    <cellStyle name="Normal 4 3 4 2 3 3 4 2" xfId="884" xr:uid="{00000000-0005-0000-0000-000000170000}"/>
    <cellStyle name="Normal 4 3 4 2 3 3 4 2 2" xfId="1891" xr:uid="{00000000-0005-0000-0000-000001170000}"/>
    <cellStyle name="Normal 4 3 4 2 3 3 4 2 2 2" xfId="5289" xr:uid="{00000000-0005-0000-0000-000002170000}"/>
    <cellStyle name="Normal 4 3 4 2 3 3 4 2 2 2 2" xfId="11715" xr:uid="{00000000-0005-0000-0000-000003170000}"/>
    <cellStyle name="Normal 4 3 4 2 3 3 4 2 2 3" xfId="8587" xr:uid="{00000000-0005-0000-0000-000004170000}"/>
    <cellStyle name="Normal 4 3 4 2 3 3 4 2 3" xfId="3273" xr:uid="{00000000-0005-0000-0000-000005170000}"/>
    <cellStyle name="Normal 4 3 4 2 3 3 4 2 3 2" xfId="6212" xr:uid="{00000000-0005-0000-0000-000006170000}"/>
    <cellStyle name="Normal 4 3 4 2 3 3 4 2 3 2 2" xfId="12638" xr:uid="{00000000-0005-0000-0000-000007170000}"/>
    <cellStyle name="Normal 4 3 4 2 3 3 4 2 3 3" xfId="9711" xr:uid="{00000000-0005-0000-0000-000008170000}"/>
    <cellStyle name="Normal 4 3 4 2 3 3 4 2 4" xfId="4543" xr:uid="{00000000-0005-0000-0000-000009170000}"/>
    <cellStyle name="Normal 4 3 4 2 3 3 4 2 4 2" xfId="10969" xr:uid="{00000000-0005-0000-0000-00000A170000}"/>
    <cellStyle name="Normal 4 3 4 2 3 3 4 2 5" xfId="7604" xr:uid="{00000000-0005-0000-0000-00000B170000}"/>
    <cellStyle name="Normal 4 3 4 2 3 3 4 3" xfId="1337" xr:uid="{00000000-0005-0000-0000-00000C170000}"/>
    <cellStyle name="Normal 4 3 4 2 3 3 4 3 2" xfId="4923" xr:uid="{00000000-0005-0000-0000-00000D170000}"/>
    <cellStyle name="Normal 4 3 4 2 3 3 4 3 2 2" xfId="11349" xr:uid="{00000000-0005-0000-0000-00000E170000}"/>
    <cellStyle name="Normal 4 3 4 2 3 3 4 3 3" xfId="8051" xr:uid="{00000000-0005-0000-0000-00000F170000}"/>
    <cellStyle name="Normal 4 3 4 2 3 3 4 4" xfId="2909" xr:uid="{00000000-0005-0000-0000-000010170000}"/>
    <cellStyle name="Normal 4 3 4 2 3 3 4 4 2" xfId="5850" xr:uid="{00000000-0005-0000-0000-000011170000}"/>
    <cellStyle name="Normal 4 3 4 2 3 3 4 4 2 2" xfId="12276" xr:uid="{00000000-0005-0000-0000-000012170000}"/>
    <cellStyle name="Normal 4 3 4 2 3 3 4 4 3" xfId="9349" xr:uid="{00000000-0005-0000-0000-000013170000}"/>
    <cellStyle name="Normal 4 3 4 2 3 3 4 5" xfId="3995" xr:uid="{00000000-0005-0000-0000-000014170000}"/>
    <cellStyle name="Normal 4 3 4 2 3 3 4 5 2" xfId="10421" xr:uid="{00000000-0005-0000-0000-000015170000}"/>
    <cellStyle name="Normal 4 3 4 2 3 3 4 6" xfId="7050" xr:uid="{00000000-0005-0000-0000-000016170000}"/>
    <cellStyle name="Normal 4 3 4 2 3 3 4 7" xfId="13608" xr:uid="{00000000-0005-0000-0000-000017170000}"/>
    <cellStyle name="Normal 4 3 4 2 3 3 5" xfId="706" xr:uid="{00000000-0005-0000-0000-000018170000}"/>
    <cellStyle name="Normal 4 3 4 2 3 3 5 2" xfId="1956" xr:uid="{00000000-0005-0000-0000-000019170000}"/>
    <cellStyle name="Normal 4 3 4 2 3 3 5 2 2" xfId="3331" xr:uid="{00000000-0005-0000-0000-00001A170000}"/>
    <cellStyle name="Normal 4 3 4 2 3 3 5 2 2 2" xfId="6270" xr:uid="{00000000-0005-0000-0000-00001B170000}"/>
    <cellStyle name="Normal 4 3 4 2 3 3 5 2 2 2 2" xfId="12696" xr:uid="{00000000-0005-0000-0000-00001C170000}"/>
    <cellStyle name="Normal 4 3 4 2 3 3 5 2 2 3" xfId="9769" xr:uid="{00000000-0005-0000-0000-00001D170000}"/>
    <cellStyle name="Normal 4 3 4 2 3 3 5 2 3" xfId="5347" xr:uid="{00000000-0005-0000-0000-00001E170000}"/>
    <cellStyle name="Normal 4 3 4 2 3 3 5 2 3 2" xfId="11773" xr:uid="{00000000-0005-0000-0000-00001F170000}"/>
    <cellStyle name="Normal 4 3 4 2 3 3 5 2 4" xfId="8652" xr:uid="{00000000-0005-0000-0000-000020170000}"/>
    <cellStyle name="Normal 4 3 4 2 3 3 5 3" xfId="1403" xr:uid="{00000000-0005-0000-0000-000021170000}"/>
    <cellStyle name="Normal 4 3 4 2 3 3 5 3 2" xfId="4981" xr:uid="{00000000-0005-0000-0000-000022170000}"/>
    <cellStyle name="Normal 4 3 4 2 3 3 5 3 2 2" xfId="11407" xr:uid="{00000000-0005-0000-0000-000023170000}"/>
    <cellStyle name="Normal 4 3 4 2 3 3 5 3 3" xfId="8117" xr:uid="{00000000-0005-0000-0000-000024170000}"/>
    <cellStyle name="Normal 4 3 4 2 3 3 5 4" xfId="2967" xr:uid="{00000000-0005-0000-0000-000025170000}"/>
    <cellStyle name="Normal 4 3 4 2 3 3 5 4 2" xfId="5908" xr:uid="{00000000-0005-0000-0000-000026170000}"/>
    <cellStyle name="Normal 4 3 4 2 3 3 5 4 2 2" xfId="12334" xr:uid="{00000000-0005-0000-0000-000027170000}"/>
    <cellStyle name="Normal 4 3 4 2 3 3 5 4 3" xfId="9407" xr:uid="{00000000-0005-0000-0000-000028170000}"/>
    <cellStyle name="Normal 4 3 4 2 3 3 5 5" xfId="4365" xr:uid="{00000000-0005-0000-0000-000029170000}"/>
    <cellStyle name="Normal 4 3 4 2 3 3 5 5 2" xfId="10791" xr:uid="{00000000-0005-0000-0000-00002A170000}"/>
    <cellStyle name="Normal 4 3 4 2 3 3 5 6" xfId="7426" xr:uid="{00000000-0005-0000-0000-00002B170000}"/>
    <cellStyle name="Normal 4 3 4 2 3 3 6" xfId="1561" xr:uid="{00000000-0005-0000-0000-00002C170000}"/>
    <cellStyle name="Normal 4 3 4 2 3 3 6 2" xfId="2110" xr:uid="{00000000-0005-0000-0000-00002D170000}"/>
    <cellStyle name="Normal 4 3 4 2 3 3 6 2 2" xfId="3389" xr:uid="{00000000-0005-0000-0000-00002E170000}"/>
    <cellStyle name="Normal 4 3 4 2 3 3 6 2 2 2" xfId="6328" xr:uid="{00000000-0005-0000-0000-00002F170000}"/>
    <cellStyle name="Normal 4 3 4 2 3 3 6 2 2 2 2" xfId="12754" xr:uid="{00000000-0005-0000-0000-000030170000}"/>
    <cellStyle name="Normal 4 3 4 2 3 3 6 2 2 3" xfId="9827" xr:uid="{00000000-0005-0000-0000-000031170000}"/>
    <cellStyle name="Normal 4 3 4 2 3 3 6 2 3" xfId="5407" xr:uid="{00000000-0005-0000-0000-000032170000}"/>
    <cellStyle name="Normal 4 3 4 2 3 3 6 2 3 2" xfId="11833" xr:uid="{00000000-0005-0000-0000-000033170000}"/>
    <cellStyle name="Normal 4 3 4 2 3 3 6 2 4" xfId="8804" xr:uid="{00000000-0005-0000-0000-000034170000}"/>
    <cellStyle name="Normal 4 3 4 2 3 3 6 3" xfId="3026" xr:uid="{00000000-0005-0000-0000-000035170000}"/>
    <cellStyle name="Normal 4 3 4 2 3 3 6 3 2" xfId="5966" xr:uid="{00000000-0005-0000-0000-000036170000}"/>
    <cellStyle name="Normal 4 3 4 2 3 3 6 3 2 2" xfId="12392" xr:uid="{00000000-0005-0000-0000-000037170000}"/>
    <cellStyle name="Normal 4 3 4 2 3 3 6 3 3" xfId="9465" xr:uid="{00000000-0005-0000-0000-000038170000}"/>
    <cellStyle name="Normal 4 3 4 2 3 3 6 4" xfId="5039" xr:uid="{00000000-0005-0000-0000-000039170000}"/>
    <cellStyle name="Normal 4 3 4 2 3 3 6 4 2" xfId="11465" xr:uid="{00000000-0005-0000-0000-00003A170000}"/>
    <cellStyle name="Normal 4 3 4 2 3 3 6 5" xfId="8275" xr:uid="{00000000-0005-0000-0000-00003B170000}"/>
    <cellStyle name="Normal 4 3 4 2 3 3 7" xfId="1650" xr:uid="{00000000-0005-0000-0000-00003C170000}"/>
    <cellStyle name="Normal 4 3 4 2 3 3 7 2" xfId="2204" xr:uid="{00000000-0005-0000-0000-00003D170000}"/>
    <cellStyle name="Normal 4 3 4 2 3 3 7 2 2" xfId="3456" xr:uid="{00000000-0005-0000-0000-00003E170000}"/>
    <cellStyle name="Normal 4 3 4 2 3 3 7 2 2 2" xfId="6395" xr:uid="{00000000-0005-0000-0000-00003F170000}"/>
    <cellStyle name="Normal 4 3 4 2 3 3 7 2 2 2 2" xfId="12821" xr:uid="{00000000-0005-0000-0000-000040170000}"/>
    <cellStyle name="Normal 4 3 4 2 3 3 7 2 2 3" xfId="9894" xr:uid="{00000000-0005-0000-0000-000041170000}"/>
    <cellStyle name="Normal 4 3 4 2 3 3 7 2 3" xfId="5474" xr:uid="{00000000-0005-0000-0000-000042170000}"/>
    <cellStyle name="Normal 4 3 4 2 3 3 7 2 3 2" xfId="11900" xr:uid="{00000000-0005-0000-0000-000043170000}"/>
    <cellStyle name="Normal 4 3 4 2 3 3 7 2 4" xfId="8889" xr:uid="{00000000-0005-0000-0000-000044170000}"/>
    <cellStyle name="Normal 4 3 4 2 3 3 7 3" xfId="3094" xr:uid="{00000000-0005-0000-0000-000045170000}"/>
    <cellStyle name="Normal 4 3 4 2 3 3 7 3 2" xfId="6033" xr:uid="{00000000-0005-0000-0000-000046170000}"/>
    <cellStyle name="Normal 4 3 4 2 3 3 7 3 2 2" xfId="12459" xr:uid="{00000000-0005-0000-0000-000047170000}"/>
    <cellStyle name="Normal 4 3 4 2 3 3 7 3 3" xfId="9532" xr:uid="{00000000-0005-0000-0000-000048170000}"/>
    <cellStyle name="Normal 4 3 4 2 3 3 7 4" xfId="5106" xr:uid="{00000000-0005-0000-0000-000049170000}"/>
    <cellStyle name="Normal 4 3 4 2 3 3 7 4 2" xfId="11532" xr:uid="{00000000-0005-0000-0000-00004A170000}"/>
    <cellStyle name="Normal 4 3 4 2 3 3 7 5" xfId="8361" xr:uid="{00000000-0005-0000-0000-00004B170000}"/>
    <cellStyle name="Normal 4 3 4 2 3 3 8" xfId="2449" xr:uid="{00000000-0005-0000-0000-00004C170000}"/>
    <cellStyle name="Normal 4 3 4 2 3 3 8 2" xfId="3612" xr:uid="{00000000-0005-0000-0000-00004D170000}"/>
    <cellStyle name="Normal 4 3 4 2 3 3 8 2 2" xfId="6551" xr:uid="{00000000-0005-0000-0000-00004E170000}"/>
    <cellStyle name="Normal 4 3 4 2 3 3 8 2 2 2" xfId="12977" xr:uid="{00000000-0005-0000-0000-00004F170000}"/>
    <cellStyle name="Normal 4 3 4 2 3 3 8 2 3" xfId="10050" xr:uid="{00000000-0005-0000-0000-000050170000}"/>
    <cellStyle name="Normal 4 3 4 2 3 3 8 3" xfId="5633" xr:uid="{00000000-0005-0000-0000-000051170000}"/>
    <cellStyle name="Normal 4 3 4 2 3 3 8 3 2" xfId="12059" xr:uid="{00000000-0005-0000-0000-000052170000}"/>
    <cellStyle name="Normal 4 3 4 2 3 3 8 4" xfId="9083" xr:uid="{00000000-0005-0000-0000-000053170000}"/>
    <cellStyle name="Normal 4 3 4 2 3 3 9" xfId="1830" xr:uid="{00000000-0005-0000-0000-000054170000}"/>
    <cellStyle name="Normal 4 3 4 2 3 3 9 2" xfId="3215" xr:uid="{00000000-0005-0000-0000-000055170000}"/>
    <cellStyle name="Normal 4 3 4 2 3 3 9 2 2" xfId="6154" xr:uid="{00000000-0005-0000-0000-000056170000}"/>
    <cellStyle name="Normal 4 3 4 2 3 3 9 2 2 2" xfId="12580" xr:uid="{00000000-0005-0000-0000-000057170000}"/>
    <cellStyle name="Normal 4 3 4 2 3 3 9 2 3" xfId="9653" xr:uid="{00000000-0005-0000-0000-000058170000}"/>
    <cellStyle name="Normal 4 3 4 2 3 3 9 3" xfId="5231" xr:uid="{00000000-0005-0000-0000-000059170000}"/>
    <cellStyle name="Normal 4 3 4 2 3 3 9 3 2" xfId="11657" xr:uid="{00000000-0005-0000-0000-00005A170000}"/>
    <cellStyle name="Normal 4 3 4 2 3 3 9 4" xfId="8526" xr:uid="{00000000-0005-0000-0000-00005B170000}"/>
    <cellStyle name="Normal 4 3 4 2 3 3_IOPES" xfId="2676" xr:uid="{00000000-0005-0000-0000-00005C170000}"/>
    <cellStyle name="Normal 4 3 4 2 3 4" xfId="82" xr:uid="{00000000-0005-0000-0000-00005D170000}"/>
    <cellStyle name="Normal 4 3 4 2 3 4 10" xfId="2868" xr:uid="{00000000-0005-0000-0000-00005E170000}"/>
    <cellStyle name="Normal 4 3 4 2 3 4 10 2" xfId="5809" xr:uid="{00000000-0005-0000-0000-00005F170000}"/>
    <cellStyle name="Normal 4 3 4 2 3 4 10 2 2" xfId="12235" xr:uid="{00000000-0005-0000-0000-000060170000}"/>
    <cellStyle name="Normal 4 3 4 2 3 4 10 3" xfId="9308" xr:uid="{00000000-0005-0000-0000-000061170000}"/>
    <cellStyle name="Normal 4 3 4 2 3 4 11" xfId="3789" xr:uid="{00000000-0005-0000-0000-000062170000}"/>
    <cellStyle name="Normal 4 3 4 2 3 4 11 2" xfId="10215" xr:uid="{00000000-0005-0000-0000-000063170000}"/>
    <cellStyle name="Normal 4 3 4 2 3 4 12" xfId="6844" xr:uid="{00000000-0005-0000-0000-000064170000}"/>
    <cellStyle name="Normal 4 3 4 2 3 4 13" xfId="13644" xr:uid="{00000000-0005-0000-0000-000065170000}"/>
    <cellStyle name="Normal 4 3 4 2 3 4 2" xfId="455" xr:uid="{00000000-0005-0000-0000-000066170000}"/>
    <cellStyle name="Normal 4 3 4 2 3 4 2 2" xfId="1034" xr:uid="{00000000-0005-0000-0000-000067170000}"/>
    <cellStyle name="Normal 4 3 4 2 3 4 2 2 2" xfId="1913" xr:uid="{00000000-0005-0000-0000-000068170000}"/>
    <cellStyle name="Normal 4 3 4 2 3 4 2 2 2 2" xfId="3295" xr:uid="{00000000-0005-0000-0000-000069170000}"/>
    <cellStyle name="Normal 4 3 4 2 3 4 2 2 2 2 2" xfId="6234" xr:uid="{00000000-0005-0000-0000-00006A170000}"/>
    <cellStyle name="Normal 4 3 4 2 3 4 2 2 2 2 2 2" xfId="12660" xr:uid="{00000000-0005-0000-0000-00006B170000}"/>
    <cellStyle name="Normal 4 3 4 2 3 4 2 2 2 2 3" xfId="9733" xr:uid="{00000000-0005-0000-0000-00006C170000}"/>
    <cellStyle name="Normal 4 3 4 2 3 4 2 2 2 3" xfId="5311" xr:uid="{00000000-0005-0000-0000-00006D170000}"/>
    <cellStyle name="Normal 4 3 4 2 3 4 2 2 2 3 2" xfId="11737" xr:uid="{00000000-0005-0000-0000-00006E170000}"/>
    <cellStyle name="Normal 4 3 4 2 3 4 2 2 2 4" xfId="8609" xr:uid="{00000000-0005-0000-0000-00006F170000}"/>
    <cellStyle name="Normal 4 3 4 2 3 4 2 2 3" xfId="1359" xr:uid="{00000000-0005-0000-0000-000070170000}"/>
    <cellStyle name="Normal 4 3 4 2 3 4 2 2 3 2" xfId="4945" xr:uid="{00000000-0005-0000-0000-000071170000}"/>
    <cellStyle name="Normal 4 3 4 2 3 4 2 2 3 2 2" xfId="11371" xr:uid="{00000000-0005-0000-0000-000072170000}"/>
    <cellStyle name="Normal 4 3 4 2 3 4 2 2 3 3" xfId="8073" xr:uid="{00000000-0005-0000-0000-000073170000}"/>
    <cellStyle name="Normal 4 3 4 2 3 4 2 2 4" xfId="2931" xr:uid="{00000000-0005-0000-0000-000074170000}"/>
    <cellStyle name="Normal 4 3 4 2 3 4 2 2 4 2" xfId="5872" xr:uid="{00000000-0005-0000-0000-000075170000}"/>
    <cellStyle name="Normal 4 3 4 2 3 4 2 2 4 2 2" xfId="12298" xr:uid="{00000000-0005-0000-0000-000076170000}"/>
    <cellStyle name="Normal 4 3 4 2 3 4 2 2 4 3" xfId="9371" xr:uid="{00000000-0005-0000-0000-000077170000}"/>
    <cellStyle name="Normal 4 3 4 2 3 4 2 2 5" xfId="4693" xr:uid="{00000000-0005-0000-0000-000078170000}"/>
    <cellStyle name="Normal 4 3 4 2 3 4 2 2 5 2" xfId="11119" xr:uid="{00000000-0005-0000-0000-000079170000}"/>
    <cellStyle name="Normal 4 3 4 2 3 4 2 2 6" xfId="7754" xr:uid="{00000000-0005-0000-0000-00007A170000}"/>
    <cellStyle name="Normal 4 3 4 2 3 4 2 3" xfId="1425" xr:uid="{00000000-0005-0000-0000-00007B170000}"/>
    <cellStyle name="Normal 4 3 4 2 3 4 2 3 2" xfId="1978" xr:uid="{00000000-0005-0000-0000-00007C170000}"/>
    <cellStyle name="Normal 4 3 4 2 3 4 2 3 2 2" xfId="3353" xr:uid="{00000000-0005-0000-0000-00007D170000}"/>
    <cellStyle name="Normal 4 3 4 2 3 4 2 3 2 2 2" xfId="6292" xr:uid="{00000000-0005-0000-0000-00007E170000}"/>
    <cellStyle name="Normal 4 3 4 2 3 4 2 3 2 2 2 2" xfId="12718" xr:uid="{00000000-0005-0000-0000-00007F170000}"/>
    <cellStyle name="Normal 4 3 4 2 3 4 2 3 2 2 3" xfId="9791" xr:uid="{00000000-0005-0000-0000-000080170000}"/>
    <cellStyle name="Normal 4 3 4 2 3 4 2 3 2 3" xfId="5369" xr:uid="{00000000-0005-0000-0000-000081170000}"/>
    <cellStyle name="Normal 4 3 4 2 3 4 2 3 2 3 2" xfId="11795" xr:uid="{00000000-0005-0000-0000-000082170000}"/>
    <cellStyle name="Normal 4 3 4 2 3 4 2 3 2 4" xfId="8674" xr:uid="{00000000-0005-0000-0000-000083170000}"/>
    <cellStyle name="Normal 4 3 4 2 3 4 2 3 3" xfId="2989" xr:uid="{00000000-0005-0000-0000-000084170000}"/>
    <cellStyle name="Normal 4 3 4 2 3 4 2 3 3 2" xfId="5930" xr:uid="{00000000-0005-0000-0000-000085170000}"/>
    <cellStyle name="Normal 4 3 4 2 3 4 2 3 3 2 2" xfId="12356" xr:uid="{00000000-0005-0000-0000-000086170000}"/>
    <cellStyle name="Normal 4 3 4 2 3 4 2 3 3 3" xfId="9429" xr:uid="{00000000-0005-0000-0000-000087170000}"/>
    <cellStyle name="Normal 4 3 4 2 3 4 2 3 4" xfId="5003" xr:uid="{00000000-0005-0000-0000-000088170000}"/>
    <cellStyle name="Normal 4 3 4 2 3 4 2 3 4 2" xfId="11429" xr:uid="{00000000-0005-0000-0000-000089170000}"/>
    <cellStyle name="Normal 4 3 4 2 3 4 2 3 5" xfId="8139" xr:uid="{00000000-0005-0000-0000-00008A170000}"/>
    <cellStyle name="Normal 4 3 4 2 3 4 2 4" xfId="1583" xr:uid="{00000000-0005-0000-0000-00008B170000}"/>
    <cellStyle name="Normal 4 3 4 2 3 4 2 4 2" xfId="2132" xr:uid="{00000000-0005-0000-0000-00008C170000}"/>
    <cellStyle name="Normal 4 3 4 2 3 4 2 4 2 2" xfId="3411" xr:uid="{00000000-0005-0000-0000-00008D170000}"/>
    <cellStyle name="Normal 4 3 4 2 3 4 2 4 2 2 2" xfId="6350" xr:uid="{00000000-0005-0000-0000-00008E170000}"/>
    <cellStyle name="Normal 4 3 4 2 3 4 2 4 2 2 2 2" xfId="12776" xr:uid="{00000000-0005-0000-0000-00008F170000}"/>
    <cellStyle name="Normal 4 3 4 2 3 4 2 4 2 2 3" xfId="9849" xr:uid="{00000000-0005-0000-0000-000090170000}"/>
    <cellStyle name="Normal 4 3 4 2 3 4 2 4 2 3" xfId="5429" xr:uid="{00000000-0005-0000-0000-000091170000}"/>
    <cellStyle name="Normal 4 3 4 2 3 4 2 4 2 3 2" xfId="11855" xr:uid="{00000000-0005-0000-0000-000092170000}"/>
    <cellStyle name="Normal 4 3 4 2 3 4 2 4 2 4" xfId="8826" xr:uid="{00000000-0005-0000-0000-000093170000}"/>
    <cellStyle name="Normal 4 3 4 2 3 4 2 4 3" xfId="3048" xr:uid="{00000000-0005-0000-0000-000094170000}"/>
    <cellStyle name="Normal 4 3 4 2 3 4 2 4 3 2" xfId="5988" xr:uid="{00000000-0005-0000-0000-000095170000}"/>
    <cellStyle name="Normal 4 3 4 2 3 4 2 4 3 2 2" xfId="12414" xr:uid="{00000000-0005-0000-0000-000096170000}"/>
    <cellStyle name="Normal 4 3 4 2 3 4 2 4 3 3" xfId="9487" xr:uid="{00000000-0005-0000-0000-000097170000}"/>
    <cellStyle name="Normal 4 3 4 2 3 4 2 4 4" xfId="5061" xr:uid="{00000000-0005-0000-0000-000098170000}"/>
    <cellStyle name="Normal 4 3 4 2 3 4 2 4 4 2" xfId="11487" xr:uid="{00000000-0005-0000-0000-000099170000}"/>
    <cellStyle name="Normal 4 3 4 2 3 4 2 4 5" xfId="8297" xr:uid="{00000000-0005-0000-0000-00009A170000}"/>
    <cellStyle name="Normal 4 3 4 2 3 4 2 5" xfId="1852" xr:uid="{00000000-0005-0000-0000-00009B170000}"/>
    <cellStyle name="Normal 4 3 4 2 3 4 2 5 2" xfId="3237" xr:uid="{00000000-0005-0000-0000-00009C170000}"/>
    <cellStyle name="Normal 4 3 4 2 3 4 2 5 2 2" xfId="6176" xr:uid="{00000000-0005-0000-0000-00009D170000}"/>
    <cellStyle name="Normal 4 3 4 2 3 4 2 5 2 2 2" xfId="12602" xr:uid="{00000000-0005-0000-0000-00009E170000}"/>
    <cellStyle name="Normal 4 3 4 2 3 4 2 5 2 3" xfId="9675" xr:uid="{00000000-0005-0000-0000-00009F170000}"/>
    <cellStyle name="Normal 4 3 4 2 3 4 2 5 3" xfId="5253" xr:uid="{00000000-0005-0000-0000-0000A0170000}"/>
    <cellStyle name="Normal 4 3 4 2 3 4 2 5 3 2" xfId="11679" xr:uid="{00000000-0005-0000-0000-0000A1170000}"/>
    <cellStyle name="Normal 4 3 4 2 3 4 2 5 4" xfId="8548" xr:uid="{00000000-0005-0000-0000-0000A2170000}"/>
    <cellStyle name="Normal 4 3 4 2 3 4 2 6" xfId="1293" xr:uid="{00000000-0005-0000-0000-0000A3170000}"/>
    <cellStyle name="Normal 4 3 4 2 3 4 2 6 2" xfId="4887" xr:uid="{00000000-0005-0000-0000-0000A4170000}"/>
    <cellStyle name="Normal 4 3 4 2 3 4 2 6 2 2" xfId="11313" xr:uid="{00000000-0005-0000-0000-0000A5170000}"/>
    <cellStyle name="Normal 4 3 4 2 3 4 2 6 3" xfId="8007" xr:uid="{00000000-0005-0000-0000-0000A6170000}"/>
    <cellStyle name="Normal 4 3 4 2 3 4 2 7" xfId="2873" xr:uid="{00000000-0005-0000-0000-0000A7170000}"/>
    <cellStyle name="Normal 4 3 4 2 3 4 2 7 2" xfId="5814" xr:uid="{00000000-0005-0000-0000-0000A8170000}"/>
    <cellStyle name="Normal 4 3 4 2 3 4 2 7 2 2" xfId="12240" xr:uid="{00000000-0005-0000-0000-0000A9170000}"/>
    <cellStyle name="Normal 4 3 4 2 3 4 2 7 3" xfId="9313" xr:uid="{00000000-0005-0000-0000-0000AA170000}"/>
    <cellStyle name="Normal 4 3 4 2 3 4 2 8" xfId="4145" xr:uid="{00000000-0005-0000-0000-0000AB170000}"/>
    <cellStyle name="Normal 4 3 4 2 3 4 2 8 2" xfId="10571" xr:uid="{00000000-0005-0000-0000-0000AC170000}"/>
    <cellStyle name="Normal 4 3 4 2 3 4 2 9" xfId="7200" xr:uid="{00000000-0005-0000-0000-0000AD170000}"/>
    <cellStyle name="Normal 4 3 4 2 3 4 3" xfId="276" xr:uid="{00000000-0005-0000-0000-0000AE170000}"/>
    <cellStyle name="Normal 4 3 4 2 3 4 3 2" xfId="856" xr:uid="{00000000-0005-0000-0000-0000AF170000}"/>
    <cellStyle name="Normal 4 3 4 2 3 4 3 2 2" xfId="1908" xr:uid="{00000000-0005-0000-0000-0000B0170000}"/>
    <cellStyle name="Normal 4 3 4 2 3 4 3 2 2 2" xfId="5306" xr:uid="{00000000-0005-0000-0000-0000B1170000}"/>
    <cellStyle name="Normal 4 3 4 2 3 4 3 2 2 2 2" xfId="11732" xr:uid="{00000000-0005-0000-0000-0000B2170000}"/>
    <cellStyle name="Normal 4 3 4 2 3 4 3 2 2 3" xfId="8604" xr:uid="{00000000-0005-0000-0000-0000B3170000}"/>
    <cellStyle name="Normal 4 3 4 2 3 4 3 2 3" xfId="3290" xr:uid="{00000000-0005-0000-0000-0000B4170000}"/>
    <cellStyle name="Normal 4 3 4 2 3 4 3 2 3 2" xfId="6229" xr:uid="{00000000-0005-0000-0000-0000B5170000}"/>
    <cellStyle name="Normal 4 3 4 2 3 4 3 2 3 2 2" xfId="12655" xr:uid="{00000000-0005-0000-0000-0000B6170000}"/>
    <cellStyle name="Normal 4 3 4 2 3 4 3 2 3 3" xfId="9728" xr:uid="{00000000-0005-0000-0000-0000B7170000}"/>
    <cellStyle name="Normal 4 3 4 2 3 4 3 2 4" xfId="4515" xr:uid="{00000000-0005-0000-0000-0000B8170000}"/>
    <cellStyle name="Normal 4 3 4 2 3 4 3 2 4 2" xfId="10941" xr:uid="{00000000-0005-0000-0000-0000B9170000}"/>
    <cellStyle name="Normal 4 3 4 2 3 4 3 2 5" xfId="7576" xr:uid="{00000000-0005-0000-0000-0000BA170000}"/>
    <cellStyle name="Normal 4 3 4 2 3 4 3 3" xfId="1354" xr:uid="{00000000-0005-0000-0000-0000BB170000}"/>
    <cellStyle name="Normal 4 3 4 2 3 4 3 3 2" xfId="4940" xr:uid="{00000000-0005-0000-0000-0000BC170000}"/>
    <cellStyle name="Normal 4 3 4 2 3 4 3 3 2 2" xfId="11366" xr:uid="{00000000-0005-0000-0000-0000BD170000}"/>
    <cellStyle name="Normal 4 3 4 2 3 4 3 3 3" xfId="8068" xr:uid="{00000000-0005-0000-0000-0000BE170000}"/>
    <cellStyle name="Normal 4 3 4 2 3 4 3 4" xfId="2926" xr:uid="{00000000-0005-0000-0000-0000BF170000}"/>
    <cellStyle name="Normal 4 3 4 2 3 4 3 4 2" xfId="5867" xr:uid="{00000000-0005-0000-0000-0000C0170000}"/>
    <cellStyle name="Normal 4 3 4 2 3 4 3 4 2 2" xfId="12293" xr:uid="{00000000-0005-0000-0000-0000C1170000}"/>
    <cellStyle name="Normal 4 3 4 2 3 4 3 4 3" xfId="9366" xr:uid="{00000000-0005-0000-0000-0000C2170000}"/>
    <cellStyle name="Normal 4 3 4 2 3 4 3 5" xfId="3967" xr:uid="{00000000-0005-0000-0000-0000C3170000}"/>
    <cellStyle name="Normal 4 3 4 2 3 4 3 5 2" xfId="10393" xr:uid="{00000000-0005-0000-0000-0000C4170000}"/>
    <cellStyle name="Normal 4 3 4 2 3 4 3 6" xfId="7022" xr:uid="{00000000-0005-0000-0000-0000C5170000}"/>
    <cellStyle name="Normal 4 3 4 2 3 4 4" xfId="678" xr:uid="{00000000-0005-0000-0000-0000C6170000}"/>
    <cellStyle name="Normal 4 3 4 2 3 4 4 2" xfId="1973" xr:uid="{00000000-0005-0000-0000-0000C7170000}"/>
    <cellStyle name="Normal 4 3 4 2 3 4 4 2 2" xfId="3348" xr:uid="{00000000-0005-0000-0000-0000C8170000}"/>
    <cellStyle name="Normal 4 3 4 2 3 4 4 2 2 2" xfId="6287" xr:uid="{00000000-0005-0000-0000-0000C9170000}"/>
    <cellStyle name="Normal 4 3 4 2 3 4 4 2 2 2 2" xfId="12713" xr:uid="{00000000-0005-0000-0000-0000CA170000}"/>
    <cellStyle name="Normal 4 3 4 2 3 4 4 2 2 3" xfId="9786" xr:uid="{00000000-0005-0000-0000-0000CB170000}"/>
    <cellStyle name="Normal 4 3 4 2 3 4 4 2 3" xfId="5364" xr:uid="{00000000-0005-0000-0000-0000CC170000}"/>
    <cellStyle name="Normal 4 3 4 2 3 4 4 2 3 2" xfId="11790" xr:uid="{00000000-0005-0000-0000-0000CD170000}"/>
    <cellStyle name="Normal 4 3 4 2 3 4 4 2 4" xfId="8669" xr:uid="{00000000-0005-0000-0000-0000CE170000}"/>
    <cellStyle name="Normal 4 3 4 2 3 4 4 3" xfId="1420" xr:uid="{00000000-0005-0000-0000-0000CF170000}"/>
    <cellStyle name="Normal 4 3 4 2 3 4 4 3 2" xfId="4998" xr:uid="{00000000-0005-0000-0000-0000D0170000}"/>
    <cellStyle name="Normal 4 3 4 2 3 4 4 3 2 2" xfId="11424" xr:uid="{00000000-0005-0000-0000-0000D1170000}"/>
    <cellStyle name="Normal 4 3 4 2 3 4 4 3 3" xfId="8134" xr:uid="{00000000-0005-0000-0000-0000D2170000}"/>
    <cellStyle name="Normal 4 3 4 2 3 4 4 4" xfId="2984" xr:uid="{00000000-0005-0000-0000-0000D3170000}"/>
    <cellStyle name="Normal 4 3 4 2 3 4 4 4 2" xfId="5925" xr:uid="{00000000-0005-0000-0000-0000D4170000}"/>
    <cellStyle name="Normal 4 3 4 2 3 4 4 4 2 2" xfId="12351" xr:uid="{00000000-0005-0000-0000-0000D5170000}"/>
    <cellStyle name="Normal 4 3 4 2 3 4 4 4 3" xfId="9424" xr:uid="{00000000-0005-0000-0000-0000D6170000}"/>
    <cellStyle name="Normal 4 3 4 2 3 4 4 5" xfId="4337" xr:uid="{00000000-0005-0000-0000-0000D7170000}"/>
    <cellStyle name="Normal 4 3 4 2 3 4 4 5 2" xfId="10763" xr:uid="{00000000-0005-0000-0000-0000D8170000}"/>
    <cellStyle name="Normal 4 3 4 2 3 4 4 6" xfId="7398" xr:uid="{00000000-0005-0000-0000-0000D9170000}"/>
    <cellStyle name="Normal 4 3 4 2 3 4 5" xfId="1578" xr:uid="{00000000-0005-0000-0000-0000DA170000}"/>
    <cellStyle name="Normal 4 3 4 2 3 4 5 2" xfId="2127" xr:uid="{00000000-0005-0000-0000-0000DB170000}"/>
    <cellStyle name="Normal 4 3 4 2 3 4 5 2 2" xfId="3406" xr:uid="{00000000-0005-0000-0000-0000DC170000}"/>
    <cellStyle name="Normal 4 3 4 2 3 4 5 2 2 2" xfId="6345" xr:uid="{00000000-0005-0000-0000-0000DD170000}"/>
    <cellStyle name="Normal 4 3 4 2 3 4 5 2 2 2 2" xfId="12771" xr:uid="{00000000-0005-0000-0000-0000DE170000}"/>
    <cellStyle name="Normal 4 3 4 2 3 4 5 2 2 3" xfId="9844" xr:uid="{00000000-0005-0000-0000-0000DF170000}"/>
    <cellStyle name="Normal 4 3 4 2 3 4 5 2 3" xfId="5424" xr:uid="{00000000-0005-0000-0000-0000E0170000}"/>
    <cellStyle name="Normal 4 3 4 2 3 4 5 2 3 2" xfId="11850" xr:uid="{00000000-0005-0000-0000-0000E1170000}"/>
    <cellStyle name="Normal 4 3 4 2 3 4 5 2 4" xfId="8821" xr:uid="{00000000-0005-0000-0000-0000E2170000}"/>
    <cellStyle name="Normal 4 3 4 2 3 4 5 3" xfId="3043" xr:uid="{00000000-0005-0000-0000-0000E3170000}"/>
    <cellStyle name="Normal 4 3 4 2 3 4 5 3 2" xfId="5983" xr:uid="{00000000-0005-0000-0000-0000E4170000}"/>
    <cellStyle name="Normal 4 3 4 2 3 4 5 3 2 2" xfId="12409" xr:uid="{00000000-0005-0000-0000-0000E5170000}"/>
    <cellStyle name="Normal 4 3 4 2 3 4 5 3 3" xfId="9482" xr:uid="{00000000-0005-0000-0000-0000E6170000}"/>
    <cellStyle name="Normal 4 3 4 2 3 4 5 4" xfId="5056" xr:uid="{00000000-0005-0000-0000-0000E7170000}"/>
    <cellStyle name="Normal 4 3 4 2 3 4 5 4 2" xfId="11482" xr:uid="{00000000-0005-0000-0000-0000E8170000}"/>
    <cellStyle name="Normal 4 3 4 2 3 4 5 5" xfId="8292" xr:uid="{00000000-0005-0000-0000-0000E9170000}"/>
    <cellStyle name="Normal 4 3 4 2 3 4 6" xfId="1690" xr:uid="{00000000-0005-0000-0000-0000EA170000}"/>
    <cellStyle name="Normal 4 3 4 2 3 4 6 2" xfId="2245" xr:uid="{00000000-0005-0000-0000-0000EB170000}"/>
    <cellStyle name="Normal 4 3 4 2 3 4 6 2 2" xfId="3486" xr:uid="{00000000-0005-0000-0000-0000EC170000}"/>
    <cellStyle name="Normal 4 3 4 2 3 4 6 2 2 2" xfId="6425" xr:uid="{00000000-0005-0000-0000-0000ED170000}"/>
    <cellStyle name="Normal 4 3 4 2 3 4 6 2 2 2 2" xfId="12851" xr:uid="{00000000-0005-0000-0000-0000EE170000}"/>
    <cellStyle name="Normal 4 3 4 2 3 4 6 2 2 3" xfId="9924" xr:uid="{00000000-0005-0000-0000-0000EF170000}"/>
    <cellStyle name="Normal 4 3 4 2 3 4 6 2 3" xfId="5504" xr:uid="{00000000-0005-0000-0000-0000F0170000}"/>
    <cellStyle name="Normal 4 3 4 2 3 4 6 2 3 2" xfId="11930" xr:uid="{00000000-0005-0000-0000-0000F1170000}"/>
    <cellStyle name="Normal 4 3 4 2 3 4 6 2 4" xfId="8928" xr:uid="{00000000-0005-0000-0000-0000F2170000}"/>
    <cellStyle name="Normal 4 3 4 2 3 4 6 3" xfId="3124" xr:uid="{00000000-0005-0000-0000-0000F3170000}"/>
    <cellStyle name="Normal 4 3 4 2 3 4 6 3 2" xfId="6063" xr:uid="{00000000-0005-0000-0000-0000F4170000}"/>
    <cellStyle name="Normal 4 3 4 2 3 4 6 3 2 2" xfId="12489" xr:uid="{00000000-0005-0000-0000-0000F5170000}"/>
    <cellStyle name="Normal 4 3 4 2 3 4 6 3 3" xfId="9562" xr:uid="{00000000-0005-0000-0000-0000F6170000}"/>
    <cellStyle name="Normal 4 3 4 2 3 4 6 4" xfId="5136" xr:uid="{00000000-0005-0000-0000-0000F7170000}"/>
    <cellStyle name="Normal 4 3 4 2 3 4 6 4 2" xfId="11562" xr:uid="{00000000-0005-0000-0000-0000F8170000}"/>
    <cellStyle name="Normal 4 3 4 2 3 4 6 5" xfId="8400" xr:uid="{00000000-0005-0000-0000-0000F9170000}"/>
    <cellStyle name="Normal 4 3 4 2 3 4 7" xfId="2421" xr:uid="{00000000-0005-0000-0000-0000FA170000}"/>
    <cellStyle name="Normal 4 3 4 2 3 4 7 2" xfId="3584" xr:uid="{00000000-0005-0000-0000-0000FB170000}"/>
    <cellStyle name="Normal 4 3 4 2 3 4 7 2 2" xfId="6523" xr:uid="{00000000-0005-0000-0000-0000FC170000}"/>
    <cellStyle name="Normal 4 3 4 2 3 4 7 2 2 2" xfId="12949" xr:uid="{00000000-0005-0000-0000-0000FD170000}"/>
    <cellStyle name="Normal 4 3 4 2 3 4 7 2 3" xfId="10022" xr:uid="{00000000-0005-0000-0000-0000FE170000}"/>
    <cellStyle name="Normal 4 3 4 2 3 4 7 3" xfId="5605" xr:uid="{00000000-0005-0000-0000-0000FF170000}"/>
    <cellStyle name="Normal 4 3 4 2 3 4 7 3 2" xfId="12031" xr:uid="{00000000-0005-0000-0000-000000180000}"/>
    <cellStyle name="Normal 4 3 4 2 3 4 7 4" xfId="9055" xr:uid="{00000000-0005-0000-0000-000001180000}"/>
    <cellStyle name="Normal 4 3 4 2 3 4 8" xfId="1847" xr:uid="{00000000-0005-0000-0000-000002180000}"/>
    <cellStyle name="Normal 4 3 4 2 3 4 8 2" xfId="3232" xr:uid="{00000000-0005-0000-0000-000003180000}"/>
    <cellStyle name="Normal 4 3 4 2 3 4 8 2 2" xfId="6171" xr:uid="{00000000-0005-0000-0000-000004180000}"/>
    <cellStyle name="Normal 4 3 4 2 3 4 8 2 2 2" xfId="12597" xr:uid="{00000000-0005-0000-0000-000005180000}"/>
    <cellStyle name="Normal 4 3 4 2 3 4 8 2 3" xfId="9670" xr:uid="{00000000-0005-0000-0000-000006180000}"/>
    <cellStyle name="Normal 4 3 4 2 3 4 8 3" xfId="5248" xr:uid="{00000000-0005-0000-0000-000007180000}"/>
    <cellStyle name="Normal 4 3 4 2 3 4 8 3 2" xfId="11674" xr:uid="{00000000-0005-0000-0000-000008180000}"/>
    <cellStyle name="Normal 4 3 4 2 3 4 8 4" xfId="8543" xr:uid="{00000000-0005-0000-0000-000009180000}"/>
    <cellStyle name="Normal 4 3 4 2 3 4 9" xfId="1288" xr:uid="{00000000-0005-0000-0000-00000A180000}"/>
    <cellStyle name="Normal 4 3 4 2 3 4 9 2" xfId="4882" xr:uid="{00000000-0005-0000-0000-00000B180000}"/>
    <cellStyle name="Normal 4 3 4 2 3 4 9 2 2" xfId="11308" xr:uid="{00000000-0005-0000-0000-00000C180000}"/>
    <cellStyle name="Normal 4 3 4 2 3 4 9 3" xfId="8002" xr:uid="{00000000-0005-0000-0000-00000D180000}"/>
    <cellStyle name="Normal 4 3 4 2 3 4_IOPES" xfId="2629" xr:uid="{00000000-0005-0000-0000-00000E180000}"/>
    <cellStyle name="Normal 4 3 4 2 3 5" xfId="143" xr:uid="{00000000-0005-0000-0000-00000F180000}"/>
    <cellStyle name="Normal 4 3 4 2 3 5 2" xfId="514" xr:uid="{00000000-0005-0000-0000-000010180000}"/>
    <cellStyle name="Normal 4 3 4 2 3 5 2 2" xfId="1093" xr:uid="{00000000-0005-0000-0000-000011180000}"/>
    <cellStyle name="Normal 4 3 4 2 3 5 2 2 2" xfId="4752" xr:uid="{00000000-0005-0000-0000-000012180000}"/>
    <cellStyle name="Normal 4 3 4 2 3 5 2 2 2 2" xfId="11178" xr:uid="{00000000-0005-0000-0000-000013180000}"/>
    <cellStyle name="Normal 4 3 4 2 3 5 2 2 3" xfId="7813" xr:uid="{00000000-0005-0000-0000-000014180000}"/>
    <cellStyle name="Normal 4 3 4 2 3 5 2 3" xfId="2482" xr:uid="{00000000-0005-0000-0000-000015180000}"/>
    <cellStyle name="Normal 4 3 4 2 3 5 2 3 2" xfId="5664" xr:uid="{00000000-0005-0000-0000-000016180000}"/>
    <cellStyle name="Normal 4 3 4 2 3 5 2 3 2 2" xfId="12090" xr:uid="{00000000-0005-0000-0000-000017180000}"/>
    <cellStyle name="Normal 4 3 4 2 3 5 2 3 3" xfId="9114" xr:uid="{00000000-0005-0000-0000-000018180000}"/>
    <cellStyle name="Normal 4 3 4 2 3 5 2 4" xfId="3643" xr:uid="{00000000-0005-0000-0000-000019180000}"/>
    <cellStyle name="Normal 4 3 4 2 3 5 2 4 2" xfId="6582" xr:uid="{00000000-0005-0000-0000-00001A180000}"/>
    <cellStyle name="Normal 4 3 4 2 3 5 2 4 2 2" xfId="13008" xr:uid="{00000000-0005-0000-0000-00001B180000}"/>
    <cellStyle name="Normal 4 3 4 2 3 5 2 4 3" xfId="10081" xr:uid="{00000000-0005-0000-0000-00001C180000}"/>
    <cellStyle name="Normal 4 3 4 2 3 5 2 5" xfId="4204" xr:uid="{00000000-0005-0000-0000-00001D180000}"/>
    <cellStyle name="Normal 4 3 4 2 3 5 2 5 2" xfId="10630" xr:uid="{00000000-0005-0000-0000-00001E180000}"/>
    <cellStyle name="Normal 4 3 4 2 3 5 2 6" xfId="7259" xr:uid="{00000000-0005-0000-0000-00001F180000}"/>
    <cellStyle name="Normal 4 3 4 2 3 5 3" xfId="335" xr:uid="{00000000-0005-0000-0000-000020180000}"/>
    <cellStyle name="Normal 4 3 4 2 3 5 3 2" xfId="915" xr:uid="{00000000-0005-0000-0000-000021180000}"/>
    <cellStyle name="Normal 4 3 4 2 3 5 3 2 2" xfId="4574" xr:uid="{00000000-0005-0000-0000-000022180000}"/>
    <cellStyle name="Normal 4 3 4 2 3 5 3 2 2 2" xfId="11000" xr:uid="{00000000-0005-0000-0000-000023180000}"/>
    <cellStyle name="Normal 4 3 4 2 3 5 3 2 3" xfId="7635" xr:uid="{00000000-0005-0000-0000-000024180000}"/>
    <cellStyle name="Normal 4 3 4 2 3 5 3 3" xfId="1868" xr:uid="{00000000-0005-0000-0000-000025180000}"/>
    <cellStyle name="Normal 4 3 4 2 3 5 3 3 2" xfId="5266" xr:uid="{00000000-0005-0000-0000-000026180000}"/>
    <cellStyle name="Normal 4 3 4 2 3 5 3 3 2 2" xfId="11692" xr:uid="{00000000-0005-0000-0000-000027180000}"/>
    <cellStyle name="Normal 4 3 4 2 3 5 3 3 3" xfId="8564" xr:uid="{00000000-0005-0000-0000-000028180000}"/>
    <cellStyle name="Normal 4 3 4 2 3 5 3 4" xfId="3250" xr:uid="{00000000-0005-0000-0000-000029180000}"/>
    <cellStyle name="Normal 4 3 4 2 3 5 3 4 2" xfId="6189" xr:uid="{00000000-0005-0000-0000-00002A180000}"/>
    <cellStyle name="Normal 4 3 4 2 3 5 3 4 2 2" xfId="12615" xr:uid="{00000000-0005-0000-0000-00002B180000}"/>
    <cellStyle name="Normal 4 3 4 2 3 5 3 4 3" xfId="9688" xr:uid="{00000000-0005-0000-0000-00002C180000}"/>
    <cellStyle name="Normal 4 3 4 2 3 5 3 5" xfId="4026" xr:uid="{00000000-0005-0000-0000-00002D180000}"/>
    <cellStyle name="Normal 4 3 4 2 3 5 3 5 2" xfId="10452" xr:uid="{00000000-0005-0000-0000-00002E180000}"/>
    <cellStyle name="Normal 4 3 4 2 3 5 3 6" xfId="7081" xr:uid="{00000000-0005-0000-0000-00002F180000}"/>
    <cellStyle name="Normal 4 3 4 2 3 5 4" xfId="737" xr:uid="{00000000-0005-0000-0000-000030180000}"/>
    <cellStyle name="Normal 4 3 4 2 3 5 4 2" xfId="4396" xr:uid="{00000000-0005-0000-0000-000031180000}"/>
    <cellStyle name="Normal 4 3 4 2 3 5 4 2 2" xfId="10822" xr:uid="{00000000-0005-0000-0000-000032180000}"/>
    <cellStyle name="Normal 4 3 4 2 3 5 4 3" xfId="7457" xr:uid="{00000000-0005-0000-0000-000033180000}"/>
    <cellStyle name="Normal 4 3 4 2 3 5 5" xfId="1314" xr:uid="{00000000-0005-0000-0000-000034180000}"/>
    <cellStyle name="Normal 4 3 4 2 3 5 5 2" xfId="4900" xr:uid="{00000000-0005-0000-0000-000035180000}"/>
    <cellStyle name="Normal 4 3 4 2 3 5 5 2 2" xfId="11326" xr:uid="{00000000-0005-0000-0000-000036180000}"/>
    <cellStyle name="Normal 4 3 4 2 3 5 5 3" xfId="8028" xr:uid="{00000000-0005-0000-0000-000037180000}"/>
    <cellStyle name="Normal 4 3 4 2 3 5 6" xfId="2886" xr:uid="{00000000-0005-0000-0000-000038180000}"/>
    <cellStyle name="Normal 4 3 4 2 3 5 6 2" xfId="5827" xr:uid="{00000000-0005-0000-0000-000039180000}"/>
    <cellStyle name="Normal 4 3 4 2 3 5 6 2 2" xfId="12253" xr:uid="{00000000-0005-0000-0000-00003A180000}"/>
    <cellStyle name="Normal 4 3 4 2 3 5 6 3" xfId="9326" xr:uid="{00000000-0005-0000-0000-00003B180000}"/>
    <cellStyle name="Normal 4 3 4 2 3 5 7" xfId="3848" xr:uid="{00000000-0005-0000-0000-00003C180000}"/>
    <cellStyle name="Normal 4 3 4 2 3 5 7 2" xfId="10274" xr:uid="{00000000-0005-0000-0000-00003D180000}"/>
    <cellStyle name="Normal 4 3 4 2 3 5 8" xfId="6903" xr:uid="{00000000-0005-0000-0000-00003E180000}"/>
    <cellStyle name="Normal 4 3 4 2 3 5_IOPES" xfId="2601" xr:uid="{00000000-0005-0000-0000-00003F180000}"/>
    <cellStyle name="Normal 4 3 4 2 3 6" xfId="208" xr:uid="{00000000-0005-0000-0000-000040180000}"/>
    <cellStyle name="Normal 4 3 4 2 3 6 2" xfId="573" xr:uid="{00000000-0005-0000-0000-000041180000}"/>
    <cellStyle name="Normal 4 3 4 2 3 6 2 2" xfId="1152" xr:uid="{00000000-0005-0000-0000-000042180000}"/>
    <cellStyle name="Normal 4 3 4 2 3 6 2 2 2" xfId="4811" xr:uid="{00000000-0005-0000-0000-000043180000}"/>
    <cellStyle name="Normal 4 3 4 2 3 6 2 2 2 2" xfId="11237" xr:uid="{00000000-0005-0000-0000-000044180000}"/>
    <cellStyle name="Normal 4 3 4 2 3 6 2 2 3" xfId="7872" xr:uid="{00000000-0005-0000-0000-000045180000}"/>
    <cellStyle name="Normal 4 3 4 2 3 6 2 3" xfId="2547" xr:uid="{00000000-0005-0000-0000-000046180000}"/>
    <cellStyle name="Normal 4 3 4 2 3 6 2 3 2" xfId="5723" xr:uid="{00000000-0005-0000-0000-000047180000}"/>
    <cellStyle name="Normal 4 3 4 2 3 6 2 3 2 2" xfId="12149" xr:uid="{00000000-0005-0000-0000-000048180000}"/>
    <cellStyle name="Normal 4 3 4 2 3 6 2 3 3" xfId="9173" xr:uid="{00000000-0005-0000-0000-000049180000}"/>
    <cellStyle name="Normal 4 3 4 2 3 6 2 4" xfId="3702" xr:uid="{00000000-0005-0000-0000-00004A180000}"/>
    <cellStyle name="Normal 4 3 4 2 3 6 2 4 2" xfId="6641" xr:uid="{00000000-0005-0000-0000-00004B180000}"/>
    <cellStyle name="Normal 4 3 4 2 3 6 2 4 2 2" xfId="13067" xr:uid="{00000000-0005-0000-0000-00004C180000}"/>
    <cellStyle name="Normal 4 3 4 2 3 6 2 4 3" xfId="10140" xr:uid="{00000000-0005-0000-0000-00004D180000}"/>
    <cellStyle name="Normal 4 3 4 2 3 6 2 5" xfId="4263" xr:uid="{00000000-0005-0000-0000-00004E180000}"/>
    <cellStyle name="Normal 4 3 4 2 3 6 2 5 2" xfId="10689" xr:uid="{00000000-0005-0000-0000-00004F180000}"/>
    <cellStyle name="Normal 4 3 4 2 3 6 2 6" xfId="7318" xr:uid="{00000000-0005-0000-0000-000050180000}"/>
    <cellStyle name="Normal 4 3 4 2 3 6 3" xfId="394" xr:uid="{00000000-0005-0000-0000-000051180000}"/>
    <cellStyle name="Normal 4 3 4 2 3 6 3 2" xfId="974" xr:uid="{00000000-0005-0000-0000-000052180000}"/>
    <cellStyle name="Normal 4 3 4 2 3 6 3 2 2" xfId="4633" xr:uid="{00000000-0005-0000-0000-000053180000}"/>
    <cellStyle name="Normal 4 3 4 2 3 6 3 2 2 2" xfId="11059" xr:uid="{00000000-0005-0000-0000-000054180000}"/>
    <cellStyle name="Normal 4 3 4 2 3 6 3 2 3" xfId="7694" xr:uid="{00000000-0005-0000-0000-000055180000}"/>
    <cellStyle name="Normal 4 3 4 2 3 6 3 3" xfId="1933" xr:uid="{00000000-0005-0000-0000-000056180000}"/>
    <cellStyle name="Normal 4 3 4 2 3 6 3 3 2" xfId="5324" xr:uid="{00000000-0005-0000-0000-000057180000}"/>
    <cellStyle name="Normal 4 3 4 2 3 6 3 3 2 2" xfId="11750" xr:uid="{00000000-0005-0000-0000-000058180000}"/>
    <cellStyle name="Normal 4 3 4 2 3 6 3 3 3" xfId="8629" xr:uid="{00000000-0005-0000-0000-000059180000}"/>
    <cellStyle name="Normal 4 3 4 2 3 6 3 4" xfId="3308" xr:uid="{00000000-0005-0000-0000-00005A180000}"/>
    <cellStyle name="Normal 4 3 4 2 3 6 3 4 2" xfId="6247" xr:uid="{00000000-0005-0000-0000-00005B180000}"/>
    <cellStyle name="Normal 4 3 4 2 3 6 3 4 2 2" xfId="12673" xr:uid="{00000000-0005-0000-0000-00005C180000}"/>
    <cellStyle name="Normal 4 3 4 2 3 6 3 4 3" xfId="9746" xr:uid="{00000000-0005-0000-0000-00005D180000}"/>
    <cellStyle name="Normal 4 3 4 2 3 6 3 5" xfId="4085" xr:uid="{00000000-0005-0000-0000-00005E180000}"/>
    <cellStyle name="Normal 4 3 4 2 3 6 3 5 2" xfId="10511" xr:uid="{00000000-0005-0000-0000-00005F180000}"/>
    <cellStyle name="Normal 4 3 4 2 3 6 3 6" xfId="7140" xr:uid="{00000000-0005-0000-0000-000060180000}"/>
    <cellStyle name="Normal 4 3 4 2 3 6 4" xfId="796" xr:uid="{00000000-0005-0000-0000-000061180000}"/>
    <cellStyle name="Normal 4 3 4 2 3 6 4 2" xfId="4455" xr:uid="{00000000-0005-0000-0000-000062180000}"/>
    <cellStyle name="Normal 4 3 4 2 3 6 4 2 2" xfId="10881" xr:uid="{00000000-0005-0000-0000-000063180000}"/>
    <cellStyle name="Normal 4 3 4 2 3 6 4 3" xfId="7516" xr:uid="{00000000-0005-0000-0000-000064180000}"/>
    <cellStyle name="Normal 4 3 4 2 3 6 5" xfId="1380" xr:uid="{00000000-0005-0000-0000-000065180000}"/>
    <cellStyle name="Normal 4 3 4 2 3 6 5 2" xfId="4958" xr:uid="{00000000-0005-0000-0000-000066180000}"/>
    <cellStyle name="Normal 4 3 4 2 3 6 5 2 2" xfId="11384" xr:uid="{00000000-0005-0000-0000-000067180000}"/>
    <cellStyle name="Normal 4 3 4 2 3 6 5 3" xfId="8094" xr:uid="{00000000-0005-0000-0000-000068180000}"/>
    <cellStyle name="Normal 4 3 4 2 3 6 6" xfId="2944" xr:uid="{00000000-0005-0000-0000-000069180000}"/>
    <cellStyle name="Normal 4 3 4 2 3 6 6 2" xfId="5885" xr:uid="{00000000-0005-0000-0000-00006A180000}"/>
    <cellStyle name="Normal 4 3 4 2 3 6 6 2 2" xfId="12311" xr:uid="{00000000-0005-0000-0000-00006B180000}"/>
    <cellStyle name="Normal 4 3 4 2 3 6 6 3" xfId="9384" xr:uid="{00000000-0005-0000-0000-00006C180000}"/>
    <cellStyle name="Normal 4 3 4 2 3 6 7" xfId="3907" xr:uid="{00000000-0005-0000-0000-00006D180000}"/>
    <cellStyle name="Normal 4 3 4 2 3 6 7 2" xfId="10333" xr:uid="{00000000-0005-0000-0000-00006E180000}"/>
    <cellStyle name="Normal 4 3 4 2 3 6 8" xfId="6962" xr:uid="{00000000-0005-0000-0000-00006F180000}"/>
    <cellStyle name="Normal 4 3 4 2 3 6_IOPES" xfId="2708" xr:uid="{00000000-0005-0000-0000-000070180000}"/>
    <cellStyle name="Normal 4 3 4 2 3 7" xfId="425" xr:uid="{00000000-0005-0000-0000-000071180000}"/>
    <cellStyle name="Normal 4 3 4 2 3 7 2" xfId="1004" xr:uid="{00000000-0005-0000-0000-000072180000}"/>
    <cellStyle name="Normal 4 3 4 2 3 7 2 2" xfId="2573" xr:uid="{00000000-0005-0000-0000-000073180000}"/>
    <cellStyle name="Normal 4 3 4 2 3 7 2 2 2" xfId="5745" xr:uid="{00000000-0005-0000-0000-000074180000}"/>
    <cellStyle name="Normal 4 3 4 2 3 7 2 2 2 2" xfId="12171" xr:uid="{00000000-0005-0000-0000-000075180000}"/>
    <cellStyle name="Normal 4 3 4 2 3 7 2 2 3" xfId="9195" xr:uid="{00000000-0005-0000-0000-000076180000}"/>
    <cellStyle name="Normal 4 3 4 2 3 7 2 3" xfId="3724" xr:uid="{00000000-0005-0000-0000-000077180000}"/>
    <cellStyle name="Normal 4 3 4 2 3 7 2 3 2" xfId="6663" xr:uid="{00000000-0005-0000-0000-000078180000}"/>
    <cellStyle name="Normal 4 3 4 2 3 7 2 3 2 2" xfId="13089" xr:uid="{00000000-0005-0000-0000-000079180000}"/>
    <cellStyle name="Normal 4 3 4 2 3 7 2 3 3" xfId="10162" xr:uid="{00000000-0005-0000-0000-00007A180000}"/>
    <cellStyle name="Normal 4 3 4 2 3 7 2 4" xfId="4663" xr:uid="{00000000-0005-0000-0000-00007B180000}"/>
    <cellStyle name="Normal 4 3 4 2 3 7 2 4 2" xfId="11089" xr:uid="{00000000-0005-0000-0000-00007C180000}"/>
    <cellStyle name="Normal 4 3 4 2 3 7 2 5" xfId="7724" xr:uid="{00000000-0005-0000-0000-00007D180000}"/>
    <cellStyle name="Normal 4 3 4 2 3 7 3" xfId="2086" xr:uid="{00000000-0005-0000-0000-00007E180000}"/>
    <cellStyle name="Normal 4 3 4 2 3 7 3 2" xfId="3366" xr:uid="{00000000-0005-0000-0000-00007F180000}"/>
    <cellStyle name="Normal 4 3 4 2 3 7 3 2 2" xfId="6305" xr:uid="{00000000-0005-0000-0000-000080180000}"/>
    <cellStyle name="Normal 4 3 4 2 3 7 3 2 2 2" xfId="12731" xr:uid="{00000000-0005-0000-0000-000081180000}"/>
    <cellStyle name="Normal 4 3 4 2 3 7 3 2 3" xfId="9804" xr:uid="{00000000-0005-0000-0000-000082180000}"/>
    <cellStyle name="Normal 4 3 4 2 3 7 3 3" xfId="5384" xr:uid="{00000000-0005-0000-0000-000083180000}"/>
    <cellStyle name="Normal 4 3 4 2 3 7 3 3 2" xfId="11810" xr:uid="{00000000-0005-0000-0000-000084180000}"/>
    <cellStyle name="Normal 4 3 4 2 3 7 3 4" xfId="8780" xr:uid="{00000000-0005-0000-0000-000085180000}"/>
    <cellStyle name="Normal 4 3 4 2 3 7 4" xfId="1537" xr:uid="{00000000-0005-0000-0000-000086180000}"/>
    <cellStyle name="Normal 4 3 4 2 3 7 4 2" xfId="5016" xr:uid="{00000000-0005-0000-0000-000087180000}"/>
    <cellStyle name="Normal 4 3 4 2 3 7 4 2 2" xfId="11442" xr:uid="{00000000-0005-0000-0000-000088180000}"/>
    <cellStyle name="Normal 4 3 4 2 3 7 4 3" xfId="8251" xr:uid="{00000000-0005-0000-0000-000089180000}"/>
    <cellStyle name="Normal 4 3 4 2 3 7 5" xfId="3003" xr:uid="{00000000-0005-0000-0000-00008A180000}"/>
    <cellStyle name="Normal 4 3 4 2 3 7 5 2" xfId="5943" xr:uid="{00000000-0005-0000-0000-00008B180000}"/>
    <cellStyle name="Normal 4 3 4 2 3 7 5 2 2" xfId="12369" xr:uid="{00000000-0005-0000-0000-00008C180000}"/>
    <cellStyle name="Normal 4 3 4 2 3 7 5 3" xfId="9442" xr:uid="{00000000-0005-0000-0000-00008D180000}"/>
    <cellStyle name="Normal 4 3 4 2 3 7 6" xfId="4115" xr:uid="{00000000-0005-0000-0000-00008E180000}"/>
    <cellStyle name="Normal 4 3 4 2 3 7 6 2" xfId="10541" xr:uid="{00000000-0005-0000-0000-00008F180000}"/>
    <cellStyle name="Normal 4 3 4 2 3 7 7" xfId="7170" xr:uid="{00000000-0005-0000-0000-000090180000}"/>
    <cellStyle name="Normal 4 3 4 2 3 7_IOPES" xfId="2372" xr:uid="{00000000-0005-0000-0000-000091180000}"/>
    <cellStyle name="Normal 4 3 4 2 3 8" xfId="246" xr:uid="{00000000-0005-0000-0000-000092180000}"/>
    <cellStyle name="Normal 4 3 4 2 3 8 2" xfId="826" xr:uid="{00000000-0005-0000-0000-000093180000}"/>
    <cellStyle name="Normal 4 3 4 2 3 8 2 2" xfId="2161" xr:uid="{00000000-0005-0000-0000-000094180000}"/>
    <cellStyle name="Normal 4 3 4 2 3 8 2 2 2" xfId="5443" xr:uid="{00000000-0005-0000-0000-000095180000}"/>
    <cellStyle name="Normal 4 3 4 2 3 8 2 2 2 2" xfId="11869" xr:uid="{00000000-0005-0000-0000-000096180000}"/>
    <cellStyle name="Normal 4 3 4 2 3 8 2 2 3" xfId="8853" xr:uid="{00000000-0005-0000-0000-000097180000}"/>
    <cellStyle name="Normal 4 3 4 2 3 8 2 3" xfId="3425" xr:uid="{00000000-0005-0000-0000-000098180000}"/>
    <cellStyle name="Normal 4 3 4 2 3 8 2 3 2" xfId="6364" xr:uid="{00000000-0005-0000-0000-000099180000}"/>
    <cellStyle name="Normal 4 3 4 2 3 8 2 3 2 2" xfId="12790" xr:uid="{00000000-0005-0000-0000-00009A180000}"/>
    <cellStyle name="Normal 4 3 4 2 3 8 2 3 3" xfId="9863" xr:uid="{00000000-0005-0000-0000-00009B180000}"/>
    <cellStyle name="Normal 4 3 4 2 3 8 2 4" xfId="4485" xr:uid="{00000000-0005-0000-0000-00009C180000}"/>
    <cellStyle name="Normal 4 3 4 2 3 8 2 4 2" xfId="10911" xr:uid="{00000000-0005-0000-0000-00009D180000}"/>
    <cellStyle name="Normal 4 3 4 2 3 8 2 5" xfId="7546" xr:uid="{00000000-0005-0000-0000-00009E180000}"/>
    <cellStyle name="Normal 4 3 4 2 3 8 3" xfId="1614" xr:uid="{00000000-0005-0000-0000-00009F180000}"/>
    <cellStyle name="Normal 4 3 4 2 3 8 3 2" xfId="5075" xr:uid="{00000000-0005-0000-0000-0000A0180000}"/>
    <cellStyle name="Normal 4 3 4 2 3 8 3 2 2" xfId="11501" xr:uid="{00000000-0005-0000-0000-0000A1180000}"/>
    <cellStyle name="Normal 4 3 4 2 3 8 3 3" xfId="8325" xr:uid="{00000000-0005-0000-0000-0000A2180000}"/>
    <cellStyle name="Normal 4 3 4 2 3 8 4" xfId="3063" xr:uid="{00000000-0005-0000-0000-0000A3180000}"/>
    <cellStyle name="Normal 4 3 4 2 3 8 4 2" xfId="6002" xr:uid="{00000000-0005-0000-0000-0000A4180000}"/>
    <cellStyle name="Normal 4 3 4 2 3 8 4 2 2" xfId="12428" xr:uid="{00000000-0005-0000-0000-0000A5180000}"/>
    <cellStyle name="Normal 4 3 4 2 3 8 4 3" xfId="9501" xr:uid="{00000000-0005-0000-0000-0000A6180000}"/>
    <cellStyle name="Normal 4 3 4 2 3 8 5" xfId="3937" xr:uid="{00000000-0005-0000-0000-0000A7180000}"/>
    <cellStyle name="Normal 4 3 4 2 3 8 5 2" xfId="10363" xr:uid="{00000000-0005-0000-0000-0000A8180000}"/>
    <cellStyle name="Normal 4 3 4 2 3 8 6" xfId="6992" xr:uid="{00000000-0005-0000-0000-0000A9180000}"/>
    <cellStyle name="Normal 4 3 4 2 3 9" xfId="648" xr:uid="{00000000-0005-0000-0000-0000AA180000}"/>
    <cellStyle name="Normal 4 3 4 2 3 9 2" xfId="2388" xr:uid="{00000000-0005-0000-0000-0000AB180000}"/>
    <cellStyle name="Normal 4 3 4 2 3 9 2 2" xfId="5575" xr:uid="{00000000-0005-0000-0000-0000AC180000}"/>
    <cellStyle name="Normal 4 3 4 2 3 9 2 2 2" xfId="12001" xr:uid="{00000000-0005-0000-0000-0000AD180000}"/>
    <cellStyle name="Normal 4 3 4 2 3 9 2 3" xfId="9025" xr:uid="{00000000-0005-0000-0000-0000AE180000}"/>
    <cellStyle name="Normal 4 3 4 2 3 9 3" xfId="3554" xr:uid="{00000000-0005-0000-0000-0000AF180000}"/>
    <cellStyle name="Normal 4 3 4 2 3 9 3 2" xfId="6493" xr:uid="{00000000-0005-0000-0000-0000B0180000}"/>
    <cellStyle name="Normal 4 3 4 2 3 9 3 2 2" xfId="12919" xr:uid="{00000000-0005-0000-0000-0000B1180000}"/>
    <cellStyle name="Normal 4 3 4 2 3 9 3 3" xfId="9992" xr:uid="{00000000-0005-0000-0000-0000B2180000}"/>
    <cellStyle name="Normal 4 3 4 2 3 9 4" xfId="4307" xr:uid="{00000000-0005-0000-0000-0000B3180000}"/>
    <cellStyle name="Normal 4 3 4 2 3 9 4 2" xfId="10733" xr:uid="{00000000-0005-0000-0000-0000B4180000}"/>
    <cellStyle name="Normal 4 3 4 2 3 9 5" xfId="7368" xr:uid="{00000000-0005-0000-0000-0000B5180000}"/>
    <cellStyle name="Normal 4 3 4 2 3_IOPES" xfId="2604" xr:uid="{00000000-0005-0000-0000-0000B6180000}"/>
    <cellStyle name="Normal 4 3 4 2 4" xfId="86" xr:uid="{00000000-0005-0000-0000-0000B7180000}"/>
    <cellStyle name="Normal 4 3 4 2 4 2" xfId="459" xr:uid="{00000000-0005-0000-0000-0000B8180000}"/>
    <cellStyle name="Normal 4 3 4 2 4 2 2" xfId="1038" xr:uid="{00000000-0005-0000-0000-0000B9180000}"/>
    <cellStyle name="Normal 4 3 4 2 4 2 2 2" xfId="2286" xr:uid="{00000000-0005-0000-0000-0000BA180000}"/>
    <cellStyle name="Normal 4 3 4 2 4 2 2 2 2" xfId="5540" xr:uid="{00000000-0005-0000-0000-0000BB180000}"/>
    <cellStyle name="Normal 4 3 4 2 4 2 2 2 2 2" xfId="11966" xr:uid="{00000000-0005-0000-0000-0000BC180000}"/>
    <cellStyle name="Normal 4 3 4 2 4 2 2 2 3" xfId="8967" xr:uid="{00000000-0005-0000-0000-0000BD180000}"/>
    <cellStyle name="Normal 4 3 4 2 4 2 2 3" xfId="3521" xr:uid="{00000000-0005-0000-0000-0000BE180000}"/>
    <cellStyle name="Normal 4 3 4 2 4 2 2 3 2" xfId="6460" xr:uid="{00000000-0005-0000-0000-0000BF180000}"/>
    <cellStyle name="Normal 4 3 4 2 4 2 2 3 2 2" xfId="12886" xr:uid="{00000000-0005-0000-0000-0000C0180000}"/>
    <cellStyle name="Normal 4 3 4 2 4 2 2 3 3" xfId="9959" xr:uid="{00000000-0005-0000-0000-0000C1180000}"/>
    <cellStyle name="Normal 4 3 4 2 4 2 2 4" xfId="4697" xr:uid="{00000000-0005-0000-0000-0000C2180000}"/>
    <cellStyle name="Normal 4 3 4 2 4 2 2 4 2" xfId="11123" xr:uid="{00000000-0005-0000-0000-0000C3180000}"/>
    <cellStyle name="Normal 4 3 4 2 4 2 2 5" xfId="7758" xr:uid="{00000000-0005-0000-0000-0000C4180000}"/>
    <cellStyle name="Normal 4 3 4 2 4 2 3" xfId="1730" xr:uid="{00000000-0005-0000-0000-0000C5180000}"/>
    <cellStyle name="Normal 4 3 4 2 4 2 3 2" xfId="5172" xr:uid="{00000000-0005-0000-0000-0000C6180000}"/>
    <cellStyle name="Normal 4 3 4 2 4 2 3 2 2" xfId="11598" xr:uid="{00000000-0005-0000-0000-0000C7180000}"/>
    <cellStyle name="Normal 4 3 4 2 4 2 3 3" xfId="8439" xr:uid="{00000000-0005-0000-0000-0000C8180000}"/>
    <cellStyle name="Normal 4 3 4 2 4 2 4" xfId="3159" xr:uid="{00000000-0005-0000-0000-0000C9180000}"/>
    <cellStyle name="Normal 4 3 4 2 4 2 4 2" xfId="6098" xr:uid="{00000000-0005-0000-0000-0000CA180000}"/>
    <cellStyle name="Normal 4 3 4 2 4 2 4 2 2" xfId="12524" xr:uid="{00000000-0005-0000-0000-0000CB180000}"/>
    <cellStyle name="Normal 4 3 4 2 4 2 4 3" xfId="9597" xr:uid="{00000000-0005-0000-0000-0000CC180000}"/>
    <cellStyle name="Normal 4 3 4 2 4 2 5" xfId="4149" xr:uid="{00000000-0005-0000-0000-0000CD180000}"/>
    <cellStyle name="Normal 4 3 4 2 4 2 5 2" xfId="10575" xr:uid="{00000000-0005-0000-0000-0000CE180000}"/>
    <cellStyle name="Normal 4 3 4 2 4 2 6" xfId="7204" xr:uid="{00000000-0005-0000-0000-0000CF180000}"/>
    <cellStyle name="Normal 4 3 4 2 4 3" xfId="280" xr:uid="{00000000-0005-0000-0000-0000D0180000}"/>
    <cellStyle name="Normal 4 3 4 2 4 3 2" xfId="860" xr:uid="{00000000-0005-0000-0000-0000D1180000}"/>
    <cellStyle name="Normal 4 3 4 2 4 3 2 2" xfId="2208" xr:uid="{00000000-0005-0000-0000-0000D2180000}"/>
    <cellStyle name="Normal 4 3 4 2 4 3 2 2 2" xfId="5478" xr:uid="{00000000-0005-0000-0000-0000D3180000}"/>
    <cellStyle name="Normal 4 3 4 2 4 3 2 2 2 2" xfId="11904" xr:uid="{00000000-0005-0000-0000-0000D4180000}"/>
    <cellStyle name="Normal 4 3 4 2 4 3 2 2 3" xfId="8893" xr:uid="{00000000-0005-0000-0000-0000D5180000}"/>
    <cellStyle name="Normal 4 3 4 2 4 3 2 3" xfId="3460" xr:uid="{00000000-0005-0000-0000-0000D6180000}"/>
    <cellStyle name="Normal 4 3 4 2 4 3 2 3 2" xfId="6399" xr:uid="{00000000-0005-0000-0000-0000D7180000}"/>
    <cellStyle name="Normal 4 3 4 2 4 3 2 3 2 2" xfId="12825" xr:uid="{00000000-0005-0000-0000-0000D8180000}"/>
    <cellStyle name="Normal 4 3 4 2 4 3 2 3 3" xfId="9898" xr:uid="{00000000-0005-0000-0000-0000D9180000}"/>
    <cellStyle name="Normal 4 3 4 2 4 3 2 4" xfId="4519" xr:uid="{00000000-0005-0000-0000-0000DA180000}"/>
    <cellStyle name="Normal 4 3 4 2 4 3 2 4 2" xfId="10945" xr:uid="{00000000-0005-0000-0000-0000DB180000}"/>
    <cellStyle name="Normal 4 3 4 2 4 3 2 5" xfId="7580" xr:uid="{00000000-0005-0000-0000-0000DC180000}"/>
    <cellStyle name="Normal 4 3 4 2 4 3 3" xfId="1654" xr:uid="{00000000-0005-0000-0000-0000DD180000}"/>
    <cellStyle name="Normal 4 3 4 2 4 3 3 2" xfId="5110" xr:uid="{00000000-0005-0000-0000-0000DE180000}"/>
    <cellStyle name="Normal 4 3 4 2 4 3 3 2 2" xfId="11536" xr:uid="{00000000-0005-0000-0000-0000DF180000}"/>
    <cellStyle name="Normal 4 3 4 2 4 3 3 3" xfId="8365" xr:uid="{00000000-0005-0000-0000-0000E0180000}"/>
    <cellStyle name="Normal 4 3 4 2 4 3 4" xfId="3098" xr:uid="{00000000-0005-0000-0000-0000E1180000}"/>
    <cellStyle name="Normal 4 3 4 2 4 3 4 2" xfId="6037" xr:uid="{00000000-0005-0000-0000-0000E2180000}"/>
    <cellStyle name="Normal 4 3 4 2 4 3 4 2 2" xfId="12463" xr:uid="{00000000-0005-0000-0000-0000E3180000}"/>
    <cellStyle name="Normal 4 3 4 2 4 3 4 3" xfId="9536" xr:uid="{00000000-0005-0000-0000-0000E4180000}"/>
    <cellStyle name="Normal 4 3 4 2 4 3 5" xfId="3971" xr:uid="{00000000-0005-0000-0000-0000E5180000}"/>
    <cellStyle name="Normal 4 3 4 2 4 3 5 2" xfId="10397" xr:uid="{00000000-0005-0000-0000-0000E6180000}"/>
    <cellStyle name="Normal 4 3 4 2 4 3 6" xfId="7026" xr:uid="{00000000-0005-0000-0000-0000E7180000}"/>
    <cellStyle name="Normal 4 3 4 2 4 4" xfId="682" xr:uid="{00000000-0005-0000-0000-0000E8180000}"/>
    <cellStyle name="Normal 4 3 4 2 4 4 2" xfId="2425" xr:uid="{00000000-0005-0000-0000-0000E9180000}"/>
    <cellStyle name="Normal 4 3 4 2 4 4 2 2" xfId="5609" xr:uid="{00000000-0005-0000-0000-0000EA180000}"/>
    <cellStyle name="Normal 4 3 4 2 4 4 2 2 2" xfId="12035" xr:uid="{00000000-0005-0000-0000-0000EB180000}"/>
    <cellStyle name="Normal 4 3 4 2 4 4 2 3" xfId="9059" xr:uid="{00000000-0005-0000-0000-0000EC180000}"/>
    <cellStyle name="Normal 4 3 4 2 4 4 3" xfId="3588" xr:uid="{00000000-0005-0000-0000-0000ED180000}"/>
    <cellStyle name="Normal 4 3 4 2 4 4 3 2" xfId="6527" xr:uid="{00000000-0005-0000-0000-0000EE180000}"/>
    <cellStyle name="Normal 4 3 4 2 4 4 3 2 2" xfId="12953" xr:uid="{00000000-0005-0000-0000-0000EF180000}"/>
    <cellStyle name="Normal 4 3 4 2 4 4 3 3" xfId="10026" xr:uid="{00000000-0005-0000-0000-0000F0180000}"/>
    <cellStyle name="Normal 4 3 4 2 4 4 4" xfId="4341" xr:uid="{00000000-0005-0000-0000-0000F1180000}"/>
    <cellStyle name="Normal 4 3 4 2 4 4 4 2" xfId="10767" xr:uid="{00000000-0005-0000-0000-0000F2180000}"/>
    <cellStyle name="Normal 4 3 4 2 4 4 5" xfId="7402" xr:uid="{00000000-0005-0000-0000-0000F3180000}"/>
    <cellStyle name="Normal 4 3 4 2 4 5" xfId="1872" xr:uid="{00000000-0005-0000-0000-0000F4180000}"/>
    <cellStyle name="Normal 4 3 4 2 4 5 2" xfId="3254" xr:uid="{00000000-0005-0000-0000-0000F5180000}"/>
    <cellStyle name="Normal 4 3 4 2 4 5 2 2" xfId="6193" xr:uid="{00000000-0005-0000-0000-0000F6180000}"/>
    <cellStyle name="Normal 4 3 4 2 4 5 2 2 2" xfId="12619" xr:uid="{00000000-0005-0000-0000-0000F7180000}"/>
    <cellStyle name="Normal 4 3 4 2 4 5 2 3" xfId="9692" xr:uid="{00000000-0005-0000-0000-0000F8180000}"/>
    <cellStyle name="Normal 4 3 4 2 4 5 3" xfId="5270" xr:uid="{00000000-0005-0000-0000-0000F9180000}"/>
    <cellStyle name="Normal 4 3 4 2 4 5 3 2" xfId="11696" xr:uid="{00000000-0005-0000-0000-0000FA180000}"/>
    <cellStyle name="Normal 4 3 4 2 4 5 4" xfId="8568" xr:uid="{00000000-0005-0000-0000-0000FB180000}"/>
    <cellStyle name="Normal 4 3 4 2 4 6" xfId="1318" xr:uid="{00000000-0005-0000-0000-0000FC180000}"/>
    <cellStyle name="Normal 4 3 4 2 4 6 2" xfId="4904" xr:uid="{00000000-0005-0000-0000-0000FD180000}"/>
    <cellStyle name="Normal 4 3 4 2 4 6 2 2" xfId="11330" xr:uid="{00000000-0005-0000-0000-0000FE180000}"/>
    <cellStyle name="Normal 4 3 4 2 4 6 3" xfId="8032" xr:uid="{00000000-0005-0000-0000-0000FF180000}"/>
    <cellStyle name="Normal 4 3 4 2 4 7" xfId="2890" xr:uid="{00000000-0005-0000-0000-000000190000}"/>
    <cellStyle name="Normal 4 3 4 2 4 7 2" xfId="5831" xr:uid="{00000000-0005-0000-0000-000001190000}"/>
    <cellStyle name="Normal 4 3 4 2 4 7 2 2" xfId="12257" xr:uid="{00000000-0005-0000-0000-000002190000}"/>
    <cellStyle name="Normal 4 3 4 2 4 7 3" xfId="9330" xr:uid="{00000000-0005-0000-0000-000003190000}"/>
    <cellStyle name="Normal 4 3 4 2 4 8" xfId="3793" xr:uid="{00000000-0005-0000-0000-000004190000}"/>
    <cellStyle name="Normal 4 3 4 2 4 8 2" xfId="10219" xr:uid="{00000000-0005-0000-0000-000005190000}"/>
    <cellStyle name="Normal 4 3 4 2 4 9" xfId="6848" xr:uid="{00000000-0005-0000-0000-000006190000}"/>
    <cellStyle name="Normal 4 3 4 2 4_IOPES" xfId="2599" xr:uid="{00000000-0005-0000-0000-000007190000}"/>
    <cellStyle name="Normal 4 3 4 2 5" xfId="147" xr:uid="{00000000-0005-0000-0000-000008190000}"/>
    <cellStyle name="Normal 4 3 4 2 5 2" xfId="518" xr:uid="{00000000-0005-0000-0000-000009190000}"/>
    <cellStyle name="Normal 4 3 4 2 5 2 2" xfId="1097" xr:uid="{00000000-0005-0000-0000-00000A190000}"/>
    <cellStyle name="Normal 4 3 4 2 5 2 2 2" xfId="2249" xr:uid="{00000000-0005-0000-0000-00000B190000}"/>
    <cellStyle name="Normal 4 3 4 2 5 2 2 2 2" xfId="5508" xr:uid="{00000000-0005-0000-0000-00000C190000}"/>
    <cellStyle name="Normal 4 3 4 2 5 2 2 2 2 2" xfId="11934" xr:uid="{00000000-0005-0000-0000-00000D190000}"/>
    <cellStyle name="Normal 4 3 4 2 5 2 2 2 3" xfId="8932" xr:uid="{00000000-0005-0000-0000-00000E190000}"/>
    <cellStyle name="Normal 4 3 4 2 5 2 2 3" xfId="3490" xr:uid="{00000000-0005-0000-0000-00000F190000}"/>
    <cellStyle name="Normal 4 3 4 2 5 2 2 3 2" xfId="6429" xr:uid="{00000000-0005-0000-0000-000010190000}"/>
    <cellStyle name="Normal 4 3 4 2 5 2 2 3 2 2" xfId="12855" xr:uid="{00000000-0005-0000-0000-000011190000}"/>
    <cellStyle name="Normal 4 3 4 2 5 2 2 3 3" xfId="9928" xr:uid="{00000000-0005-0000-0000-000012190000}"/>
    <cellStyle name="Normal 4 3 4 2 5 2 2 4" xfId="4756" xr:uid="{00000000-0005-0000-0000-000013190000}"/>
    <cellStyle name="Normal 4 3 4 2 5 2 2 4 2" xfId="11182" xr:uid="{00000000-0005-0000-0000-000014190000}"/>
    <cellStyle name="Normal 4 3 4 2 5 2 2 5" xfId="7817" xr:uid="{00000000-0005-0000-0000-000015190000}"/>
    <cellStyle name="Normal 4 3 4 2 5 2 3" xfId="1694" xr:uid="{00000000-0005-0000-0000-000016190000}"/>
    <cellStyle name="Normal 4 3 4 2 5 2 3 2" xfId="5140" xr:uid="{00000000-0005-0000-0000-000017190000}"/>
    <cellStyle name="Normal 4 3 4 2 5 2 3 2 2" xfId="11566" xr:uid="{00000000-0005-0000-0000-000018190000}"/>
    <cellStyle name="Normal 4 3 4 2 5 2 3 3" xfId="8404" xr:uid="{00000000-0005-0000-0000-000019190000}"/>
    <cellStyle name="Normal 4 3 4 2 5 2 4" xfId="3128" xr:uid="{00000000-0005-0000-0000-00001A190000}"/>
    <cellStyle name="Normal 4 3 4 2 5 2 4 2" xfId="6067" xr:uid="{00000000-0005-0000-0000-00001B190000}"/>
    <cellStyle name="Normal 4 3 4 2 5 2 4 2 2" xfId="12493" xr:uid="{00000000-0005-0000-0000-00001C190000}"/>
    <cellStyle name="Normal 4 3 4 2 5 2 4 3" xfId="9566" xr:uid="{00000000-0005-0000-0000-00001D190000}"/>
    <cellStyle name="Normal 4 3 4 2 5 2 5" xfId="4208" xr:uid="{00000000-0005-0000-0000-00001E190000}"/>
    <cellStyle name="Normal 4 3 4 2 5 2 5 2" xfId="10634" xr:uid="{00000000-0005-0000-0000-00001F190000}"/>
    <cellStyle name="Normal 4 3 4 2 5 2 6" xfId="7263" xr:uid="{00000000-0005-0000-0000-000020190000}"/>
    <cellStyle name="Normal 4 3 4 2 5 3" xfId="339" xr:uid="{00000000-0005-0000-0000-000021190000}"/>
    <cellStyle name="Normal 4 3 4 2 5 3 2" xfId="919" xr:uid="{00000000-0005-0000-0000-000022190000}"/>
    <cellStyle name="Normal 4 3 4 2 5 3 2 2" xfId="4578" xr:uid="{00000000-0005-0000-0000-000023190000}"/>
    <cellStyle name="Normal 4 3 4 2 5 3 2 2 2" xfId="11004" xr:uid="{00000000-0005-0000-0000-000024190000}"/>
    <cellStyle name="Normal 4 3 4 2 5 3 2 3" xfId="7639" xr:uid="{00000000-0005-0000-0000-000025190000}"/>
    <cellStyle name="Normal 4 3 4 2 5 3 3" xfId="2486" xr:uid="{00000000-0005-0000-0000-000026190000}"/>
    <cellStyle name="Normal 4 3 4 2 5 3 3 2" xfId="5668" xr:uid="{00000000-0005-0000-0000-000027190000}"/>
    <cellStyle name="Normal 4 3 4 2 5 3 3 2 2" xfId="12094" xr:uid="{00000000-0005-0000-0000-000028190000}"/>
    <cellStyle name="Normal 4 3 4 2 5 3 3 3" xfId="9118" xr:uid="{00000000-0005-0000-0000-000029190000}"/>
    <cellStyle name="Normal 4 3 4 2 5 3 4" xfId="3647" xr:uid="{00000000-0005-0000-0000-00002A190000}"/>
    <cellStyle name="Normal 4 3 4 2 5 3 4 2" xfId="6586" xr:uid="{00000000-0005-0000-0000-00002B190000}"/>
    <cellStyle name="Normal 4 3 4 2 5 3 4 2 2" xfId="13012" xr:uid="{00000000-0005-0000-0000-00002C190000}"/>
    <cellStyle name="Normal 4 3 4 2 5 3 4 3" xfId="10085" xr:uid="{00000000-0005-0000-0000-00002D190000}"/>
    <cellStyle name="Normal 4 3 4 2 5 3 5" xfId="4030" xr:uid="{00000000-0005-0000-0000-00002E190000}"/>
    <cellStyle name="Normal 4 3 4 2 5 3 5 2" xfId="10456" xr:uid="{00000000-0005-0000-0000-00002F190000}"/>
    <cellStyle name="Normal 4 3 4 2 5 3 6" xfId="7085" xr:uid="{00000000-0005-0000-0000-000030190000}"/>
    <cellStyle name="Normal 4 3 4 2 5 4" xfId="741" xr:uid="{00000000-0005-0000-0000-000031190000}"/>
    <cellStyle name="Normal 4 3 4 2 5 4 2" xfId="1937" xr:uid="{00000000-0005-0000-0000-000032190000}"/>
    <cellStyle name="Normal 4 3 4 2 5 4 2 2" xfId="5328" xr:uid="{00000000-0005-0000-0000-000033190000}"/>
    <cellStyle name="Normal 4 3 4 2 5 4 2 2 2" xfId="11754" xr:uid="{00000000-0005-0000-0000-000034190000}"/>
    <cellStyle name="Normal 4 3 4 2 5 4 2 3" xfId="8633" xr:uid="{00000000-0005-0000-0000-000035190000}"/>
    <cellStyle name="Normal 4 3 4 2 5 4 3" xfId="3312" xr:uid="{00000000-0005-0000-0000-000036190000}"/>
    <cellStyle name="Normal 4 3 4 2 5 4 3 2" xfId="6251" xr:uid="{00000000-0005-0000-0000-000037190000}"/>
    <cellStyle name="Normal 4 3 4 2 5 4 3 2 2" xfId="12677" xr:uid="{00000000-0005-0000-0000-000038190000}"/>
    <cellStyle name="Normal 4 3 4 2 5 4 3 3" xfId="9750" xr:uid="{00000000-0005-0000-0000-000039190000}"/>
    <cellStyle name="Normal 4 3 4 2 5 4 4" xfId="4400" xr:uid="{00000000-0005-0000-0000-00003A190000}"/>
    <cellStyle name="Normal 4 3 4 2 5 4 4 2" xfId="10826" xr:uid="{00000000-0005-0000-0000-00003B190000}"/>
    <cellStyle name="Normal 4 3 4 2 5 4 5" xfId="7461" xr:uid="{00000000-0005-0000-0000-00003C190000}"/>
    <cellStyle name="Normal 4 3 4 2 5 5" xfId="1384" xr:uid="{00000000-0005-0000-0000-00003D190000}"/>
    <cellStyle name="Normal 4 3 4 2 5 5 2" xfId="4962" xr:uid="{00000000-0005-0000-0000-00003E190000}"/>
    <cellStyle name="Normal 4 3 4 2 5 5 2 2" xfId="11388" xr:uid="{00000000-0005-0000-0000-00003F190000}"/>
    <cellStyle name="Normal 4 3 4 2 5 5 3" xfId="8098" xr:uid="{00000000-0005-0000-0000-000040190000}"/>
    <cellStyle name="Normal 4 3 4 2 5 6" xfId="2948" xr:uid="{00000000-0005-0000-0000-000041190000}"/>
    <cellStyle name="Normal 4 3 4 2 5 6 2" xfId="5889" xr:uid="{00000000-0005-0000-0000-000042190000}"/>
    <cellStyle name="Normal 4 3 4 2 5 6 2 2" xfId="12315" xr:uid="{00000000-0005-0000-0000-000043190000}"/>
    <cellStyle name="Normal 4 3 4 2 5 6 3" xfId="9388" xr:uid="{00000000-0005-0000-0000-000044190000}"/>
    <cellStyle name="Normal 4 3 4 2 5 7" xfId="3852" xr:uid="{00000000-0005-0000-0000-000045190000}"/>
    <cellStyle name="Normal 4 3 4 2 5 7 2" xfId="10278" xr:uid="{00000000-0005-0000-0000-000046190000}"/>
    <cellStyle name="Normal 4 3 4 2 5 8" xfId="6907" xr:uid="{00000000-0005-0000-0000-000047190000}"/>
    <cellStyle name="Normal 4 3 4 2 5_IOPES" xfId="2683" xr:uid="{00000000-0005-0000-0000-000048190000}"/>
    <cellStyle name="Normal 4 3 4 2 6" xfId="212" xr:uid="{00000000-0005-0000-0000-000049190000}"/>
    <cellStyle name="Normal 4 3 4 2 6 2" xfId="577" xr:uid="{00000000-0005-0000-0000-00004A190000}"/>
    <cellStyle name="Normal 4 3 4 2 6 2 2" xfId="1156" xr:uid="{00000000-0005-0000-0000-00004B190000}"/>
    <cellStyle name="Normal 4 3 4 2 6 2 2 2" xfId="4815" xr:uid="{00000000-0005-0000-0000-00004C190000}"/>
    <cellStyle name="Normal 4 3 4 2 6 2 2 2 2" xfId="11241" xr:uid="{00000000-0005-0000-0000-00004D190000}"/>
    <cellStyle name="Normal 4 3 4 2 6 2 2 3" xfId="7876" xr:uid="{00000000-0005-0000-0000-00004E190000}"/>
    <cellStyle name="Normal 4 3 4 2 6 2 3" xfId="2551" xr:uid="{00000000-0005-0000-0000-00004F190000}"/>
    <cellStyle name="Normal 4 3 4 2 6 2 3 2" xfId="5727" xr:uid="{00000000-0005-0000-0000-000050190000}"/>
    <cellStyle name="Normal 4 3 4 2 6 2 3 2 2" xfId="12153" xr:uid="{00000000-0005-0000-0000-000051190000}"/>
    <cellStyle name="Normal 4 3 4 2 6 2 3 3" xfId="9177" xr:uid="{00000000-0005-0000-0000-000052190000}"/>
    <cellStyle name="Normal 4 3 4 2 6 2 4" xfId="3706" xr:uid="{00000000-0005-0000-0000-000053190000}"/>
    <cellStyle name="Normal 4 3 4 2 6 2 4 2" xfId="6645" xr:uid="{00000000-0005-0000-0000-000054190000}"/>
    <cellStyle name="Normal 4 3 4 2 6 2 4 2 2" xfId="13071" xr:uid="{00000000-0005-0000-0000-000055190000}"/>
    <cellStyle name="Normal 4 3 4 2 6 2 4 3" xfId="10144" xr:uid="{00000000-0005-0000-0000-000056190000}"/>
    <cellStyle name="Normal 4 3 4 2 6 2 5" xfId="4267" xr:uid="{00000000-0005-0000-0000-000057190000}"/>
    <cellStyle name="Normal 4 3 4 2 6 2 5 2" xfId="10693" xr:uid="{00000000-0005-0000-0000-000058190000}"/>
    <cellStyle name="Normal 4 3 4 2 6 2 6" xfId="7322" xr:uid="{00000000-0005-0000-0000-000059190000}"/>
    <cellStyle name="Normal 4 3 4 2 6 3" xfId="398" xr:uid="{00000000-0005-0000-0000-00005A190000}"/>
    <cellStyle name="Normal 4 3 4 2 6 3 2" xfId="978" xr:uid="{00000000-0005-0000-0000-00005B190000}"/>
    <cellStyle name="Normal 4 3 4 2 6 3 2 2" xfId="4637" xr:uid="{00000000-0005-0000-0000-00005C190000}"/>
    <cellStyle name="Normal 4 3 4 2 6 3 2 2 2" xfId="11063" xr:uid="{00000000-0005-0000-0000-00005D190000}"/>
    <cellStyle name="Normal 4 3 4 2 6 3 2 3" xfId="7698" xr:uid="{00000000-0005-0000-0000-00005E190000}"/>
    <cellStyle name="Normal 4 3 4 2 6 3 3" xfId="2090" xr:uid="{00000000-0005-0000-0000-00005F190000}"/>
    <cellStyle name="Normal 4 3 4 2 6 3 3 2" xfId="5388" xr:uid="{00000000-0005-0000-0000-000060190000}"/>
    <cellStyle name="Normal 4 3 4 2 6 3 3 2 2" xfId="11814" xr:uid="{00000000-0005-0000-0000-000061190000}"/>
    <cellStyle name="Normal 4 3 4 2 6 3 3 3" xfId="8784" xr:uid="{00000000-0005-0000-0000-000062190000}"/>
    <cellStyle name="Normal 4 3 4 2 6 3 4" xfId="3370" xr:uid="{00000000-0005-0000-0000-000063190000}"/>
    <cellStyle name="Normal 4 3 4 2 6 3 4 2" xfId="6309" xr:uid="{00000000-0005-0000-0000-000064190000}"/>
    <cellStyle name="Normal 4 3 4 2 6 3 4 2 2" xfId="12735" xr:uid="{00000000-0005-0000-0000-000065190000}"/>
    <cellStyle name="Normal 4 3 4 2 6 3 4 3" xfId="9808" xr:uid="{00000000-0005-0000-0000-000066190000}"/>
    <cellStyle name="Normal 4 3 4 2 6 3 5" xfId="4089" xr:uid="{00000000-0005-0000-0000-000067190000}"/>
    <cellStyle name="Normal 4 3 4 2 6 3 5 2" xfId="10515" xr:uid="{00000000-0005-0000-0000-000068190000}"/>
    <cellStyle name="Normal 4 3 4 2 6 3 6" xfId="7144" xr:uid="{00000000-0005-0000-0000-000069190000}"/>
    <cellStyle name="Normal 4 3 4 2 6 4" xfId="800" xr:uid="{00000000-0005-0000-0000-00006A190000}"/>
    <cellStyle name="Normal 4 3 4 2 6 4 2" xfId="4459" xr:uid="{00000000-0005-0000-0000-00006B190000}"/>
    <cellStyle name="Normal 4 3 4 2 6 4 2 2" xfId="10885" xr:uid="{00000000-0005-0000-0000-00006C190000}"/>
    <cellStyle name="Normal 4 3 4 2 6 4 3" xfId="7520" xr:uid="{00000000-0005-0000-0000-00006D190000}"/>
    <cellStyle name="Normal 4 3 4 2 6 5" xfId="1541" xr:uid="{00000000-0005-0000-0000-00006E190000}"/>
    <cellStyle name="Normal 4 3 4 2 6 5 2" xfId="5020" xr:uid="{00000000-0005-0000-0000-00006F190000}"/>
    <cellStyle name="Normal 4 3 4 2 6 5 2 2" xfId="11446" xr:uid="{00000000-0005-0000-0000-000070190000}"/>
    <cellStyle name="Normal 4 3 4 2 6 5 3" xfId="8255" xr:uid="{00000000-0005-0000-0000-000071190000}"/>
    <cellStyle name="Normal 4 3 4 2 6 6" xfId="3007" xr:uid="{00000000-0005-0000-0000-000072190000}"/>
    <cellStyle name="Normal 4 3 4 2 6 6 2" xfId="5947" xr:uid="{00000000-0005-0000-0000-000073190000}"/>
    <cellStyle name="Normal 4 3 4 2 6 6 2 2" xfId="12373" xr:uid="{00000000-0005-0000-0000-000074190000}"/>
    <cellStyle name="Normal 4 3 4 2 6 6 3" xfId="9446" xr:uid="{00000000-0005-0000-0000-000075190000}"/>
    <cellStyle name="Normal 4 3 4 2 6 7" xfId="3911" xr:uid="{00000000-0005-0000-0000-000076190000}"/>
    <cellStyle name="Normal 4 3 4 2 6 7 2" xfId="10337" xr:uid="{00000000-0005-0000-0000-000077190000}"/>
    <cellStyle name="Normal 4 3 4 2 6 8" xfId="6966" xr:uid="{00000000-0005-0000-0000-000078190000}"/>
    <cellStyle name="Normal 4 3 4 2 6_IOPES" xfId="2339" xr:uid="{00000000-0005-0000-0000-000079190000}"/>
    <cellStyle name="Normal 4 3 4 2 7" xfId="429" xr:uid="{00000000-0005-0000-0000-00007A190000}"/>
    <cellStyle name="Normal 4 3 4 2 7 2" xfId="1008" xr:uid="{00000000-0005-0000-0000-00007B190000}"/>
    <cellStyle name="Normal 4 3 4 2 7 2 2" xfId="2165" xr:uid="{00000000-0005-0000-0000-00007C190000}"/>
    <cellStyle name="Normal 4 3 4 2 7 2 2 2" xfId="5447" xr:uid="{00000000-0005-0000-0000-00007D190000}"/>
    <cellStyle name="Normal 4 3 4 2 7 2 2 2 2" xfId="11873" xr:uid="{00000000-0005-0000-0000-00007E190000}"/>
    <cellStyle name="Normal 4 3 4 2 7 2 2 3" xfId="8857" xr:uid="{00000000-0005-0000-0000-00007F190000}"/>
    <cellStyle name="Normal 4 3 4 2 7 2 3" xfId="3429" xr:uid="{00000000-0005-0000-0000-000080190000}"/>
    <cellStyle name="Normal 4 3 4 2 7 2 3 2" xfId="6368" xr:uid="{00000000-0005-0000-0000-000081190000}"/>
    <cellStyle name="Normal 4 3 4 2 7 2 3 2 2" xfId="12794" xr:uid="{00000000-0005-0000-0000-000082190000}"/>
    <cellStyle name="Normal 4 3 4 2 7 2 3 3" xfId="9867" xr:uid="{00000000-0005-0000-0000-000083190000}"/>
    <cellStyle name="Normal 4 3 4 2 7 2 4" xfId="4667" xr:uid="{00000000-0005-0000-0000-000084190000}"/>
    <cellStyle name="Normal 4 3 4 2 7 2 4 2" xfId="11093" xr:uid="{00000000-0005-0000-0000-000085190000}"/>
    <cellStyle name="Normal 4 3 4 2 7 2 5" xfId="7728" xr:uid="{00000000-0005-0000-0000-000086190000}"/>
    <cellStyle name="Normal 4 3 4 2 7 3" xfId="1618" xr:uid="{00000000-0005-0000-0000-000087190000}"/>
    <cellStyle name="Normal 4 3 4 2 7 3 2" xfId="5079" xr:uid="{00000000-0005-0000-0000-000088190000}"/>
    <cellStyle name="Normal 4 3 4 2 7 3 2 2" xfId="11505" xr:uid="{00000000-0005-0000-0000-000089190000}"/>
    <cellStyle name="Normal 4 3 4 2 7 3 3" xfId="8329" xr:uid="{00000000-0005-0000-0000-00008A190000}"/>
    <cellStyle name="Normal 4 3 4 2 7 4" xfId="3067" xr:uid="{00000000-0005-0000-0000-00008B190000}"/>
    <cellStyle name="Normal 4 3 4 2 7 4 2" xfId="6006" xr:uid="{00000000-0005-0000-0000-00008C190000}"/>
    <cellStyle name="Normal 4 3 4 2 7 4 2 2" xfId="12432" xr:uid="{00000000-0005-0000-0000-00008D190000}"/>
    <cellStyle name="Normal 4 3 4 2 7 4 3" xfId="9505" xr:uid="{00000000-0005-0000-0000-00008E190000}"/>
    <cellStyle name="Normal 4 3 4 2 7 5" xfId="4119" xr:uid="{00000000-0005-0000-0000-00008F190000}"/>
    <cellStyle name="Normal 4 3 4 2 7 5 2" xfId="10545" xr:uid="{00000000-0005-0000-0000-000090190000}"/>
    <cellStyle name="Normal 4 3 4 2 7 6" xfId="7174" xr:uid="{00000000-0005-0000-0000-000091190000}"/>
    <cellStyle name="Normal 4 3 4 2 8" xfId="250" xr:uid="{00000000-0005-0000-0000-000092190000}"/>
    <cellStyle name="Normal 4 3 4 2 8 2" xfId="830" xr:uid="{00000000-0005-0000-0000-000093190000}"/>
    <cellStyle name="Normal 4 3 4 2 8 2 2" xfId="4489" xr:uid="{00000000-0005-0000-0000-000094190000}"/>
    <cellStyle name="Normal 4 3 4 2 8 2 2 2" xfId="10915" xr:uid="{00000000-0005-0000-0000-000095190000}"/>
    <cellStyle name="Normal 4 3 4 2 8 2 3" xfId="7550" xr:uid="{00000000-0005-0000-0000-000096190000}"/>
    <cellStyle name="Normal 4 3 4 2 8 3" xfId="2392" xr:uid="{00000000-0005-0000-0000-000097190000}"/>
    <cellStyle name="Normal 4 3 4 2 8 3 2" xfId="5579" xr:uid="{00000000-0005-0000-0000-000098190000}"/>
    <cellStyle name="Normal 4 3 4 2 8 3 2 2" xfId="12005" xr:uid="{00000000-0005-0000-0000-000099190000}"/>
    <cellStyle name="Normal 4 3 4 2 8 3 3" xfId="9029" xr:uid="{00000000-0005-0000-0000-00009A190000}"/>
    <cellStyle name="Normal 4 3 4 2 8 4" xfId="3558" xr:uid="{00000000-0005-0000-0000-00009B190000}"/>
    <cellStyle name="Normal 4 3 4 2 8 4 2" xfId="6497" xr:uid="{00000000-0005-0000-0000-00009C190000}"/>
    <cellStyle name="Normal 4 3 4 2 8 4 2 2" xfId="12923" xr:uid="{00000000-0005-0000-0000-00009D190000}"/>
    <cellStyle name="Normal 4 3 4 2 8 4 3" xfId="9996" xr:uid="{00000000-0005-0000-0000-00009E190000}"/>
    <cellStyle name="Normal 4 3 4 2 8 5" xfId="3941" xr:uid="{00000000-0005-0000-0000-00009F190000}"/>
    <cellStyle name="Normal 4 3 4 2 8 5 2" xfId="10367" xr:uid="{00000000-0005-0000-0000-0000A0190000}"/>
    <cellStyle name="Normal 4 3 4 2 8 6" xfId="6996" xr:uid="{00000000-0005-0000-0000-0000A1190000}"/>
    <cellStyle name="Normal 4 3 4 2 9" xfId="652" xr:uid="{00000000-0005-0000-0000-0000A2190000}"/>
    <cellStyle name="Normal 4 3 4 2 9 2" xfId="1809" xr:uid="{00000000-0005-0000-0000-0000A3190000}"/>
    <cellStyle name="Normal 4 3 4 2 9 2 2" xfId="5212" xr:uid="{00000000-0005-0000-0000-0000A4190000}"/>
    <cellStyle name="Normal 4 3 4 2 9 2 2 2" xfId="11638" xr:uid="{00000000-0005-0000-0000-0000A5190000}"/>
    <cellStyle name="Normal 4 3 4 2 9 2 3" xfId="8507" xr:uid="{00000000-0005-0000-0000-0000A6190000}"/>
    <cellStyle name="Normal 4 3 4 2 9 3" xfId="3196" xr:uid="{00000000-0005-0000-0000-0000A7190000}"/>
    <cellStyle name="Normal 4 3 4 2 9 3 2" xfId="6135" xr:uid="{00000000-0005-0000-0000-0000A8190000}"/>
    <cellStyle name="Normal 4 3 4 2 9 3 2 2" xfId="12561" xr:uid="{00000000-0005-0000-0000-0000A9190000}"/>
    <cellStyle name="Normal 4 3 4 2 9 3 3" xfId="9634" xr:uid="{00000000-0005-0000-0000-0000AA190000}"/>
    <cellStyle name="Normal 4 3 4 2 9 4" xfId="4311" xr:uid="{00000000-0005-0000-0000-0000AB190000}"/>
    <cellStyle name="Normal 4 3 4 2 9 4 2" xfId="10737" xr:uid="{00000000-0005-0000-0000-0000AC190000}"/>
    <cellStyle name="Normal 4 3 4 2 9 5" xfId="7372" xr:uid="{00000000-0005-0000-0000-0000AD190000}"/>
    <cellStyle name="Normal 4 3 4 2_IOPES" xfId="2705" xr:uid="{00000000-0005-0000-0000-0000AE190000}"/>
    <cellStyle name="Normal 4 3 4 3" xfId="55" xr:uid="{00000000-0005-0000-0000-0000AF190000}"/>
    <cellStyle name="Normal 4 3 4 3 10" xfId="1252" xr:uid="{00000000-0005-0000-0000-0000B0190000}"/>
    <cellStyle name="Normal 4 3 4 3 10 2" xfId="4848" xr:uid="{00000000-0005-0000-0000-0000B1190000}"/>
    <cellStyle name="Normal 4 3 4 3 10 2 2" xfId="11274" xr:uid="{00000000-0005-0000-0000-0000B2190000}"/>
    <cellStyle name="Normal 4 3 4 3 10 3" xfId="7968" xr:uid="{00000000-0005-0000-0000-0000B3190000}"/>
    <cellStyle name="Normal 4 3 4 3 11" xfId="2834" xr:uid="{00000000-0005-0000-0000-0000B4190000}"/>
    <cellStyle name="Normal 4 3 4 3 11 2" xfId="5775" xr:uid="{00000000-0005-0000-0000-0000B5190000}"/>
    <cellStyle name="Normal 4 3 4 3 11 2 2" xfId="12201" xr:uid="{00000000-0005-0000-0000-0000B6190000}"/>
    <cellStyle name="Normal 4 3 4 3 11 3" xfId="9274" xr:uid="{00000000-0005-0000-0000-0000B7190000}"/>
    <cellStyle name="Normal 4 3 4 3 12" xfId="3765" xr:uid="{00000000-0005-0000-0000-0000B8190000}"/>
    <cellStyle name="Normal 4 3 4 3 12 2" xfId="10191" xr:uid="{00000000-0005-0000-0000-0000B9190000}"/>
    <cellStyle name="Normal 4 3 4 3 13" xfId="6697" xr:uid="{00000000-0005-0000-0000-0000BA190000}"/>
    <cellStyle name="Normal 4 3 4 3 14" xfId="6740" xr:uid="{00000000-0005-0000-0000-0000BB190000}"/>
    <cellStyle name="Normal 4 3 4 3 15" xfId="6781" xr:uid="{00000000-0005-0000-0000-0000BC190000}"/>
    <cellStyle name="Normal 4 3 4 3 16" xfId="6820" xr:uid="{00000000-0005-0000-0000-0000BD190000}"/>
    <cellStyle name="Normal 4 3 4 3 2" xfId="48" xr:uid="{00000000-0005-0000-0000-0000BE190000}"/>
    <cellStyle name="Normal 4 3 4 3 2 10" xfId="1245" xr:uid="{00000000-0005-0000-0000-0000BF190000}"/>
    <cellStyle name="Normal 4 3 4 3 2 10 2" xfId="4841" xr:uid="{00000000-0005-0000-0000-0000C0190000}"/>
    <cellStyle name="Normal 4 3 4 3 2 10 2 2" xfId="11267" xr:uid="{00000000-0005-0000-0000-0000C1190000}"/>
    <cellStyle name="Normal 4 3 4 3 2 10 3" xfId="7961" xr:uid="{00000000-0005-0000-0000-0000C2190000}"/>
    <cellStyle name="Normal 4 3 4 3 2 11" xfId="2827" xr:uid="{00000000-0005-0000-0000-0000C3190000}"/>
    <cellStyle name="Normal 4 3 4 3 2 11 2" xfId="5768" xr:uid="{00000000-0005-0000-0000-0000C4190000}"/>
    <cellStyle name="Normal 4 3 4 3 2 11 2 2" xfId="12194" xr:uid="{00000000-0005-0000-0000-0000C5190000}"/>
    <cellStyle name="Normal 4 3 4 3 2 11 3" xfId="9267" xr:uid="{00000000-0005-0000-0000-0000C6190000}"/>
    <cellStyle name="Normal 4 3 4 3 2 12" xfId="3758" xr:uid="{00000000-0005-0000-0000-0000C7190000}"/>
    <cellStyle name="Normal 4 3 4 3 2 12 2" xfId="10184" xr:uid="{00000000-0005-0000-0000-0000C8190000}"/>
    <cellStyle name="Normal 4 3 4 3 2 13" xfId="6690" xr:uid="{00000000-0005-0000-0000-0000C9190000}"/>
    <cellStyle name="Normal 4 3 4 3 2 14" xfId="6733" xr:uid="{00000000-0005-0000-0000-0000CA190000}"/>
    <cellStyle name="Normal 4 3 4 3 2 15" xfId="6774" xr:uid="{00000000-0005-0000-0000-0000CB190000}"/>
    <cellStyle name="Normal 4 3 4 3 2 16" xfId="6813" xr:uid="{00000000-0005-0000-0000-0000CC190000}"/>
    <cellStyle name="Normal 4 3 4 3 2 17" xfId="13628" xr:uid="{00000000-0005-0000-0000-0000CD190000}"/>
    <cellStyle name="Normal 4 3 4 3 2 2" xfId="116" xr:uid="{00000000-0005-0000-0000-0000CE190000}"/>
    <cellStyle name="Normal 4 3 4 3 2 2 10" xfId="3823" xr:uid="{00000000-0005-0000-0000-0000CF190000}"/>
    <cellStyle name="Normal 4 3 4 3 2 2 10 2" xfId="10249" xr:uid="{00000000-0005-0000-0000-0000D0190000}"/>
    <cellStyle name="Normal 4 3 4 3 2 2 11" xfId="6709" xr:uid="{00000000-0005-0000-0000-0000D1190000}"/>
    <cellStyle name="Normal 4 3 4 3 2 2 12" xfId="6752" xr:uid="{00000000-0005-0000-0000-0000D2190000}"/>
    <cellStyle name="Normal 4 3 4 3 2 2 13" xfId="6793" xr:uid="{00000000-0005-0000-0000-0000D3190000}"/>
    <cellStyle name="Normal 4 3 4 3 2 2 14" xfId="6878" xr:uid="{00000000-0005-0000-0000-0000D4190000}"/>
    <cellStyle name="Normal 4 3 4 3 2 2 2" xfId="177" xr:uid="{00000000-0005-0000-0000-0000D5190000}"/>
    <cellStyle name="Normal 4 3 4 3 2 2 2 2" xfId="548" xr:uid="{00000000-0005-0000-0000-0000D6190000}"/>
    <cellStyle name="Normal 4 3 4 3 2 2 2 2 2" xfId="1127" xr:uid="{00000000-0005-0000-0000-0000D7190000}"/>
    <cellStyle name="Normal 4 3 4 3 2 2 2 2 2 2" xfId="2265" xr:uid="{00000000-0005-0000-0000-0000D8190000}"/>
    <cellStyle name="Normal 4 3 4 3 2 2 2 2 2 2 2" xfId="5523" xr:uid="{00000000-0005-0000-0000-0000D9190000}"/>
    <cellStyle name="Normal 4 3 4 3 2 2 2 2 2 2 2 2" xfId="11949" xr:uid="{00000000-0005-0000-0000-0000DA190000}"/>
    <cellStyle name="Normal 4 3 4 3 2 2 2 2 2 2 3" xfId="8947" xr:uid="{00000000-0005-0000-0000-0000DB190000}"/>
    <cellStyle name="Normal 4 3 4 3 2 2 2 2 2 3" xfId="3504" xr:uid="{00000000-0005-0000-0000-0000DC190000}"/>
    <cellStyle name="Normal 4 3 4 3 2 2 2 2 2 3 2" xfId="6443" xr:uid="{00000000-0005-0000-0000-0000DD190000}"/>
    <cellStyle name="Normal 4 3 4 3 2 2 2 2 2 3 2 2" xfId="12869" xr:uid="{00000000-0005-0000-0000-0000DE190000}"/>
    <cellStyle name="Normal 4 3 4 3 2 2 2 2 2 3 3" xfId="9942" xr:uid="{00000000-0005-0000-0000-0000DF190000}"/>
    <cellStyle name="Normal 4 3 4 3 2 2 2 2 2 4" xfId="4786" xr:uid="{00000000-0005-0000-0000-0000E0190000}"/>
    <cellStyle name="Normal 4 3 4 3 2 2 2 2 2 4 2" xfId="11212" xr:uid="{00000000-0005-0000-0000-0000E1190000}"/>
    <cellStyle name="Normal 4 3 4 3 2 2 2 2 2 5" xfId="7847" xr:uid="{00000000-0005-0000-0000-0000E2190000}"/>
    <cellStyle name="Normal 4 3 4 3 2 2 2 2 3" xfId="1710" xr:uid="{00000000-0005-0000-0000-0000E3190000}"/>
    <cellStyle name="Normal 4 3 4 3 2 2 2 2 3 2" xfId="5155" xr:uid="{00000000-0005-0000-0000-0000E4190000}"/>
    <cellStyle name="Normal 4 3 4 3 2 2 2 2 3 2 2" xfId="11581" xr:uid="{00000000-0005-0000-0000-0000E5190000}"/>
    <cellStyle name="Normal 4 3 4 3 2 2 2 2 3 3" xfId="8419" xr:uid="{00000000-0005-0000-0000-0000E6190000}"/>
    <cellStyle name="Normal 4 3 4 3 2 2 2 2 4" xfId="3142" xr:uid="{00000000-0005-0000-0000-0000E7190000}"/>
    <cellStyle name="Normal 4 3 4 3 2 2 2 2 4 2" xfId="6081" xr:uid="{00000000-0005-0000-0000-0000E8190000}"/>
    <cellStyle name="Normal 4 3 4 3 2 2 2 2 4 2 2" xfId="12507" xr:uid="{00000000-0005-0000-0000-0000E9190000}"/>
    <cellStyle name="Normal 4 3 4 3 2 2 2 2 4 3" xfId="9580" xr:uid="{00000000-0005-0000-0000-0000EA190000}"/>
    <cellStyle name="Normal 4 3 4 3 2 2 2 2 5" xfId="4238" xr:uid="{00000000-0005-0000-0000-0000EB190000}"/>
    <cellStyle name="Normal 4 3 4 3 2 2 2 2 5 2" xfId="10664" xr:uid="{00000000-0005-0000-0000-0000EC190000}"/>
    <cellStyle name="Normal 4 3 4 3 2 2 2 2 6" xfId="7293" xr:uid="{00000000-0005-0000-0000-0000ED190000}"/>
    <cellStyle name="Normal 4 3 4 3 2 2 2 3" xfId="369" xr:uid="{00000000-0005-0000-0000-0000EE190000}"/>
    <cellStyle name="Normal 4 3 4 3 2 2 2 3 2" xfId="949" xr:uid="{00000000-0005-0000-0000-0000EF190000}"/>
    <cellStyle name="Normal 4 3 4 3 2 2 2 3 2 2" xfId="4608" xr:uid="{00000000-0005-0000-0000-0000F0190000}"/>
    <cellStyle name="Normal 4 3 4 3 2 2 2 3 2 2 2" xfId="11034" xr:uid="{00000000-0005-0000-0000-0000F1190000}"/>
    <cellStyle name="Normal 4 3 4 3 2 2 2 3 2 3" xfId="7669" xr:uid="{00000000-0005-0000-0000-0000F2190000}"/>
    <cellStyle name="Normal 4 3 4 3 2 2 2 3 3" xfId="2516" xr:uid="{00000000-0005-0000-0000-0000F3190000}"/>
    <cellStyle name="Normal 4 3 4 3 2 2 2 3 3 2" xfId="5698" xr:uid="{00000000-0005-0000-0000-0000F4190000}"/>
    <cellStyle name="Normal 4 3 4 3 2 2 2 3 3 2 2" xfId="12124" xr:uid="{00000000-0005-0000-0000-0000F5190000}"/>
    <cellStyle name="Normal 4 3 4 3 2 2 2 3 3 3" xfId="9148" xr:uid="{00000000-0005-0000-0000-0000F6190000}"/>
    <cellStyle name="Normal 4 3 4 3 2 2 2 3 4" xfId="3677" xr:uid="{00000000-0005-0000-0000-0000F7190000}"/>
    <cellStyle name="Normal 4 3 4 3 2 2 2 3 4 2" xfId="6616" xr:uid="{00000000-0005-0000-0000-0000F8190000}"/>
    <cellStyle name="Normal 4 3 4 3 2 2 2 3 4 2 2" xfId="13042" xr:uid="{00000000-0005-0000-0000-0000F9190000}"/>
    <cellStyle name="Normal 4 3 4 3 2 2 2 3 4 3" xfId="10115" xr:uid="{00000000-0005-0000-0000-0000FA190000}"/>
    <cellStyle name="Normal 4 3 4 3 2 2 2 3 5" xfId="4060" xr:uid="{00000000-0005-0000-0000-0000FB190000}"/>
    <cellStyle name="Normal 4 3 4 3 2 2 2 3 5 2" xfId="10486" xr:uid="{00000000-0005-0000-0000-0000FC190000}"/>
    <cellStyle name="Normal 4 3 4 3 2 2 2 3 6" xfId="7115" xr:uid="{00000000-0005-0000-0000-0000FD190000}"/>
    <cellStyle name="Normal 4 3 4 3 2 2 2 4" xfId="771" xr:uid="{00000000-0005-0000-0000-0000FE190000}"/>
    <cellStyle name="Normal 4 3 4 3 2 2 2 4 2" xfId="1886" xr:uid="{00000000-0005-0000-0000-0000FF190000}"/>
    <cellStyle name="Normal 4 3 4 3 2 2 2 4 2 2" xfId="5284" xr:uid="{00000000-0005-0000-0000-0000001A0000}"/>
    <cellStyle name="Normal 4 3 4 3 2 2 2 4 2 2 2" xfId="11710" xr:uid="{00000000-0005-0000-0000-0000011A0000}"/>
    <cellStyle name="Normal 4 3 4 3 2 2 2 4 2 3" xfId="8582" xr:uid="{00000000-0005-0000-0000-0000021A0000}"/>
    <cellStyle name="Normal 4 3 4 3 2 2 2 4 3" xfId="3268" xr:uid="{00000000-0005-0000-0000-0000031A0000}"/>
    <cellStyle name="Normal 4 3 4 3 2 2 2 4 3 2" xfId="6207" xr:uid="{00000000-0005-0000-0000-0000041A0000}"/>
    <cellStyle name="Normal 4 3 4 3 2 2 2 4 3 2 2" xfId="12633" xr:uid="{00000000-0005-0000-0000-0000051A0000}"/>
    <cellStyle name="Normal 4 3 4 3 2 2 2 4 3 3" xfId="9706" xr:uid="{00000000-0005-0000-0000-0000061A0000}"/>
    <cellStyle name="Normal 4 3 4 3 2 2 2 4 4" xfId="4430" xr:uid="{00000000-0005-0000-0000-0000071A0000}"/>
    <cellStyle name="Normal 4 3 4 3 2 2 2 4 4 2" xfId="10856" xr:uid="{00000000-0005-0000-0000-0000081A0000}"/>
    <cellStyle name="Normal 4 3 4 3 2 2 2 4 5" xfId="7491" xr:uid="{00000000-0005-0000-0000-0000091A0000}"/>
    <cellStyle name="Normal 4 3 4 3 2 2 2 5" xfId="1332" xr:uid="{00000000-0005-0000-0000-00000A1A0000}"/>
    <cellStyle name="Normal 4 3 4 3 2 2 2 5 2" xfId="4918" xr:uid="{00000000-0005-0000-0000-00000B1A0000}"/>
    <cellStyle name="Normal 4 3 4 3 2 2 2 5 2 2" xfId="11344" xr:uid="{00000000-0005-0000-0000-00000C1A0000}"/>
    <cellStyle name="Normal 4 3 4 3 2 2 2 5 3" xfId="8046" xr:uid="{00000000-0005-0000-0000-00000D1A0000}"/>
    <cellStyle name="Normal 4 3 4 3 2 2 2 6" xfId="2904" xr:uid="{00000000-0005-0000-0000-00000E1A0000}"/>
    <cellStyle name="Normal 4 3 4 3 2 2 2 6 2" xfId="5845" xr:uid="{00000000-0005-0000-0000-00000F1A0000}"/>
    <cellStyle name="Normal 4 3 4 3 2 2 2 6 2 2" xfId="12271" xr:uid="{00000000-0005-0000-0000-0000101A0000}"/>
    <cellStyle name="Normal 4 3 4 3 2 2 2 6 3" xfId="9344" xr:uid="{00000000-0005-0000-0000-0000111A0000}"/>
    <cellStyle name="Normal 4 3 4 3 2 2 2 7" xfId="3882" xr:uid="{00000000-0005-0000-0000-0000121A0000}"/>
    <cellStyle name="Normal 4 3 4 3 2 2 2 7 2" xfId="10308" xr:uid="{00000000-0005-0000-0000-0000131A0000}"/>
    <cellStyle name="Normal 4 3 4 3 2 2 2 8" xfId="6937" xr:uid="{00000000-0005-0000-0000-0000141A0000}"/>
    <cellStyle name="Normal 4 3 4 3 2 2 2_IOPES" xfId="2620" xr:uid="{00000000-0005-0000-0000-0000151A0000}"/>
    <cellStyle name="Normal 4 3 4 3 2 2 3" xfId="489" xr:uid="{00000000-0005-0000-0000-0000161A0000}"/>
    <cellStyle name="Normal 4 3 4 3 2 2 3 2" xfId="1068" xr:uid="{00000000-0005-0000-0000-0000171A0000}"/>
    <cellStyle name="Normal 4 3 4 3 2 2 3 2 2" xfId="1951" xr:uid="{00000000-0005-0000-0000-0000181A0000}"/>
    <cellStyle name="Normal 4 3 4 3 2 2 3 2 2 2" xfId="5342" xr:uid="{00000000-0005-0000-0000-0000191A0000}"/>
    <cellStyle name="Normal 4 3 4 3 2 2 3 2 2 2 2" xfId="11768" xr:uid="{00000000-0005-0000-0000-00001A1A0000}"/>
    <cellStyle name="Normal 4 3 4 3 2 2 3 2 2 3" xfId="8647" xr:uid="{00000000-0005-0000-0000-00001B1A0000}"/>
    <cellStyle name="Normal 4 3 4 3 2 2 3 2 3" xfId="3326" xr:uid="{00000000-0005-0000-0000-00001C1A0000}"/>
    <cellStyle name="Normal 4 3 4 3 2 2 3 2 3 2" xfId="6265" xr:uid="{00000000-0005-0000-0000-00001D1A0000}"/>
    <cellStyle name="Normal 4 3 4 3 2 2 3 2 3 2 2" xfId="12691" xr:uid="{00000000-0005-0000-0000-00001E1A0000}"/>
    <cellStyle name="Normal 4 3 4 3 2 2 3 2 3 3" xfId="9764" xr:uid="{00000000-0005-0000-0000-00001F1A0000}"/>
    <cellStyle name="Normal 4 3 4 3 2 2 3 2 4" xfId="4727" xr:uid="{00000000-0005-0000-0000-0000201A0000}"/>
    <cellStyle name="Normal 4 3 4 3 2 2 3 2 4 2" xfId="11153" xr:uid="{00000000-0005-0000-0000-0000211A0000}"/>
    <cellStyle name="Normal 4 3 4 3 2 2 3 2 5" xfId="7788" xr:uid="{00000000-0005-0000-0000-0000221A0000}"/>
    <cellStyle name="Normal 4 3 4 3 2 2 3 3" xfId="1398" xr:uid="{00000000-0005-0000-0000-0000231A0000}"/>
    <cellStyle name="Normal 4 3 4 3 2 2 3 3 2" xfId="4976" xr:uid="{00000000-0005-0000-0000-0000241A0000}"/>
    <cellStyle name="Normal 4 3 4 3 2 2 3 3 2 2" xfId="11402" xr:uid="{00000000-0005-0000-0000-0000251A0000}"/>
    <cellStyle name="Normal 4 3 4 3 2 2 3 3 3" xfId="8112" xr:uid="{00000000-0005-0000-0000-0000261A0000}"/>
    <cellStyle name="Normal 4 3 4 3 2 2 3 4" xfId="2962" xr:uid="{00000000-0005-0000-0000-0000271A0000}"/>
    <cellStyle name="Normal 4 3 4 3 2 2 3 4 2" xfId="5903" xr:uid="{00000000-0005-0000-0000-0000281A0000}"/>
    <cellStyle name="Normal 4 3 4 3 2 2 3 4 2 2" xfId="12329" xr:uid="{00000000-0005-0000-0000-0000291A0000}"/>
    <cellStyle name="Normal 4 3 4 3 2 2 3 4 3" xfId="9402" xr:uid="{00000000-0005-0000-0000-00002A1A0000}"/>
    <cellStyle name="Normal 4 3 4 3 2 2 3 5" xfId="4179" xr:uid="{00000000-0005-0000-0000-00002B1A0000}"/>
    <cellStyle name="Normal 4 3 4 3 2 2 3 5 2" xfId="10605" xr:uid="{00000000-0005-0000-0000-00002C1A0000}"/>
    <cellStyle name="Normal 4 3 4 3 2 2 3 6" xfId="7234" xr:uid="{00000000-0005-0000-0000-00002D1A0000}"/>
    <cellStyle name="Normal 4 3 4 3 2 2 4" xfId="310" xr:uid="{00000000-0005-0000-0000-00002E1A0000}"/>
    <cellStyle name="Normal 4 3 4 3 2 2 4 2" xfId="890" xr:uid="{00000000-0005-0000-0000-00002F1A0000}"/>
    <cellStyle name="Normal 4 3 4 3 2 2 4 2 2" xfId="2105" xr:uid="{00000000-0005-0000-0000-0000301A0000}"/>
    <cellStyle name="Normal 4 3 4 3 2 2 4 2 2 2" xfId="5402" xr:uid="{00000000-0005-0000-0000-0000311A0000}"/>
    <cellStyle name="Normal 4 3 4 3 2 2 4 2 2 2 2" xfId="11828" xr:uid="{00000000-0005-0000-0000-0000321A0000}"/>
    <cellStyle name="Normal 4 3 4 3 2 2 4 2 2 3" xfId="8799" xr:uid="{00000000-0005-0000-0000-0000331A0000}"/>
    <cellStyle name="Normal 4 3 4 3 2 2 4 2 3" xfId="3384" xr:uid="{00000000-0005-0000-0000-0000341A0000}"/>
    <cellStyle name="Normal 4 3 4 3 2 2 4 2 3 2" xfId="6323" xr:uid="{00000000-0005-0000-0000-0000351A0000}"/>
    <cellStyle name="Normal 4 3 4 3 2 2 4 2 3 2 2" xfId="12749" xr:uid="{00000000-0005-0000-0000-0000361A0000}"/>
    <cellStyle name="Normal 4 3 4 3 2 2 4 2 3 3" xfId="9822" xr:uid="{00000000-0005-0000-0000-0000371A0000}"/>
    <cellStyle name="Normal 4 3 4 3 2 2 4 2 4" xfId="4549" xr:uid="{00000000-0005-0000-0000-0000381A0000}"/>
    <cellStyle name="Normal 4 3 4 3 2 2 4 2 4 2" xfId="10975" xr:uid="{00000000-0005-0000-0000-0000391A0000}"/>
    <cellStyle name="Normal 4 3 4 3 2 2 4 2 5" xfId="7610" xr:uid="{00000000-0005-0000-0000-00003A1A0000}"/>
    <cellStyle name="Normal 4 3 4 3 2 2 4 3" xfId="1556" xr:uid="{00000000-0005-0000-0000-00003B1A0000}"/>
    <cellStyle name="Normal 4 3 4 3 2 2 4 3 2" xfId="5034" xr:uid="{00000000-0005-0000-0000-00003C1A0000}"/>
    <cellStyle name="Normal 4 3 4 3 2 2 4 3 2 2" xfId="11460" xr:uid="{00000000-0005-0000-0000-00003D1A0000}"/>
    <cellStyle name="Normal 4 3 4 3 2 2 4 3 3" xfId="8270" xr:uid="{00000000-0005-0000-0000-00003E1A0000}"/>
    <cellStyle name="Normal 4 3 4 3 2 2 4 4" xfId="3021" xr:uid="{00000000-0005-0000-0000-00003F1A0000}"/>
    <cellStyle name="Normal 4 3 4 3 2 2 4 4 2" xfId="5961" xr:uid="{00000000-0005-0000-0000-0000401A0000}"/>
    <cellStyle name="Normal 4 3 4 3 2 2 4 4 2 2" xfId="12387" xr:uid="{00000000-0005-0000-0000-0000411A0000}"/>
    <cellStyle name="Normal 4 3 4 3 2 2 4 4 3" xfId="9460" xr:uid="{00000000-0005-0000-0000-0000421A0000}"/>
    <cellStyle name="Normal 4 3 4 3 2 2 4 5" xfId="4001" xr:uid="{00000000-0005-0000-0000-0000431A0000}"/>
    <cellStyle name="Normal 4 3 4 3 2 2 4 5 2" xfId="10427" xr:uid="{00000000-0005-0000-0000-0000441A0000}"/>
    <cellStyle name="Normal 4 3 4 3 2 2 4 6" xfId="7056" xr:uid="{00000000-0005-0000-0000-0000451A0000}"/>
    <cellStyle name="Normal 4 3 4 3 2 2 5" xfId="712" xr:uid="{00000000-0005-0000-0000-0000461A0000}"/>
    <cellStyle name="Normal 4 3 4 3 2 2 5 2" xfId="2179" xr:uid="{00000000-0005-0000-0000-0000471A0000}"/>
    <cellStyle name="Normal 4 3 4 3 2 2 5 2 2" xfId="3443" xr:uid="{00000000-0005-0000-0000-0000481A0000}"/>
    <cellStyle name="Normal 4 3 4 3 2 2 5 2 2 2" xfId="6382" xr:uid="{00000000-0005-0000-0000-0000491A0000}"/>
    <cellStyle name="Normal 4 3 4 3 2 2 5 2 2 2 2" xfId="12808" xr:uid="{00000000-0005-0000-0000-00004A1A0000}"/>
    <cellStyle name="Normal 4 3 4 3 2 2 5 2 2 3" xfId="9881" xr:uid="{00000000-0005-0000-0000-00004B1A0000}"/>
    <cellStyle name="Normal 4 3 4 3 2 2 5 2 3" xfId="5461" xr:uid="{00000000-0005-0000-0000-00004C1A0000}"/>
    <cellStyle name="Normal 4 3 4 3 2 2 5 2 3 2" xfId="11887" xr:uid="{00000000-0005-0000-0000-00004D1A0000}"/>
    <cellStyle name="Normal 4 3 4 3 2 2 5 2 4" xfId="8871" xr:uid="{00000000-0005-0000-0000-00004E1A0000}"/>
    <cellStyle name="Normal 4 3 4 3 2 2 5 3" xfId="1632" xr:uid="{00000000-0005-0000-0000-00004F1A0000}"/>
    <cellStyle name="Normal 4 3 4 3 2 2 5 3 2" xfId="5093" xr:uid="{00000000-0005-0000-0000-0000501A0000}"/>
    <cellStyle name="Normal 4 3 4 3 2 2 5 3 2 2" xfId="11519" xr:uid="{00000000-0005-0000-0000-0000511A0000}"/>
    <cellStyle name="Normal 4 3 4 3 2 2 5 3 3" xfId="8343" xr:uid="{00000000-0005-0000-0000-0000521A0000}"/>
    <cellStyle name="Normal 4 3 4 3 2 2 5 4" xfId="3081" xr:uid="{00000000-0005-0000-0000-0000531A0000}"/>
    <cellStyle name="Normal 4 3 4 3 2 2 5 4 2" xfId="6020" xr:uid="{00000000-0005-0000-0000-0000541A0000}"/>
    <cellStyle name="Normal 4 3 4 3 2 2 5 4 2 2" xfId="12446" xr:uid="{00000000-0005-0000-0000-0000551A0000}"/>
    <cellStyle name="Normal 4 3 4 3 2 2 5 4 3" xfId="9519" xr:uid="{00000000-0005-0000-0000-0000561A0000}"/>
    <cellStyle name="Normal 4 3 4 3 2 2 5 5" xfId="4371" xr:uid="{00000000-0005-0000-0000-0000571A0000}"/>
    <cellStyle name="Normal 4 3 4 3 2 2 5 5 2" xfId="10797" xr:uid="{00000000-0005-0000-0000-0000581A0000}"/>
    <cellStyle name="Normal 4 3 4 3 2 2 5 6" xfId="7432" xr:uid="{00000000-0005-0000-0000-0000591A0000}"/>
    <cellStyle name="Normal 4 3 4 3 2 2 6" xfId="2455" xr:uid="{00000000-0005-0000-0000-00005A1A0000}"/>
    <cellStyle name="Normal 4 3 4 3 2 2 6 2" xfId="3618" xr:uid="{00000000-0005-0000-0000-00005B1A0000}"/>
    <cellStyle name="Normal 4 3 4 3 2 2 6 2 2" xfId="6557" xr:uid="{00000000-0005-0000-0000-00005C1A0000}"/>
    <cellStyle name="Normal 4 3 4 3 2 2 6 2 2 2" xfId="12983" xr:uid="{00000000-0005-0000-0000-00005D1A0000}"/>
    <cellStyle name="Normal 4 3 4 3 2 2 6 2 3" xfId="10056" xr:uid="{00000000-0005-0000-0000-00005E1A0000}"/>
    <cellStyle name="Normal 4 3 4 3 2 2 6 3" xfId="5639" xr:uid="{00000000-0005-0000-0000-00005F1A0000}"/>
    <cellStyle name="Normal 4 3 4 3 2 2 6 3 2" xfId="12065" xr:uid="{00000000-0005-0000-0000-0000601A0000}"/>
    <cellStyle name="Normal 4 3 4 3 2 2 6 4" xfId="9089" xr:uid="{00000000-0005-0000-0000-0000611A0000}"/>
    <cellStyle name="Normal 4 3 4 3 2 2 7" xfId="1824" xr:uid="{00000000-0005-0000-0000-0000621A0000}"/>
    <cellStyle name="Normal 4 3 4 3 2 2 7 2" xfId="3210" xr:uid="{00000000-0005-0000-0000-0000631A0000}"/>
    <cellStyle name="Normal 4 3 4 3 2 2 7 2 2" xfId="6149" xr:uid="{00000000-0005-0000-0000-0000641A0000}"/>
    <cellStyle name="Normal 4 3 4 3 2 2 7 2 2 2" xfId="12575" xr:uid="{00000000-0005-0000-0000-0000651A0000}"/>
    <cellStyle name="Normal 4 3 4 3 2 2 7 2 3" xfId="9648" xr:uid="{00000000-0005-0000-0000-0000661A0000}"/>
    <cellStyle name="Normal 4 3 4 3 2 2 7 3" xfId="5226" xr:uid="{00000000-0005-0000-0000-0000671A0000}"/>
    <cellStyle name="Normal 4 3 4 3 2 2 7 3 2" xfId="11652" xr:uid="{00000000-0005-0000-0000-0000681A0000}"/>
    <cellStyle name="Normal 4 3 4 3 2 2 7 4" xfId="8521" xr:uid="{00000000-0005-0000-0000-0000691A0000}"/>
    <cellStyle name="Normal 4 3 4 3 2 2 8" xfId="1266" xr:uid="{00000000-0005-0000-0000-00006A1A0000}"/>
    <cellStyle name="Normal 4 3 4 3 2 2 8 2" xfId="4860" xr:uid="{00000000-0005-0000-0000-00006B1A0000}"/>
    <cellStyle name="Normal 4 3 4 3 2 2 8 2 2" xfId="11286" xr:uid="{00000000-0005-0000-0000-00006C1A0000}"/>
    <cellStyle name="Normal 4 3 4 3 2 2 8 3" xfId="7980" xr:uid="{00000000-0005-0000-0000-00006D1A0000}"/>
    <cellStyle name="Normal 4 3 4 3 2 2 9" xfId="2846" xr:uid="{00000000-0005-0000-0000-00006E1A0000}"/>
    <cellStyle name="Normal 4 3 4 3 2 2 9 2" xfId="5787" xr:uid="{00000000-0005-0000-0000-00006F1A0000}"/>
    <cellStyle name="Normal 4 3 4 3 2 2 9 2 2" xfId="12213" xr:uid="{00000000-0005-0000-0000-0000701A0000}"/>
    <cellStyle name="Normal 4 3 4 3 2 2 9 3" xfId="9286" xr:uid="{00000000-0005-0000-0000-0000711A0000}"/>
    <cellStyle name="Normal 4 3 4 3 2 2_IOPES" xfId="2351" xr:uid="{00000000-0005-0000-0000-0000721A0000}"/>
    <cellStyle name="Normal 4 3 4 3 2 20" xfId="13671" xr:uid="{00000000-0005-0000-0000-0000731A0000}"/>
    <cellStyle name="Normal 4 3 4 3 2 3" xfId="81" xr:uid="{00000000-0005-0000-0000-0000741A0000}"/>
    <cellStyle name="Normal 4 3 4 3 2 3 10" xfId="1273" xr:uid="{00000000-0005-0000-0000-0000751A0000}"/>
    <cellStyle name="Normal 4 3 4 3 2 3 10 2" xfId="4867" xr:uid="{00000000-0005-0000-0000-0000761A0000}"/>
    <cellStyle name="Normal 4 3 4 3 2 3 10 2 2" xfId="11293" xr:uid="{00000000-0005-0000-0000-0000771A0000}"/>
    <cellStyle name="Normal 4 3 4 3 2 3 10 3" xfId="7987" xr:uid="{00000000-0005-0000-0000-0000781A0000}"/>
    <cellStyle name="Normal 4 3 4 3 2 3 11" xfId="2853" xr:uid="{00000000-0005-0000-0000-0000791A0000}"/>
    <cellStyle name="Normal 4 3 4 3 2 3 11 2" xfId="5794" xr:uid="{00000000-0005-0000-0000-00007A1A0000}"/>
    <cellStyle name="Normal 4 3 4 3 2 3 11 2 2" xfId="12220" xr:uid="{00000000-0005-0000-0000-00007B1A0000}"/>
    <cellStyle name="Normal 4 3 4 3 2 3 11 3" xfId="9293" xr:uid="{00000000-0005-0000-0000-00007C1A0000}"/>
    <cellStyle name="Normal 4 3 4 3 2 3 12" xfId="3788" xr:uid="{00000000-0005-0000-0000-00007D1A0000}"/>
    <cellStyle name="Normal 4 3 4 3 2 3 12 2" xfId="10214" xr:uid="{00000000-0005-0000-0000-00007E1A0000}"/>
    <cellStyle name="Normal 4 3 4 3 2 3 13" xfId="6843" xr:uid="{00000000-0005-0000-0000-00007F1A0000}"/>
    <cellStyle name="Normal 4 3 4 3 2 3 2" xfId="454" xr:uid="{00000000-0005-0000-0000-0000801A0000}"/>
    <cellStyle name="Normal 4 3 4 3 2 3 2 10" xfId="7199" xr:uid="{00000000-0005-0000-0000-0000811A0000}"/>
    <cellStyle name="Normal 4 3 4 3 2 3 2 2" xfId="1033" xr:uid="{00000000-0005-0000-0000-0000821A0000}"/>
    <cellStyle name="Normal 4 3 4 3 2 3 2 2 2" xfId="1898" xr:uid="{00000000-0005-0000-0000-0000831A0000}"/>
    <cellStyle name="Normal 4 3 4 3 2 3 2 2 2 2" xfId="3280" xr:uid="{00000000-0005-0000-0000-0000841A0000}"/>
    <cellStyle name="Normal 4 3 4 3 2 3 2 2 2 2 2" xfId="6219" xr:uid="{00000000-0005-0000-0000-0000851A0000}"/>
    <cellStyle name="Normal 4 3 4 3 2 3 2 2 2 2 2 2" xfId="12645" xr:uid="{00000000-0005-0000-0000-0000861A0000}"/>
    <cellStyle name="Normal 4 3 4 3 2 3 2 2 2 2 3" xfId="9718" xr:uid="{00000000-0005-0000-0000-0000871A0000}"/>
    <cellStyle name="Normal 4 3 4 3 2 3 2 2 2 3" xfId="5296" xr:uid="{00000000-0005-0000-0000-0000881A0000}"/>
    <cellStyle name="Normal 4 3 4 3 2 3 2 2 2 3 2" xfId="11722" xr:uid="{00000000-0005-0000-0000-0000891A0000}"/>
    <cellStyle name="Normal 4 3 4 3 2 3 2 2 2 4" xfId="8594" xr:uid="{00000000-0005-0000-0000-00008A1A0000}"/>
    <cellStyle name="Normal 4 3 4 3 2 3 2 2 3" xfId="1344" xr:uid="{00000000-0005-0000-0000-00008B1A0000}"/>
    <cellStyle name="Normal 4 3 4 3 2 3 2 2 3 2" xfId="4930" xr:uid="{00000000-0005-0000-0000-00008C1A0000}"/>
    <cellStyle name="Normal 4 3 4 3 2 3 2 2 3 2 2" xfId="11356" xr:uid="{00000000-0005-0000-0000-00008D1A0000}"/>
    <cellStyle name="Normal 4 3 4 3 2 3 2 2 3 3" xfId="8058" xr:uid="{00000000-0005-0000-0000-00008E1A0000}"/>
    <cellStyle name="Normal 4 3 4 3 2 3 2 2 4" xfId="2916" xr:uid="{00000000-0005-0000-0000-00008F1A0000}"/>
    <cellStyle name="Normal 4 3 4 3 2 3 2 2 4 2" xfId="5857" xr:uid="{00000000-0005-0000-0000-0000901A0000}"/>
    <cellStyle name="Normal 4 3 4 3 2 3 2 2 4 2 2" xfId="12283" xr:uid="{00000000-0005-0000-0000-0000911A0000}"/>
    <cellStyle name="Normal 4 3 4 3 2 3 2 2 4 3" xfId="9356" xr:uid="{00000000-0005-0000-0000-0000921A0000}"/>
    <cellStyle name="Normal 4 3 4 3 2 3 2 2 5" xfId="4692" xr:uid="{00000000-0005-0000-0000-0000931A0000}"/>
    <cellStyle name="Normal 4 3 4 3 2 3 2 2 5 2" xfId="11118" xr:uid="{00000000-0005-0000-0000-0000941A0000}"/>
    <cellStyle name="Normal 4 3 4 3 2 3 2 2 6" xfId="7753" xr:uid="{00000000-0005-0000-0000-0000951A0000}"/>
    <cellStyle name="Normal 4 3 4 3 2 3 2 3" xfId="1410" xr:uid="{00000000-0005-0000-0000-0000961A0000}"/>
    <cellStyle name="Normal 4 3 4 3 2 3 2 3 2" xfId="1963" xr:uid="{00000000-0005-0000-0000-0000971A0000}"/>
    <cellStyle name="Normal 4 3 4 3 2 3 2 3 2 2" xfId="3338" xr:uid="{00000000-0005-0000-0000-0000981A0000}"/>
    <cellStyle name="Normal 4 3 4 3 2 3 2 3 2 2 2" xfId="6277" xr:uid="{00000000-0005-0000-0000-0000991A0000}"/>
    <cellStyle name="Normal 4 3 4 3 2 3 2 3 2 2 2 2" xfId="12703" xr:uid="{00000000-0005-0000-0000-00009A1A0000}"/>
    <cellStyle name="Normal 4 3 4 3 2 3 2 3 2 2 3" xfId="9776" xr:uid="{00000000-0005-0000-0000-00009B1A0000}"/>
    <cellStyle name="Normal 4 3 4 3 2 3 2 3 2 3" xfId="5354" xr:uid="{00000000-0005-0000-0000-00009C1A0000}"/>
    <cellStyle name="Normal 4 3 4 3 2 3 2 3 2 3 2" xfId="11780" xr:uid="{00000000-0005-0000-0000-00009D1A0000}"/>
    <cellStyle name="Normal 4 3 4 3 2 3 2 3 2 4" xfId="8659" xr:uid="{00000000-0005-0000-0000-00009E1A0000}"/>
    <cellStyle name="Normal 4 3 4 3 2 3 2 3 3" xfId="2974" xr:uid="{00000000-0005-0000-0000-00009F1A0000}"/>
    <cellStyle name="Normal 4 3 4 3 2 3 2 3 3 2" xfId="5915" xr:uid="{00000000-0005-0000-0000-0000A01A0000}"/>
    <cellStyle name="Normal 4 3 4 3 2 3 2 3 3 2 2" xfId="12341" xr:uid="{00000000-0005-0000-0000-0000A11A0000}"/>
    <cellStyle name="Normal 4 3 4 3 2 3 2 3 3 3" xfId="9414" xr:uid="{00000000-0005-0000-0000-0000A21A0000}"/>
    <cellStyle name="Normal 4 3 4 3 2 3 2 3 4" xfId="4988" xr:uid="{00000000-0005-0000-0000-0000A31A0000}"/>
    <cellStyle name="Normal 4 3 4 3 2 3 2 3 4 2" xfId="11414" xr:uid="{00000000-0005-0000-0000-0000A41A0000}"/>
    <cellStyle name="Normal 4 3 4 3 2 3 2 3 5" xfId="8124" xr:uid="{00000000-0005-0000-0000-0000A51A0000}"/>
    <cellStyle name="Normal 4 3 4 3 2 3 2 4" xfId="1568" xr:uid="{00000000-0005-0000-0000-0000A61A0000}"/>
    <cellStyle name="Normal 4 3 4 3 2 3 2 4 2" xfId="2117" xr:uid="{00000000-0005-0000-0000-0000A71A0000}"/>
    <cellStyle name="Normal 4 3 4 3 2 3 2 4 2 2" xfId="3396" xr:uid="{00000000-0005-0000-0000-0000A81A0000}"/>
    <cellStyle name="Normal 4 3 4 3 2 3 2 4 2 2 2" xfId="6335" xr:uid="{00000000-0005-0000-0000-0000A91A0000}"/>
    <cellStyle name="Normal 4 3 4 3 2 3 2 4 2 2 2 2" xfId="12761" xr:uid="{00000000-0005-0000-0000-0000AA1A0000}"/>
    <cellStyle name="Normal 4 3 4 3 2 3 2 4 2 2 3" xfId="9834" xr:uid="{00000000-0005-0000-0000-0000AB1A0000}"/>
    <cellStyle name="Normal 4 3 4 3 2 3 2 4 2 3" xfId="5414" xr:uid="{00000000-0005-0000-0000-0000AC1A0000}"/>
    <cellStyle name="Normal 4 3 4 3 2 3 2 4 2 3 2" xfId="11840" xr:uid="{00000000-0005-0000-0000-0000AD1A0000}"/>
    <cellStyle name="Normal 4 3 4 3 2 3 2 4 2 4" xfId="8811" xr:uid="{00000000-0005-0000-0000-0000AE1A0000}"/>
    <cellStyle name="Normal 4 3 4 3 2 3 2 4 3" xfId="3033" xr:uid="{00000000-0005-0000-0000-0000AF1A0000}"/>
    <cellStyle name="Normal 4 3 4 3 2 3 2 4 3 2" xfId="5973" xr:uid="{00000000-0005-0000-0000-0000B01A0000}"/>
    <cellStyle name="Normal 4 3 4 3 2 3 2 4 3 2 2" xfId="12399" xr:uid="{00000000-0005-0000-0000-0000B11A0000}"/>
    <cellStyle name="Normal 4 3 4 3 2 3 2 4 3 3" xfId="9472" xr:uid="{00000000-0005-0000-0000-0000B21A0000}"/>
    <cellStyle name="Normal 4 3 4 3 2 3 2 4 4" xfId="5046" xr:uid="{00000000-0005-0000-0000-0000B31A0000}"/>
    <cellStyle name="Normal 4 3 4 3 2 3 2 4 4 2" xfId="11472" xr:uid="{00000000-0005-0000-0000-0000B41A0000}"/>
    <cellStyle name="Normal 4 3 4 3 2 3 2 4 5" xfId="8282" xr:uid="{00000000-0005-0000-0000-0000B51A0000}"/>
    <cellStyle name="Normal 4 3 4 3 2 3 2 5" xfId="1725" xr:uid="{00000000-0005-0000-0000-0000B61A0000}"/>
    <cellStyle name="Normal 4 3 4 3 2 3 2 5 2" xfId="2281" xr:uid="{00000000-0005-0000-0000-0000B71A0000}"/>
    <cellStyle name="Normal 4 3 4 3 2 3 2 5 2 2" xfId="3516" xr:uid="{00000000-0005-0000-0000-0000B81A0000}"/>
    <cellStyle name="Normal 4 3 4 3 2 3 2 5 2 2 2" xfId="6455" xr:uid="{00000000-0005-0000-0000-0000B91A0000}"/>
    <cellStyle name="Normal 4 3 4 3 2 3 2 5 2 2 2 2" xfId="12881" xr:uid="{00000000-0005-0000-0000-0000BA1A0000}"/>
    <cellStyle name="Normal 4 3 4 3 2 3 2 5 2 2 3" xfId="9954" xr:uid="{00000000-0005-0000-0000-0000BB1A0000}"/>
    <cellStyle name="Normal 4 3 4 3 2 3 2 5 2 3" xfId="5535" xr:uid="{00000000-0005-0000-0000-0000BC1A0000}"/>
    <cellStyle name="Normal 4 3 4 3 2 3 2 5 2 3 2" xfId="11961" xr:uid="{00000000-0005-0000-0000-0000BD1A0000}"/>
    <cellStyle name="Normal 4 3 4 3 2 3 2 5 2 4" xfId="8962" xr:uid="{00000000-0005-0000-0000-0000BE1A0000}"/>
    <cellStyle name="Normal 4 3 4 3 2 3 2 5 3" xfId="3154" xr:uid="{00000000-0005-0000-0000-0000BF1A0000}"/>
    <cellStyle name="Normal 4 3 4 3 2 3 2 5 3 2" xfId="6093" xr:uid="{00000000-0005-0000-0000-0000C01A0000}"/>
    <cellStyle name="Normal 4 3 4 3 2 3 2 5 3 2 2" xfId="12519" xr:uid="{00000000-0005-0000-0000-0000C11A0000}"/>
    <cellStyle name="Normal 4 3 4 3 2 3 2 5 3 3" xfId="9592" xr:uid="{00000000-0005-0000-0000-0000C21A0000}"/>
    <cellStyle name="Normal 4 3 4 3 2 3 2 5 4" xfId="5167" xr:uid="{00000000-0005-0000-0000-0000C31A0000}"/>
    <cellStyle name="Normal 4 3 4 3 2 3 2 5 4 2" xfId="11593" xr:uid="{00000000-0005-0000-0000-0000C41A0000}"/>
    <cellStyle name="Normal 4 3 4 3 2 3 2 5 5" xfId="8434" xr:uid="{00000000-0005-0000-0000-0000C51A0000}"/>
    <cellStyle name="Normal 4 3 4 3 2 3 2 6" xfId="1837" xr:uid="{00000000-0005-0000-0000-0000C61A0000}"/>
    <cellStyle name="Normal 4 3 4 3 2 3 2 6 2" xfId="3222" xr:uid="{00000000-0005-0000-0000-0000C71A0000}"/>
    <cellStyle name="Normal 4 3 4 3 2 3 2 6 2 2" xfId="6161" xr:uid="{00000000-0005-0000-0000-0000C81A0000}"/>
    <cellStyle name="Normal 4 3 4 3 2 3 2 6 2 2 2" xfId="12587" xr:uid="{00000000-0005-0000-0000-0000C91A0000}"/>
    <cellStyle name="Normal 4 3 4 3 2 3 2 6 2 3" xfId="9660" xr:uid="{00000000-0005-0000-0000-0000CA1A0000}"/>
    <cellStyle name="Normal 4 3 4 3 2 3 2 6 3" xfId="5238" xr:uid="{00000000-0005-0000-0000-0000CB1A0000}"/>
    <cellStyle name="Normal 4 3 4 3 2 3 2 6 3 2" xfId="11664" xr:uid="{00000000-0005-0000-0000-0000CC1A0000}"/>
    <cellStyle name="Normal 4 3 4 3 2 3 2 6 4" xfId="8533" xr:uid="{00000000-0005-0000-0000-0000CD1A0000}"/>
    <cellStyle name="Normal 4 3 4 3 2 3 2 7" xfId="1278" xr:uid="{00000000-0005-0000-0000-0000CE1A0000}"/>
    <cellStyle name="Normal 4 3 4 3 2 3 2 7 2" xfId="4872" xr:uid="{00000000-0005-0000-0000-0000CF1A0000}"/>
    <cellStyle name="Normal 4 3 4 3 2 3 2 7 2 2" xfId="11298" xr:uid="{00000000-0005-0000-0000-0000D01A0000}"/>
    <cellStyle name="Normal 4 3 4 3 2 3 2 7 3" xfId="7992" xr:uid="{00000000-0005-0000-0000-0000D11A0000}"/>
    <cellStyle name="Normal 4 3 4 3 2 3 2 8" xfId="2858" xr:uid="{00000000-0005-0000-0000-0000D21A0000}"/>
    <cellStyle name="Normal 4 3 4 3 2 3 2 8 2" xfId="5799" xr:uid="{00000000-0005-0000-0000-0000D31A0000}"/>
    <cellStyle name="Normal 4 3 4 3 2 3 2 8 2 2" xfId="12225" xr:uid="{00000000-0005-0000-0000-0000D41A0000}"/>
    <cellStyle name="Normal 4 3 4 3 2 3 2 8 3" xfId="9298" xr:uid="{00000000-0005-0000-0000-0000D51A0000}"/>
    <cellStyle name="Normal 4 3 4 3 2 3 2 9" xfId="4144" xr:uid="{00000000-0005-0000-0000-0000D61A0000}"/>
    <cellStyle name="Normal 4 3 4 3 2 3 2 9 2" xfId="10570" xr:uid="{00000000-0005-0000-0000-0000D71A0000}"/>
    <cellStyle name="Normal 4 3 4 3 2 3 3" xfId="275" xr:uid="{00000000-0005-0000-0000-0000D81A0000}"/>
    <cellStyle name="Normal 4 3 4 3 2 3 3 2" xfId="855" xr:uid="{00000000-0005-0000-0000-0000D91A0000}"/>
    <cellStyle name="Normal 4 3 4 3 2 3 3 2 2" xfId="1903" xr:uid="{00000000-0005-0000-0000-0000DA1A0000}"/>
    <cellStyle name="Normal 4 3 4 3 2 3 3 2 2 2" xfId="3285" xr:uid="{00000000-0005-0000-0000-0000DB1A0000}"/>
    <cellStyle name="Normal 4 3 4 3 2 3 3 2 2 2 2" xfId="6224" xr:uid="{00000000-0005-0000-0000-0000DC1A0000}"/>
    <cellStyle name="Normal 4 3 4 3 2 3 3 2 2 2 2 2" xfId="12650" xr:uid="{00000000-0005-0000-0000-0000DD1A0000}"/>
    <cellStyle name="Normal 4 3 4 3 2 3 3 2 2 2 3" xfId="9723" xr:uid="{00000000-0005-0000-0000-0000DE1A0000}"/>
    <cellStyle name="Normal 4 3 4 3 2 3 3 2 2 3" xfId="5301" xr:uid="{00000000-0005-0000-0000-0000DF1A0000}"/>
    <cellStyle name="Normal 4 3 4 3 2 3 3 2 2 3 2" xfId="11727" xr:uid="{00000000-0005-0000-0000-0000E01A0000}"/>
    <cellStyle name="Normal 4 3 4 3 2 3 3 2 2 4" xfId="8599" xr:uid="{00000000-0005-0000-0000-0000E11A0000}"/>
    <cellStyle name="Normal 4 3 4 3 2 3 3 2 3" xfId="1349" xr:uid="{00000000-0005-0000-0000-0000E21A0000}"/>
    <cellStyle name="Normal 4 3 4 3 2 3 3 2 3 2" xfId="4935" xr:uid="{00000000-0005-0000-0000-0000E31A0000}"/>
    <cellStyle name="Normal 4 3 4 3 2 3 3 2 3 2 2" xfId="11361" xr:uid="{00000000-0005-0000-0000-0000E41A0000}"/>
    <cellStyle name="Normal 4 3 4 3 2 3 3 2 3 3" xfId="8063" xr:uid="{00000000-0005-0000-0000-0000E51A0000}"/>
    <cellStyle name="Normal 4 3 4 3 2 3 3 2 4" xfId="2921" xr:uid="{00000000-0005-0000-0000-0000E61A0000}"/>
    <cellStyle name="Normal 4 3 4 3 2 3 3 2 4 2" xfId="5862" xr:uid="{00000000-0005-0000-0000-0000E71A0000}"/>
    <cellStyle name="Normal 4 3 4 3 2 3 3 2 4 2 2" xfId="12288" xr:uid="{00000000-0005-0000-0000-0000E81A0000}"/>
    <cellStyle name="Normal 4 3 4 3 2 3 3 2 4 3" xfId="9361" xr:uid="{00000000-0005-0000-0000-0000E91A0000}"/>
    <cellStyle name="Normal 4 3 4 3 2 3 3 2 5" xfId="4514" xr:uid="{00000000-0005-0000-0000-0000EA1A0000}"/>
    <cellStyle name="Normal 4 3 4 3 2 3 3 2 5 2" xfId="10940" xr:uid="{00000000-0005-0000-0000-0000EB1A0000}"/>
    <cellStyle name="Normal 4 3 4 3 2 3 3 2 6" xfId="7575" xr:uid="{00000000-0005-0000-0000-0000EC1A0000}"/>
    <cellStyle name="Normal 4 3 4 3 2 3 3 3" xfId="1415" xr:uid="{00000000-0005-0000-0000-0000ED1A0000}"/>
    <cellStyle name="Normal 4 3 4 3 2 3 3 3 2" xfId="1968" xr:uid="{00000000-0005-0000-0000-0000EE1A0000}"/>
    <cellStyle name="Normal 4 3 4 3 2 3 3 3 2 2" xfId="3343" xr:uid="{00000000-0005-0000-0000-0000EF1A0000}"/>
    <cellStyle name="Normal 4 3 4 3 2 3 3 3 2 2 2" xfId="6282" xr:uid="{00000000-0005-0000-0000-0000F01A0000}"/>
    <cellStyle name="Normal 4 3 4 3 2 3 3 3 2 2 2 2" xfId="12708" xr:uid="{00000000-0005-0000-0000-0000F11A0000}"/>
    <cellStyle name="Normal 4 3 4 3 2 3 3 3 2 2 3" xfId="9781" xr:uid="{00000000-0005-0000-0000-0000F21A0000}"/>
    <cellStyle name="Normal 4 3 4 3 2 3 3 3 2 3" xfId="5359" xr:uid="{00000000-0005-0000-0000-0000F31A0000}"/>
    <cellStyle name="Normal 4 3 4 3 2 3 3 3 2 3 2" xfId="11785" xr:uid="{00000000-0005-0000-0000-0000F41A0000}"/>
    <cellStyle name="Normal 4 3 4 3 2 3 3 3 2 4" xfId="8664" xr:uid="{00000000-0005-0000-0000-0000F51A0000}"/>
    <cellStyle name="Normal 4 3 4 3 2 3 3 3 3" xfId="2979" xr:uid="{00000000-0005-0000-0000-0000F61A0000}"/>
    <cellStyle name="Normal 4 3 4 3 2 3 3 3 3 2" xfId="5920" xr:uid="{00000000-0005-0000-0000-0000F71A0000}"/>
    <cellStyle name="Normal 4 3 4 3 2 3 3 3 3 2 2" xfId="12346" xr:uid="{00000000-0005-0000-0000-0000F81A0000}"/>
    <cellStyle name="Normal 4 3 4 3 2 3 3 3 3 3" xfId="9419" xr:uid="{00000000-0005-0000-0000-0000F91A0000}"/>
    <cellStyle name="Normal 4 3 4 3 2 3 3 3 4" xfId="4993" xr:uid="{00000000-0005-0000-0000-0000FA1A0000}"/>
    <cellStyle name="Normal 4 3 4 3 2 3 3 3 4 2" xfId="11419" xr:uid="{00000000-0005-0000-0000-0000FB1A0000}"/>
    <cellStyle name="Normal 4 3 4 3 2 3 3 3 5" xfId="8129" xr:uid="{00000000-0005-0000-0000-0000FC1A0000}"/>
    <cellStyle name="Normal 4 3 4 3 2 3 3 4" xfId="1573" xr:uid="{00000000-0005-0000-0000-0000FD1A0000}"/>
    <cellStyle name="Normal 4 3 4 3 2 3 3 4 2" xfId="2122" xr:uid="{00000000-0005-0000-0000-0000FE1A0000}"/>
    <cellStyle name="Normal 4 3 4 3 2 3 3 4 2 2" xfId="3401" xr:uid="{00000000-0005-0000-0000-0000FF1A0000}"/>
    <cellStyle name="Normal 4 3 4 3 2 3 3 4 2 2 2" xfId="6340" xr:uid="{00000000-0005-0000-0000-0000001B0000}"/>
    <cellStyle name="Normal 4 3 4 3 2 3 3 4 2 2 2 2" xfId="12766" xr:uid="{00000000-0005-0000-0000-0000011B0000}"/>
    <cellStyle name="Normal 4 3 4 3 2 3 3 4 2 2 3" xfId="9839" xr:uid="{00000000-0005-0000-0000-0000021B0000}"/>
    <cellStyle name="Normal 4 3 4 3 2 3 3 4 2 3" xfId="5419" xr:uid="{00000000-0005-0000-0000-0000031B0000}"/>
    <cellStyle name="Normal 4 3 4 3 2 3 3 4 2 3 2" xfId="11845" xr:uid="{00000000-0005-0000-0000-0000041B0000}"/>
    <cellStyle name="Normal 4 3 4 3 2 3 3 4 2 4" xfId="8816" xr:uid="{00000000-0005-0000-0000-0000051B0000}"/>
    <cellStyle name="Normal 4 3 4 3 2 3 3 4 3" xfId="3038" xr:uid="{00000000-0005-0000-0000-0000061B0000}"/>
    <cellStyle name="Normal 4 3 4 3 2 3 3 4 3 2" xfId="5978" xr:uid="{00000000-0005-0000-0000-0000071B0000}"/>
    <cellStyle name="Normal 4 3 4 3 2 3 3 4 3 2 2" xfId="12404" xr:uid="{00000000-0005-0000-0000-0000081B0000}"/>
    <cellStyle name="Normal 4 3 4 3 2 3 3 4 3 3" xfId="9477" xr:uid="{00000000-0005-0000-0000-0000091B0000}"/>
    <cellStyle name="Normal 4 3 4 3 2 3 3 4 4" xfId="5051" xr:uid="{00000000-0005-0000-0000-00000A1B0000}"/>
    <cellStyle name="Normal 4 3 4 3 2 3 3 4 4 2" xfId="11477" xr:uid="{00000000-0005-0000-0000-00000B1B0000}"/>
    <cellStyle name="Normal 4 3 4 3 2 3 3 4 5" xfId="8287" xr:uid="{00000000-0005-0000-0000-00000C1B0000}"/>
    <cellStyle name="Normal 4 3 4 3 2 3 3 5" xfId="1842" xr:uid="{00000000-0005-0000-0000-00000D1B0000}"/>
    <cellStyle name="Normal 4 3 4 3 2 3 3 5 2" xfId="3227" xr:uid="{00000000-0005-0000-0000-00000E1B0000}"/>
    <cellStyle name="Normal 4 3 4 3 2 3 3 5 2 2" xfId="6166" xr:uid="{00000000-0005-0000-0000-00000F1B0000}"/>
    <cellStyle name="Normal 4 3 4 3 2 3 3 5 2 2 2" xfId="12592" xr:uid="{00000000-0005-0000-0000-0000101B0000}"/>
    <cellStyle name="Normal 4 3 4 3 2 3 3 5 2 3" xfId="9665" xr:uid="{00000000-0005-0000-0000-0000111B0000}"/>
    <cellStyle name="Normal 4 3 4 3 2 3 3 5 3" xfId="5243" xr:uid="{00000000-0005-0000-0000-0000121B0000}"/>
    <cellStyle name="Normal 4 3 4 3 2 3 3 5 3 2" xfId="11669" xr:uid="{00000000-0005-0000-0000-0000131B0000}"/>
    <cellStyle name="Normal 4 3 4 3 2 3 3 5 4" xfId="8538" xr:uid="{00000000-0005-0000-0000-0000141B0000}"/>
    <cellStyle name="Normal 4 3 4 3 2 3 3 6" xfId="1283" xr:uid="{00000000-0005-0000-0000-0000151B0000}"/>
    <cellStyle name="Normal 4 3 4 3 2 3 3 6 2" xfId="4877" xr:uid="{00000000-0005-0000-0000-0000161B0000}"/>
    <cellStyle name="Normal 4 3 4 3 2 3 3 6 2 2" xfId="11303" xr:uid="{00000000-0005-0000-0000-0000171B0000}"/>
    <cellStyle name="Normal 4 3 4 3 2 3 3 6 3" xfId="7997" xr:uid="{00000000-0005-0000-0000-0000181B0000}"/>
    <cellStyle name="Normal 4 3 4 3 2 3 3 7" xfId="2863" xr:uid="{00000000-0005-0000-0000-0000191B0000}"/>
    <cellStyle name="Normal 4 3 4 3 2 3 3 7 2" xfId="5804" xr:uid="{00000000-0005-0000-0000-00001A1B0000}"/>
    <cellStyle name="Normal 4 3 4 3 2 3 3 7 2 2" xfId="12230" xr:uid="{00000000-0005-0000-0000-00001B1B0000}"/>
    <cellStyle name="Normal 4 3 4 3 2 3 3 7 3" xfId="9303" xr:uid="{00000000-0005-0000-0000-00001C1B0000}"/>
    <cellStyle name="Normal 4 3 4 3 2 3 3 8" xfId="3966" xr:uid="{00000000-0005-0000-0000-00001D1B0000}"/>
    <cellStyle name="Normal 4 3 4 3 2 3 3 8 2" xfId="10392" xr:uid="{00000000-0005-0000-0000-00001E1B0000}"/>
    <cellStyle name="Normal 4 3 4 3 2 3 3 9" xfId="7021" xr:uid="{00000000-0005-0000-0000-00001F1B0000}"/>
    <cellStyle name="Normal 4 3 4 3 2 3 4" xfId="677" xr:uid="{00000000-0005-0000-0000-0000201B0000}"/>
    <cellStyle name="Normal 4 3 4 3 2 3 4 2" xfId="1893" xr:uid="{00000000-0005-0000-0000-0000211B0000}"/>
    <cellStyle name="Normal 4 3 4 3 2 3 4 2 2" xfId="3275" xr:uid="{00000000-0005-0000-0000-0000221B0000}"/>
    <cellStyle name="Normal 4 3 4 3 2 3 4 2 2 2" xfId="6214" xr:uid="{00000000-0005-0000-0000-0000231B0000}"/>
    <cellStyle name="Normal 4 3 4 3 2 3 4 2 2 2 2" xfId="12640" xr:uid="{00000000-0005-0000-0000-0000241B0000}"/>
    <cellStyle name="Normal 4 3 4 3 2 3 4 2 2 3" xfId="9713" xr:uid="{00000000-0005-0000-0000-0000251B0000}"/>
    <cellStyle name="Normal 4 3 4 3 2 3 4 2 3" xfId="5291" xr:uid="{00000000-0005-0000-0000-0000261B0000}"/>
    <cellStyle name="Normal 4 3 4 3 2 3 4 2 3 2" xfId="11717" xr:uid="{00000000-0005-0000-0000-0000271B0000}"/>
    <cellStyle name="Normal 4 3 4 3 2 3 4 2 4" xfId="8589" xr:uid="{00000000-0005-0000-0000-0000281B0000}"/>
    <cellStyle name="Normal 4 3 4 3 2 3 4 3" xfId="1339" xr:uid="{00000000-0005-0000-0000-0000291B0000}"/>
    <cellStyle name="Normal 4 3 4 3 2 3 4 3 2" xfId="4925" xr:uid="{00000000-0005-0000-0000-00002A1B0000}"/>
    <cellStyle name="Normal 4 3 4 3 2 3 4 3 2 2" xfId="11351" xr:uid="{00000000-0005-0000-0000-00002B1B0000}"/>
    <cellStyle name="Normal 4 3 4 3 2 3 4 3 3" xfId="8053" xr:uid="{00000000-0005-0000-0000-00002C1B0000}"/>
    <cellStyle name="Normal 4 3 4 3 2 3 4 4" xfId="2911" xr:uid="{00000000-0005-0000-0000-00002D1B0000}"/>
    <cellStyle name="Normal 4 3 4 3 2 3 4 4 2" xfId="5852" xr:uid="{00000000-0005-0000-0000-00002E1B0000}"/>
    <cellStyle name="Normal 4 3 4 3 2 3 4 4 2 2" xfId="12278" xr:uid="{00000000-0005-0000-0000-00002F1B0000}"/>
    <cellStyle name="Normal 4 3 4 3 2 3 4 4 3" xfId="9351" xr:uid="{00000000-0005-0000-0000-0000301B0000}"/>
    <cellStyle name="Normal 4 3 4 3 2 3 4 5" xfId="4336" xr:uid="{00000000-0005-0000-0000-0000311B0000}"/>
    <cellStyle name="Normal 4 3 4 3 2 3 4 5 2" xfId="10762" xr:uid="{00000000-0005-0000-0000-0000321B0000}"/>
    <cellStyle name="Normal 4 3 4 3 2 3 4 6" xfId="7397" xr:uid="{00000000-0005-0000-0000-0000331B0000}"/>
    <cellStyle name="Normal 4 3 4 3 2 3 5" xfId="1405" xr:uid="{00000000-0005-0000-0000-0000341B0000}"/>
    <cellStyle name="Normal 4 3 4 3 2 3 5 2" xfId="1958" xr:uid="{00000000-0005-0000-0000-0000351B0000}"/>
    <cellStyle name="Normal 4 3 4 3 2 3 5 2 2" xfId="3333" xr:uid="{00000000-0005-0000-0000-0000361B0000}"/>
    <cellStyle name="Normal 4 3 4 3 2 3 5 2 2 2" xfId="6272" xr:uid="{00000000-0005-0000-0000-0000371B0000}"/>
    <cellStyle name="Normal 4 3 4 3 2 3 5 2 2 2 2" xfId="12698" xr:uid="{00000000-0005-0000-0000-0000381B0000}"/>
    <cellStyle name="Normal 4 3 4 3 2 3 5 2 2 3" xfId="9771" xr:uid="{00000000-0005-0000-0000-0000391B0000}"/>
    <cellStyle name="Normal 4 3 4 3 2 3 5 2 3" xfId="5349" xr:uid="{00000000-0005-0000-0000-00003A1B0000}"/>
    <cellStyle name="Normal 4 3 4 3 2 3 5 2 3 2" xfId="11775" xr:uid="{00000000-0005-0000-0000-00003B1B0000}"/>
    <cellStyle name="Normal 4 3 4 3 2 3 5 2 4" xfId="8654" xr:uid="{00000000-0005-0000-0000-00003C1B0000}"/>
    <cellStyle name="Normal 4 3 4 3 2 3 5 3" xfId="2969" xr:uid="{00000000-0005-0000-0000-00003D1B0000}"/>
    <cellStyle name="Normal 4 3 4 3 2 3 5 3 2" xfId="5910" xr:uid="{00000000-0005-0000-0000-00003E1B0000}"/>
    <cellStyle name="Normal 4 3 4 3 2 3 5 3 2 2" xfId="12336" xr:uid="{00000000-0005-0000-0000-00003F1B0000}"/>
    <cellStyle name="Normal 4 3 4 3 2 3 5 3 3" xfId="9409" xr:uid="{00000000-0005-0000-0000-0000401B0000}"/>
    <cellStyle name="Normal 4 3 4 3 2 3 5 4" xfId="4983" xr:uid="{00000000-0005-0000-0000-0000411B0000}"/>
    <cellStyle name="Normal 4 3 4 3 2 3 5 4 2" xfId="11409" xr:uid="{00000000-0005-0000-0000-0000421B0000}"/>
    <cellStyle name="Normal 4 3 4 3 2 3 5 5" xfId="8119" xr:uid="{00000000-0005-0000-0000-0000431B0000}"/>
    <cellStyle name="Normal 4 3 4 3 2 3 6" xfId="1563" xr:uid="{00000000-0005-0000-0000-0000441B0000}"/>
    <cellStyle name="Normal 4 3 4 3 2 3 6 2" xfId="2112" xr:uid="{00000000-0005-0000-0000-0000451B0000}"/>
    <cellStyle name="Normal 4 3 4 3 2 3 6 2 2" xfId="3391" xr:uid="{00000000-0005-0000-0000-0000461B0000}"/>
    <cellStyle name="Normal 4 3 4 3 2 3 6 2 2 2" xfId="6330" xr:uid="{00000000-0005-0000-0000-0000471B0000}"/>
    <cellStyle name="Normal 4 3 4 3 2 3 6 2 2 2 2" xfId="12756" xr:uid="{00000000-0005-0000-0000-0000481B0000}"/>
    <cellStyle name="Normal 4 3 4 3 2 3 6 2 2 3" xfId="9829" xr:uid="{00000000-0005-0000-0000-0000491B0000}"/>
    <cellStyle name="Normal 4 3 4 3 2 3 6 2 3" xfId="5409" xr:uid="{00000000-0005-0000-0000-00004A1B0000}"/>
    <cellStyle name="Normal 4 3 4 3 2 3 6 2 3 2" xfId="11835" xr:uid="{00000000-0005-0000-0000-00004B1B0000}"/>
    <cellStyle name="Normal 4 3 4 3 2 3 6 2 4" xfId="8806" xr:uid="{00000000-0005-0000-0000-00004C1B0000}"/>
    <cellStyle name="Normal 4 3 4 3 2 3 6 3" xfId="3028" xr:uid="{00000000-0005-0000-0000-00004D1B0000}"/>
    <cellStyle name="Normal 4 3 4 3 2 3 6 3 2" xfId="5968" xr:uid="{00000000-0005-0000-0000-00004E1B0000}"/>
    <cellStyle name="Normal 4 3 4 3 2 3 6 3 2 2" xfId="12394" xr:uid="{00000000-0005-0000-0000-00004F1B0000}"/>
    <cellStyle name="Normal 4 3 4 3 2 3 6 3 3" xfId="9467" xr:uid="{00000000-0005-0000-0000-0000501B0000}"/>
    <cellStyle name="Normal 4 3 4 3 2 3 6 4" xfId="5041" xr:uid="{00000000-0005-0000-0000-0000511B0000}"/>
    <cellStyle name="Normal 4 3 4 3 2 3 6 4 2" xfId="11467" xr:uid="{00000000-0005-0000-0000-0000521B0000}"/>
    <cellStyle name="Normal 4 3 4 3 2 3 6 5" xfId="8277" xr:uid="{00000000-0005-0000-0000-0000531B0000}"/>
    <cellStyle name="Normal 4 3 4 3 2 3 7" xfId="1649" xr:uid="{00000000-0005-0000-0000-0000541B0000}"/>
    <cellStyle name="Normal 4 3 4 3 2 3 7 2" xfId="2203" xr:uid="{00000000-0005-0000-0000-0000551B0000}"/>
    <cellStyle name="Normal 4 3 4 3 2 3 7 2 2" xfId="3455" xr:uid="{00000000-0005-0000-0000-0000561B0000}"/>
    <cellStyle name="Normal 4 3 4 3 2 3 7 2 2 2" xfId="6394" xr:uid="{00000000-0005-0000-0000-0000571B0000}"/>
    <cellStyle name="Normal 4 3 4 3 2 3 7 2 2 2 2" xfId="12820" xr:uid="{00000000-0005-0000-0000-0000581B0000}"/>
    <cellStyle name="Normal 4 3 4 3 2 3 7 2 2 3" xfId="9893" xr:uid="{00000000-0005-0000-0000-0000591B0000}"/>
    <cellStyle name="Normal 4 3 4 3 2 3 7 2 3" xfId="5473" xr:uid="{00000000-0005-0000-0000-00005A1B0000}"/>
    <cellStyle name="Normal 4 3 4 3 2 3 7 2 3 2" xfId="11899" xr:uid="{00000000-0005-0000-0000-00005B1B0000}"/>
    <cellStyle name="Normal 4 3 4 3 2 3 7 2 4" xfId="8888" xr:uid="{00000000-0005-0000-0000-00005C1B0000}"/>
    <cellStyle name="Normal 4 3 4 3 2 3 7 3" xfId="3093" xr:uid="{00000000-0005-0000-0000-00005D1B0000}"/>
    <cellStyle name="Normal 4 3 4 3 2 3 7 3 2" xfId="6032" xr:uid="{00000000-0005-0000-0000-00005E1B0000}"/>
    <cellStyle name="Normal 4 3 4 3 2 3 7 3 2 2" xfId="12458" xr:uid="{00000000-0005-0000-0000-00005F1B0000}"/>
    <cellStyle name="Normal 4 3 4 3 2 3 7 3 3" xfId="9531" xr:uid="{00000000-0005-0000-0000-0000601B0000}"/>
    <cellStyle name="Normal 4 3 4 3 2 3 7 4" xfId="5105" xr:uid="{00000000-0005-0000-0000-0000611B0000}"/>
    <cellStyle name="Normal 4 3 4 3 2 3 7 4 2" xfId="11531" xr:uid="{00000000-0005-0000-0000-0000621B0000}"/>
    <cellStyle name="Normal 4 3 4 3 2 3 7 5" xfId="8360" xr:uid="{00000000-0005-0000-0000-0000631B0000}"/>
    <cellStyle name="Normal 4 3 4 3 2 3 8" xfId="2420" xr:uid="{00000000-0005-0000-0000-0000641B0000}"/>
    <cellStyle name="Normal 4 3 4 3 2 3 8 2" xfId="3583" xr:uid="{00000000-0005-0000-0000-0000651B0000}"/>
    <cellStyle name="Normal 4 3 4 3 2 3 8 2 2" xfId="6522" xr:uid="{00000000-0005-0000-0000-0000661B0000}"/>
    <cellStyle name="Normal 4 3 4 3 2 3 8 2 2 2" xfId="12948" xr:uid="{00000000-0005-0000-0000-0000671B0000}"/>
    <cellStyle name="Normal 4 3 4 3 2 3 8 2 3" xfId="10021" xr:uid="{00000000-0005-0000-0000-0000681B0000}"/>
    <cellStyle name="Normal 4 3 4 3 2 3 8 3" xfId="5604" xr:uid="{00000000-0005-0000-0000-0000691B0000}"/>
    <cellStyle name="Normal 4 3 4 3 2 3 8 3 2" xfId="12030" xr:uid="{00000000-0005-0000-0000-00006A1B0000}"/>
    <cellStyle name="Normal 4 3 4 3 2 3 8 4" xfId="9054" xr:uid="{00000000-0005-0000-0000-00006B1B0000}"/>
    <cellStyle name="Normal 4 3 4 3 2 3 9" xfId="1832" xr:uid="{00000000-0005-0000-0000-00006C1B0000}"/>
    <cellStyle name="Normal 4 3 4 3 2 3 9 2" xfId="3217" xr:uid="{00000000-0005-0000-0000-00006D1B0000}"/>
    <cellStyle name="Normal 4 3 4 3 2 3 9 2 2" xfId="6156" xr:uid="{00000000-0005-0000-0000-00006E1B0000}"/>
    <cellStyle name="Normal 4 3 4 3 2 3 9 2 2 2" xfId="12582" xr:uid="{00000000-0005-0000-0000-00006F1B0000}"/>
    <cellStyle name="Normal 4 3 4 3 2 3 9 2 3" xfId="9655" xr:uid="{00000000-0005-0000-0000-0000701B0000}"/>
    <cellStyle name="Normal 4 3 4 3 2 3 9 3" xfId="5233" xr:uid="{00000000-0005-0000-0000-0000711B0000}"/>
    <cellStyle name="Normal 4 3 4 3 2 3 9 3 2" xfId="11659" xr:uid="{00000000-0005-0000-0000-0000721B0000}"/>
    <cellStyle name="Normal 4 3 4 3 2 3 9 4" xfId="8528" xr:uid="{00000000-0005-0000-0000-0000731B0000}"/>
    <cellStyle name="Normal 4 3 4 3 2 3_IOPES" xfId="2615" xr:uid="{00000000-0005-0000-0000-0000741B0000}"/>
    <cellStyle name="Normal 4 3 4 3 2 4" xfId="142" xr:uid="{00000000-0005-0000-0000-0000751B0000}"/>
    <cellStyle name="Normal 4 3 4 3 2 4 2" xfId="513" xr:uid="{00000000-0005-0000-0000-0000761B0000}"/>
    <cellStyle name="Normal 4 3 4 3 2 4 2 2" xfId="1092" xr:uid="{00000000-0005-0000-0000-0000771B0000}"/>
    <cellStyle name="Normal 4 3 4 3 2 4 2 2 2" xfId="2244" xr:uid="{00000000-0005-0000-0000-0000781B0000}"/>
    <cellStyle name="Normal 4 3 4 3 2 4 2 2 2 2" xfId="5503" xr:uid="{00000000-0005-0000-0000-0000791B0000}"/>
    <cellStyle name="Normal 4 3 4 3 2 4 2 2 2 2 2" xfId="11929" xr:uid="{00000000-0005-0000-0000-00007A1B0000}"/>
    <cellStyle name="Normal 4 3 4 3 2 4 2 2 2 3" xfId="8927" xr:uid="{00000000-0005-0000-0000-00007B1B0000}"/>
    <cellStyle name="Normal 4 3 4 3 2 4 2 2 3" xfId="3485" xr:uid="{00000000-0005-0000-0000-00007C1B0000}"/>
    <cellStyle name="Normal 4 3 4 3 2 4 2 2 3 2" xfId="6424" xr:uid="{00000000-0005-0000-0000-00007D1B0000}"/>
    <cellStyle name="Normal 4 3 4 3 2 4 2 2 3 2 2" xfId="12850" xr:uid="{00000000-0005-0000-0000-00007E1B0000}"/>
    <cellStyle name="Normal 4 3 4 3 2 4 2 2 3 3" xfId="9923" xr:uid="{00000000-0005-0000-0000-00007F1B0000}"/>
    <cellStyle name="Normal 4 3 4 3 2 4 2 2 4" xfId="4751" xr:uid="{00000000-0005-0000-0000-0000801B0000}"/>
    <cellStyle name="Normal 4 3 4 3 2 4 2 2 4 2" xfId="11177" xr:uid="{00000000-0005-0000-0000-0000811B0000}"/>
    <cellStyle name="Normal 4 3 4 3 2 4 2 2 5" xfId="7812" xr:uid="{00000000-0005-0000-0000-0000821B0000}"/>
    <cellStyle name="Normal 4 3 4 3 2 4 2 3" xfId="1689" xr:uid="{00000000-0005-0000-0000-0000831B0000}"/>
    <cellStyle name="Normal 4 3 4 3 2 4 2 3 2" xfId="5135" xr:uid="{00000000-0005-0000-0000-0000841B0000}"/>
    <cellStyle name="Normal 4 3 4 3 2 4 2 3 2 2" xfId="11561" xr:uid="{00000000-0005-0000-0000-0000851B0000}"/>
    <cellStyle name="Normal 4 3 4 3 2 4 2 3 3" xfId="8399" xr:uid="{00000000-0005-0000-0000-0000861B0000}"/>
    <cellStyle name="Normal 4 3 4 3 2 4 2 4" xfId="3123" xr:uid="{00000000-0005-0000-0000-0000871B0000}"/>
    <cellStyle name="Normal 4 3 4 3 2 4 2 4 2" xfId="6062" xr:uid="{00000000-0005-0000-0000-0000881B0000}"/>
    <cellStyle name="Normal 4 3 4 3 2 4 2 4 2 2" xfId="12488" xr:uid="{00000000-0005-0000-0000-0000891B0000}"/>
    <cellStyle name="Normal 4 3 4 3 2 4 2 4 3" xfId="9561" xr:uid="{00000000-0005-0000-0000-00008A1B0000}"/>
    <cellStyle name="Normal 4 3 4 3 2 4 2 5" xfId="4203" xr:uid="{00000000-0005-0000-0000-00008B1B0000}"/>
    <cellStyle name="Normal 4 3 4 3 2 4 2 5 2" xfId="10629" xr:uid="{00000000-0005-0000-0000-00008C1B0000}"/>
    <cellStyle name="Normal 4 3 4 3 2 4 2 6" xfId="7258" xr:uid="{00000000-0005-0000-0000-00008D1B0000}"/>
    <cellStyle name="Normal 4 3 4 3 2 4 2 7" xfId="13621" xr:uid="{00000000-0005-0000-0000-00008E1B0000}"/>
    <cellStyle name="Normal 4 3 4 3 2 4 3" xfId="334" xr:uid="{00000000-0005-0000-0000-00008F1B0000}"/>
    <cellStyle name="Normal 4 3 4 3 2 4 3 2" xfId="914" xr:uid="{00000000-0005-0000-0000-0000901B0000}"/>
    <cellStyle name="Normal 4 3 4 3 2 4 3 2 2" xfId="4573" xr:uid="{00000000-0005-0000-0000-0000911B0000}"/>
    <cellStyle name="Normal 4 3 4 3 2 4 3 2 2 2" xfId="10999" xr:uid="{00000000-0005-0000-0000-0000921B0000}"/>
    <cellStyle name="Normal 4 3 4 3 2 4 3 2 3" xfId="7634" xr:uid="{00000000-0005-0000-0000-0000931B0000}"/>
    <cellStyle name="Normal 4 3 4 3 2 4 3 3" xfId="2481" xr:uid="{00000000-0005-0000-0000-0000941B0000}"/>
    <cellStyle name="Normal 4 3 4 3 2 4 3 3 2" xfId="5663" xr:uid="{00000000-0005-0000-0000-0000951B0000}"/>
    <cellStyle name="Normal 4 3 4 3 2 4 3 3 2 2" xfId="12089" xr:uid="{00000000-0005-0000-0000-0000961B0000}"/>
    <cellStyle name="Normal 4 3 4 3 2 4 3 3 3" xfId="9113" xr:uid="{00000000-0005-0000-0000-0000971B0000}"/>
    <cellStyle name="Normal 4 3 4 3 2 4 3 4" xfId="3642" xr:uid="{00000000-0005-0000-0000-0000981B0000}"/>
    <cellStyle name="Normal 4 3 4 3 2 4 3 4 2" xfId="6581" xr:uid="{00000000-0005-0000-0000-0000991B0000}"/>
    <cellStyle name="Normal 4 3 4 3 2 4 3 4 2 2" xfId="13007" xr:uid="{00000000-0005-0000-0000-00009A1B0000}"/>
    <cellStyle name="Normal 4 3 4 3 2 4 3 4 3" xfId="10080" xr:uid="{00000000-0005-0000-0000-00009B1B0000}"/>
    <cellStyle name="Normal 4 3 4 3 2 4 3 5" xfId="4025" xr:uid="{00000000-0005-0000-0000-00009C1B0000}"/>
    <cellStyle name="Normal 4 3 4 3 2 4 3 5 2" xfId="10451" xr:uid="{00000000-0005-0000-0000-00009D1B0000}"/>
    <cellStyle name="Normal 4 3 4 3 2 4 3 6" xfId="7080" xr:uid="{00000000-0005-0000-0000-00009E1B0000}"/>
    <cellStyle name="Normal 4 3 4 3 2 4 4" xfId="736" xr:uid="{00000000-0005-0000-0000-00009F1B0000}"/>
    <cellStyle name="Normal 4 3 4 3 2 4 4 2" xfId="1867" xr:uid="{00000000-0005-0000-0000-0000A01B0000}"/>
    <cellStyle name="Normal 4 3 4 3 2 4 4 2 2" xfId="5265" xr:uid="{00000000-0005-0000-0000-0000A11B0000}"/>
    <cellStyle name="Normal 4 3 4 3 2 4 4 2 2 2" xfId="11691" xr:uid="{00000000-0005-0000-0000-0000A21B0000}"/>
    <cellStyle name="Normal 4 3 4 3 2 4 4 2 3" xfId="8563" xr:uid="{00000000-0005-0000-0000-0000A31B0000}"/>
    <cellStyle name="Normal 4 3 4 3 2 4 4 3" xfId="3249" xr:uid="{00000000-0005-0000-0000-0000A41B0000}"/>
    <cellStyle name="Normal 4 3 4 3 2 4 4 3 2" xfId="6188" xr:uid="{00000000-0005-0000-0000-0000A51B0000}"/>
    <cellStyle name="Normal 4 3 4 3 2 4 4 3 2 2" xfId="12614" xr:uid="{00000000-0005-0000-0000-0000A61B0000}"/>
    <cellStyle name="Normal 4 3 4 3 2 4 4 3 3" xfId="9687" xr:uid="{00000000-0005-0000-0000-0000A71B0000}"/>
    <cellStyle name="Normal 4 3 4 3 2 4 4 4" xfId="4395" xr:uid="{00000000-0005-0000-0000-0000A81B0000}"/>
    <cellStyle name="Normal 4 3 4 3 2 4 4 4 2" xfId="10821" xr:uid="{00000000-0005-0000-0000-0000A91B0000}"/>
    <cellStyle name="Normal 4 3 4 3 2 4 4 5" xfId="7456" xr:uid="{00000000-0005-0000-0000-0000AA1B0000}"/>
    <cellStyle name="Normal 4 3 4 3 2 4 5" xfId="1313" xr:uid="{00000000-0005-0000-0000-0000AB1B0000}"/>
    <cellStyle name="Normal 4 3 4 3 2 4 5 2" xfId="4899" xr:uid="{00000000-0005-0000-0000-0000AC1B0000}"/>
    <cellStyle name="Normal 4 3 4 3 2 4 5 2 2" xfId="11325" xr:uid="{00000000-0005-0000-0000-0000AD1B0000}"/>
    <cellStyle name="Normal 4 3 4 3 2 4 5 3" xfId="8027" xr:uid="{00000000-0005-0000-0000-0000AE1B0000}"/>
    <cellStyle name="Normal 4 3 4 3 2 4 6" xfId="2885" xr:uid="{00000000-0005-0000-0000-0000AF1B0000}"/>
    <cellStyle name="Normal 4 3 4 3 2 4 6 2" xfId="5826" xr:uid="{00000000-0005-0000-0000-0000B01B0000}"/>
    <cellStyle name="Normal 4 3 4 3 2 4 6 2 2" xfId="12252" xr:uid="{00000000-0005-0000-0000-0000B11B0000}"/>
    <cellStyle name="Normal 4 3 4 3 2 4 6 3" xfId="9325" xr:uid="{00000000-0005-0000-0000-0000B21B0000}"/>
    <cellStyle name="Normal 4 3 4 3 2 4 7" xfId="3847" xr:uid="{00000000-0005-0000-0000-0000B31B0000}"/>
    <cellStyle name="Normal 4 3 4 3 2 4 7 2" xfId="10273" xr:uid="{00000000-0005-0000-0000-0000B41B0000}"/>
    <cellStyle name="Normal 4 3 4 3 2 4 8" xfId="6902" xr:uid="{00000000-0005-0000-0000-0000B51B0000}"/>
    <cellStyle name="Normal 4 3 4 3 2 4 9" xfId="13637" xr:uid="{00000000-0005-0000-0000-0000B61B0000}"/>
    <cellStyle name="Normal 4 3 4 3 2 4_IOPES" xfId="2594" xr:uid="{00000000-0005-0000-0000-0000B71B0000}"/>
    <cellStyle name="Normal 4 3 4 3 2 5" xfId="207" xr:uid="{00000000-0005-0000-0000-0000B81B0000}"/>
    <cellStyle name="Normal 4 3 4 3 2 5 2" xfId="572" xr:uid="{00000000-0005-0000-0000-0000B91B0000}"/>
    <cellStyle name="Normal 4 3 4 3 2 5 2 2" xfId="1151" xr:uid="{00000000-0005-0000-0000-0000BA1B0000}"/>
    <cellStyle name="Normal 4 3 4 3 2 5 2 2 2" xfId="4810" xr:uid="{00000000-0005-0000-0000-0000BB1B0000}"/>
    <cellStyle name="Normal 4 3 4 3 2 5 2 2 2 2" xfId="11236" xr:uid="{00000000-0005-0000-0000-0000BC1B0000}"/>
    <cellStyle name="Normal 4 3 4 3 2 5 2 2 3" xfId="7871" xr:uid="{00000000-0005-0000-0000-0000BD1B0000}"/>
    <cellStyle name="Normal 4 3 4 3 2 5 2 3" xfId="2546" xr:uid="{00000000-0005-0000-0000-0000BE1B0000}"/>
    <cellStyle name="Normal 4 3 4 3 2 5 2 3 2" xfId="5722" xr:uid="{00000000-0005-0000-0000-0000BF1B0000}"/>
    <cellStyle name="Normal 4 3 4 3 2 5 2 3 2 2" xfId="12148" xr:uid="{00000000-0005-0000-0000-0000C01B0000}"/>
    <cellStyle name="Normal 4 3 4 3 2 5 2 3 3" xfId="9172" xr:uid="{00000000-0005-0000-0000-0000C11B0000}"/>
    <cellStyle name="Normal 4 3 4 3 2 5 2 4" xfId="3701" xr:uid="{00000000-0005-0000-0000-0000C21B0000}"/>
    <cellStyle name="Normal 4 3 4 3 2 5 2 4 2" xfId="6640" xr:uid="{00000000-0005-0000-0000-0000C31B0000}"/>
    <cellStyle name="Normal 4 3 4 3 2 5 2 4 2 2" xfId="13066" xr:uid="{00000000-0005-0000-0000-0000C41B0000}"/>
    <cellStyle name="Normal 4 3 4 3 2 5 2 4 3" xfId="10139" xr:uid="{00000000-0005-0000-0000-0000C51B0000}"/>
    <cellStyle name="Normal 4 3 4 3 2 5 2 5" xfId="4262" xr:uid="{00000000-0005-0000-0000-0000C61B0000}"/>
    <cellStyle name="Normal 4 3 4 3 2 5 2 5 2" xfId="10688" xr:uid="{00000000-0005-0000-0000-0000C71B0000}"/>
    <cellStyle name="Normal 4 3 4 3 2 5 2 6" xfId="7317" xr:uid="{00000000-0005-0000-0000-0000C81B0000}"/>
    <cellStyle name="Normal 4 3 4 3 2 5 3" xfId="393" xr:uid="{00000000-0005-0000-0000-0000C91B0000}"/>
    <cellStyle name="Normal 4 3 4 3 2 5 3 2" xfId="973" xr:uid="{00000000-0005-0000-0000-0000CA1B0000}"/>
    <cellStyle name="Normal 4 3 4 3 2 5 3 2 2" xfId="4632" xr:uid="{00000000-0005-0000-0000-0000CB1B0000}"/>
    <cellStyle name="Normal 4 3 4 3 2 5 3 2 2 2" xfId="11058" xr:uid="{00000000-0005-0000-0000-0000CC1B0000}"/>
    <cellStyle name="Normal 4 3 4 3 2 5 3 2 3" xfId="7693" xr:uid="{00000000-0005-0000-0000-0000CD1B0000}"/>
    <cellStyle name="Normal 4 3 4 3 2 5 3 3" xfId="1932" xr:uid="{00000000-0005-0000-0000-0000CE1B0000}"/>
    <cellStyle name="Normal 4 3 4 3 2 5 3 3 2" xfId="5323" xr:uid="{00000000-0005-0000-0000-0000CF1B0000}"/>
    <cellStyle name="Normal 4 3 4 3 2 5 3 3 2 2" xfId="11749" xr:uid="{00000000-0005-0000-0000-0000D01B0000}"/>
    <cellStyle name="Normal 4 3 4 3 2 5 3 3 3" xfId="8628" xr:uid="{00000000-0005-0000-0000-0000D11B0000}"/>
    <cellStyle name="Normal 4 3 4 3 2 5 3 4" xfId="3307" xr:uid="{00000000-0005-0000-0000-0000D21B0000}"/>
    <cellStyle name="Normal 4 3 4 3 2 5 3 4 2" xfId="6246" xr:uid="{00000000-0005-0000-0000-0000D31B0000}"/>
    <cellStyle name="Normal 4 3 4 3 2 5 3 4 2 2" xfId="12672" xr:uid="{00000000-0005-0000-0000-0000D41B0000}"/>
    <cellStyle name="Normal 4 3 4 3 2 5 3 4 3" xfId="9745" xr:uid="{00000000-0005-0000-0000-0000D51B0000}"/>
    <cellStyle name="Normal 4 3 4 3 2 5 3 5" xfId="4084" xr:uid="{00000000-0005-0000-0000-0000D61B0000}"/>
    <cellStyle name="Normal 4 3 4 3 2 5 3 5 2" xfId="10510" xr:uid="{00000000-0005-0000-0000-0000D71B0000}"/>
    <cellStyle name="Normal 4 3 4 3 2 5 3 6" xfId="7139" xr:uid="{00000000-0005-0000-0000-0000D81B0000}"/>
    <cellStyle name="Normal 4 3 4 3 2 5 4" xfId="795" xr:uid="{00000000-0005-0000-0000-0000D91B0000}"/>
    <cellStyle name="Normal 4 3 4 3 2 5 4 2" xfId="4454" xr:uid="{00000000-0005-0000-0000-0000DA1B0000}"/>
    <cellStyle name="Normal 4 3 4 3 2 5 4 2 2" xfId="10880" xr:uid="{00000000-0005-0000-0000-0000DB1B0000}"/>
    <cellStyle name="Normal 4 3 4 3 2 5 4 3" xfId="7515" xr:uid="{00000000-0005-0000-0000-0000DC1B0000}"/>
    <cellStyle name="Normal 4 3 4 3 2 5 5" xfId="1379" xr:uid="{00000000-0005-0000-0000-0000DD1B0000}"/>
    <cellStyle name="Normal 4 3 4 3 2 5 5 2" xfId="4957" xr:uid="{00000000-0005-0000-0000-0000DE1B0000}"/>
    <cellStyle name="Normal 4 3 4 3 2 5 5 2 2" xfId="11383" xr:uid="{00000000-0005-0000-0000-0000DF1B0000}"/>
    <cellStyle name="Normal 4 3 4 3 2 5 5 3" xfId="8093" xr:uid="{00000000-0005-0000-0000-0000E01B0000}"/>
    <cellStyle name="Normal 4 3 4 3 2 5 6" xfId="2943" xr:uid="{00000000-0005-0000-0000-0000E11B0000}"/>
    <cellStyle name="Normal 4 3 4 3 2 5 6 2" xfId="5884" xr:uid="{00000000-0005-0000-0000-0000E21B0000}"/>
    <cellStyle name="Normal 4 3 4 3 2 5 6 2 2" xfId="12310" xr:uid="{00000000-0005-0000-0000-0000E31B0000}"/>
    <cellStyle name="Normal 4 3 4 3 2 5 6 3" xfId="9383" xr:uid="{00000000-0005-0000-0000-0000E41B0000}"/>
    <cellStyle name="Normal 4 3 4 3 2 5 7" xfId="3906" xr:uid="{00000000-0005-0000-0000-0000E51B0000}"/>
    <cellStyle name="Normal 4 3 4 3 2 5 7 2" xfId="10332" xr:uid="{00000000-0005-0000-0000-0000E61B0000}"/>
    <cellStyle name="Normal 4 3 4 3 2 5 8" xfId="6961" xr:uid="{00000000-0005-0000-0000-0000E71B0000}"/>
    <cellStyle name="Normal 4 3 4 3 2 5_IOPES" xfId="2607" xr:uid="{00000000-0005-0000-0000-0000E81B0000}"/>
    <cellStyle name="Normal 4 3 4 3 2 6" xfId="424" xr:uid="{00000000-0005-0000-0000-0000E91B0000}"/>
    <cellStyle name="Normal 4 3 4 3 2 6 2" xfId="1003" xr:uid="{00000000-0005-0000-0000-0000EA1B0000}"/>
    <cellStyle name="Normal 4 3 4 3 2 6 2 2" xfId="2085" xr:uid="{00000000-0005-0000-0000-0000EB1B0000}"/>
    <cellStyle name="Normal 4 3 4 3 2 6 2 2 2" xfId="5383" xr:uid="{00000000-0005-0000-0000-0000EC1B0000}"/>
    <cellStyle name="Normal 4 3 4 3 2 6 2 2 2 2" xfId="11809" xr:uid="{00000000-0005-0000-0000-0000ED1B0000}"/>
    <cellStyle name="Normal 4 3 4 3 2 6 2 2 3" xfId="8779" xr:uid="{00000000-0005-0000-0000-0000EE1B0000}"/>
    <cellStyle name="Normal 4 3 4 3 2 6 2 3" xfId="3365" xr:uid="{00000000-0005-0000-0000-0000EF1B0000}"/>
    <cellStyle name="Normal 4 3 4 3 2 6 2 3 2" xfId="6304" xr:uid="{00000000-0005-0000-0000-0000F01B0000}"/>
    <cellStyle name="Normal 4 3 4 3 2 6 2 3 2 2" xfId="12730" xr:uid="{00000000-0005-0000-0000-0000F11B0000}"/>
    <cellStyle name="Normal 4 3 4 3 2 6 2 3 3" xfId="9803" xr:uid="{00000000-0005-0000-0000-0000F21B0000}"/>
    <cellStyle name="Normal 4 3 4 3 2 6 2 4" xfId="4662" xr:uid="{00000000-0005-0000-0000-0000F31B0000}"/>
    <cellStyle name="Normal 4 3 4 3 2 6 2 4 2" xfId="11088" xr:uid="{00000000-0005-0000-0000-0000F41B0000}"/>
    <cellStyle name="Normal 4 3 4 3 2 6 2 5" xfId="7723" xr:uid="{00000000-0005-0000-0000-0000F51B0000}"/>
    <cellStyle name="Normal 4 3 4 3 2 6 3" xfId="1536" xr:uid="{00000000-0005-0000-0000-0000F61B0000}"/>
    <cellStyle name="Normal 4 3 4 3 2 6 3 2" xfId="5015" xr:uid="{00000000-0005-0000-0000-0000F71B0000}"/>
    <cellStyle name="Normal 4 3 4 3 2 6 3 2 2" xfId="11441" xr:uid="{00000000-0005-0000-0000-0000F81B0000}"/>
    <cellStyle name="Normal 4 3 4 3 2 6 3 3" xfId="8250" xr:uid="{00000000-0005-0000-0000-0000F91B0000}"/>
    <cellStyle name="Normal 4 3 4 3 2 6 4" xfId="3002" xr:uid="{00000000-0005-0000-0000-0000FA1B0000}"/>
    <cellStyle name="Normal 4 3 4 3 2 6 4 2" xfId="5942" xr:uid="{00000000-0005-0000-0000-0000FB1B0000}"/>
    <cellStyle name="Normal 4 3 4 3 2 6 4 2 2" xfId="12368" xr:uid="{00000000-0005-0000-0000-0000FC1B0000}"/>
    <cellStyle name="Normal 4 3 4 3 2 6 4 3" xfId="9441" xr:uid="{00000000-0005-0000-0000-0000FD1B0000}"/>
    <cellStyle name="Normal 4 3 4 3 2 6 5" xfId="4114" xr:uid="{00000000-0005-0000-0000-0000FE1B0000}"/>
    <cellStyle name="Normal 4 3 4 3 2 6 5 2" xfId="10540" xr:uid="{00000000-0005-0000-0000-0000FF1B0000}"/>
    <cellStyle name="Normal 4 3 4 3 2 6 6" xfId="7169" xr:uid="{00000000-0005-0000-0000-0000001C0000}"/>
    <cellStyle name="Normal 4 3 4 3 2 7" xfId="245" xr:uid="{00000000-0005-0000-0000-0000011C0000}"/>
    <cellStyle name="Normal 4 3 4 3 2 7 2" xfId="825" xr:uid="{00000000-0005-0000-0000-0000021C0000}"/>
    <cellStyle name="Normal 4 3 4 3 2 7 2 2" xfId="2160" xr:uid="{00000000-0005-0000-0000-0000031C0000}"/>
    <cellStyle name="Normal 4 3 4 3 2 7 2 2 2" xfId="5442" xr:uid="{00000000-0005-0000-0000-0000041C0000}"/>
    <cellStyle name="Normal 4 3 4 3 2 7 2 2 2 2" xfId="11868" xr:uid="{00000000-0005-0000-0000-0000051C0000}"/>
    <cellStyle name="Normal 4 3 4 3 2 7 2 2 3" xfId="8852" xr:uid="{00000000-0005-0000-0000-0000061C0000}"/>
    <cellStyle name="Normal 4 3 4 3 2 7 2 3" xfId="3424" xr:uid="{00000000-0005-0000-0000-0000071C0000}"/>
    <cellStyle name="Normal 4 3 4 3 2 7 2 3 2" xfId="6363" xr:uid="{00000000-0005-0000-0000-0000081C0000}"/>
    <cellStyle name="Normal 4 3 4 3 2 7 2 3 2 2" xfId="12789" xr:uid="{00000000-0005-0000-0000-0000091C0000}"/>
    <cellStyle name="Normal 4 3 4 3 2 7 2 3 3" xfId="9862" xr:uid="{00000000-0005-0000-0000-00000A1C0000}"/>
    <cellStyle name="Normal 4 3 4 3 2 7 2 4" xfId="4484" xr:uid="{00000000-0005-0000-0000-00000B1C0000}"/>
    <cellStyle name="Normal 4 3 4 3 2 7 2 4 2" xfId="10910" xr:uid="{00000000-0005-0000-0000-00000C1C0000}"/>
    <cellStyle name="Normal 4 3 4 3 2 7 2 5" xfId="7545" xr:uid="{00000000-0005-0000-0000-00000D1C0000}"/>
    <cellStyle name="Normal 4 3 4 3 2 7 3" xfId="1613" xr:uid="{00000000-0005-0000-0000-00000E1C0000}"/>
    <cellStyle name="Normal 4 3 4 3 2 7 3 2" xfId="5074" xr:uid="{00000000-0005-0000-0000-00000F1C0000}"/>
    <cellStyle name="Normal 4 3 4 3 2 7 3 2 2" xfId="11500" xr:uid="{00000000-0005-0000-0000-0000101C0000}"/>
    <cellStyle name="Normal 4 3 4 3 2 7 3 3" xfId="8324" xr:uid="{00000000-0005-0000-0000-0000111C0000}"/>
    <cellStyle name="Normal 4 3 4 3 2 7 4" xfId="3062" xr:uid="{00000000-0005-0000-0000-0000121C0000}"/>
    <cellStyle name="Normal 4 3 4 3 2 7 4 2" xfId="6001" xr:uid="{00000000-0005-0000-0000-0000131C0000}"/>
    <cellStyle name="Normal 4 3 4 3 2 7 4 2 2" xfId="12427" xr:uid="{00000000-0005-0000-0000-0000141C0000}"/>
    <cellStyle name="Normal 4 3 4 3 2 7 4 3" xfId="9500" xr:uid="{00000000-0005-0000-0000-0000151C0000}"/>
    <cellStyle name="Normal 4 3 4 3 2 7 5" xfId="3936" xr:uid="{00000000-0005-0000-0000-0000161C0000}"/>
    <cellStyle name="Normal 4 3 4 3 2 7 5 2" xfId="10362" xr:uid="{00000000-0005-0000-0000-0000171C0000}"/>
    <cellStyle name="Normal 4 3 4 3 2 7 6" xfId="6991" xr:uid="{00000000-0005-0000-0000-0000181C0000}"/>
    <cellStyle name="Normal 4 3 4 3 2 8" xfId="647" xr:uid="{00000000-0005-0000-0000-0000191C0000}"/>
    <cellStyle name="Normal 4 3 4 3 2 8 2" xfId="2387" xr:uid="{00000000-0005-0000-0000-00001A1C0000}"/>
    <cellStyle name="Normal 4 3 4 3 2 8 2 2" xfId="5574" xr:uid="{00000000-0005-0000-0000-00001B1C0000}"/>
    <cellStyle name="Normal 4 3 4 3 2 8 2 2 2" xfId="12000" xr:uid="{00000000-0005-0000-0000-00001C1C0000}"/>
    <cellStyle name="Normal 4 3 4 3 2 8 2 3" xfId="9024" xr:uid="{00000000-0005-0000-0000-00001D1C0000}"/>
    <cellStyle name="Normal 4 3 4 3 2 8 2 4" xfId="13617" xr:uid="{00000000-0005-0000-0000-00001E1C0000}"/>
    <cellStyle name="Normal 4 3 4 3 2 8 3" xfId="3553" xr:uid="{00000000-0005-0000-0000-00001F1C0000}"/>
    <cellStyle name="Normal 4 3 4 3 2 8 3 2" xfId="6492" xr:uid="{00000000-0005-0000-0000-0000201C0000}"/>
    <cellStyle name="Normal 4 3 4 3 2 8 3 2 2" xfId="12918" xr:uid="{00000000-0005-0000-0000-0000211C0000}"/>
    <cellStyle name="Normal 4 3 4 3 2 8 3 3" xfId="9991" xr:uid="{00000000-0005-0000-0000-0000221C0000}"/>
    <cellStyle name="Normal 4 3 4 3 2 8 4" xfId="4306" xr:uid="{00000000-0005-0000-0000-0000231C0000}"/>
    <cellStyle name="Normal 4 3 4 3 2 8 4 2" xfId="10732" xr:uid="{00000000-0005-0000-0000-0000241C0000}"/>
    <cellStyle name="Normal 4 3 4 3 2 8 5" xfId="7367" xr:uid="{00000000-0005-0000-0000-0000251C0000}"/>
    <cellStyle name="Normal 4 3 4 3 2 8 6" xfId="13635" xr:uid="{00000000-0005-0000-0000-0000261C0000}"/>
    <cellStyle name="Normal 4 3 4 3 2 9" xfId="1804" xr:uid="{00000000-0005-0000-0000-0000271C0000}"/>
    <cellStyle name="Normal 4 3 4 3 2 9 2" xfId="3191" xr:uid="{00000000-0005-0000-0000-0000281C0000}"/>
    <cellStyle name="Normal 4 3 4 3 2 9 2 2" xfId="6130" xr:uid="{00000000-0005-0000-0000-0000291C0000}"/>
    <cellStyle name="Normal 4 3 4 3 2 9 2 2 2" xfId="12556" xr:uid="{00000000-0005-0000-0000-00002A1C0000}"/>
    <cellStyle name="Normal 4 3 4 3 2 9 2 3" xfId="9629" xr:uid="{00000000-0005-0000-0000-00002B1C0000}"/>
    <cellStyle name="Normal 4 3 4 3 2 9 3" xfId="5207" xr:uid="{00000000-0005-0000-0000-00002C1C0000}"/>
    <cellStyle name="Normal 4 3 4 3 2 9 3 2" xfId="11633" xr:uid="{00000000-0005-0000-0000-00002D1C0000}"/>
    <cellStyle name="Normal 4 3 4 3 2 9 4" xfId="8502" xr:uid="{00000000-0005-0000-0000-00002E1C0000}"/>
    <cellStyle name="Normal 4 3 4 3 2_IOPES" xfId="2712" xr:uid="{00000000-0005-0000-0000-00002F1C0000}"/>
    <cellStyle name="Normal 4 3 4 3 3" xfId="120" xr:uid="{00000000-0005-0000-0000-0000301C0000}"/>
    <cellStyle name="Normal 4 3 4 3 3 2" xfId="181" xr:uid="{00000000-0005-0000-0000-0000311C0000}"/>
    <cellStyle name="Normal 4 3 4 3 3 2 2" xfId="552" xr:uid="{00000000-0005-0000-0000-0000321C0000}"/>
    <cellStyle name="Normal 4 3 4 3 3 2 2 2" xfId="1131" xr:uid="{00000000-0005-0000-0000-0000331C0000}"/>
    <cellStyle name="Normal 4 3 4 3 3 2 2 2 2" xfId="4790" xr:uid="{00000000-0005-0000-0000-0000341C0000}"/>
    <cellStyle name="Normal 4 3 4 3 3 2 2 2 2 2" xfId="11216" xr:uid="{00000000-0005-0000-0000-0000351C0000}"/>
    <cellStyle name="Normal 4 3 4 3 3 2 2 2 3" xfId="7851" xr:uid="{00000000-0005-0000-0000-0000361C0000}"/>
    <cellStyle name="Normal 4 3 4 3 3 2 2 3" xfId="2520" xr:uid="{00000000-0005-0000-0000-0000371C0000}"/>
    <cellStyle name="Normal 4 3 4 3 3 2 2 3 2" xfId="5702" xr:uid="{00000000-0005-0000-0000-0000381C0000}"/>
    <cellStyle name="Normal 4 3 4 3 3 2 2 3 2 2" xfId="12128" xr:uid="{00000000-0005-0000-0000-0000391C0000}"/>
    <cellStyle name="Normal 4 3 4 3 3 2 2 3 3" xfId="9152" xr:uid="{00000000-0005-0000-0000-00003A1C0000}"/>
    <cellStyle name="Normal 4 3 4 3 3 2 2 4" xfId="3681" xr:uid="{00000000-0005-0000-0000-00003B1C0000}"/>
    <cellStyle name="Normal 4 3 4 3 3 2 2 4 2" xfId="6620" xr:uid="{00000000-0005-0000-0000-00003C1C0000}"/>
    <cellStyle name="Normal 4 3 4 3 3 2 2 4 2 2" xfId="13046" xr:uid="{00000000-0005-0000-0000-00003D1C0000}"/>
    <cellStyle name="Normal 4 3 4 3 3 2 2 4 3" xfId="10119" xr:uid="{00000000-0005-0000-0000-00003E1C0000}"/>
    <cellStyle name="Normal 4 3 4 3 3 2 2 5" xfId="4242" xr:uid="{00000000-0005-0000-0000-00003F1C0000}"/>
    <cellStyle name="Normal 4 3 4 3 3 2 2 5 2" xfId="10668" xr:uid="{00000000-0005-0000-0000-0000401C0000}"/>
    <cellStyle name="Normal 4 3 4 3 3 2 2 6" xfId="7297" xr:uid="{00000000-0005-0000-0000-0000411C0000}"/>
    <cellStyle name="Normal 4 3 4 3 3 2 3" xfId="373" xr:uid="{00000000-0005-0000-0000-0000421C0000}"/>
    <cellStyle name="Normal 4 3 4 3 3 2 3 2" xfId="953" xr:uid="{00000000-0005-0000-0000-0000431C0000}"/>
    <cellStyle name="Normal 4 3 4 3 3 2 3 2 2" xfId="4612" xr:uid="{00000000-0005-0000-0000-0000441C0000}"/>
    <cellStyle name="Normal 4 3 4 3 3 2 3 2 2 2" xfId="11038" xr:uid="{00000000-0005-0000-0000-0000451C0000}"/>
    <cellStyle name="Normal 4 3 4 3 3 2 3 2 3" xfId="7673" xr:uid="{00000000-0005-0000-0000-0000461C0000}"/>
    <cellStyle name="Normal 4 3 4 3 3 2 3 3" xfId="2288" xr:uid="{00000000-0005-0000-0000-0000471C0000}"/>
    <cellStyle name="Normal 4 3 4 3 3 2 3 3 2" xfId="5542" xr:uid="{00000000-0005-0000-0000-0000481C0000}"/>
    <cellStyle name="Normal 4 3 4 3 3 2 3 3 2 2" xfId="11968" xr:uid="{00000000-0005-0000-0000-0000491C0000}"/>
    <cellStyle name="Normal 4 3 4 3 3 2 3 3 3" xfId="8969" xr:uid="{00000000-0005-0000-0000-00004A1C0000}"/>
    <cellStyle name="Normal 4 3 4 3 3 2 3 4" xfId="3523" xr:uid="{00000000-0005-0000-0000-00004B1C0000}"/>
    <cellStyle name="Normal 4 3 4 3 3 2 3 4 2" xfId="6462" xr:uid="{00000000-0005-0000-0000-00004C1C0000}"/>
    <cellStyle name="Normal 4 3 4 3 3 2 3 4 2 2" xfId="12888" xr:uid="{00000000-0005-0000-0000-00004D1C0000}"/>
    <cellStyle name="Normal 4 3 4 3 3 2 3 4 3" xfId="9961" xr:uid="{00000000-0005-0000-0000-00004E1C0000}"/>
    <cellStyle name="Normal 4 3 4 3 3 2 3 5" xfId="4064" xr:uid="{00000000-0005-0000-0000-00004F1C0000}"/>
    <cellStyle name="Normal 4 3 4 3 3 2 3 5 2" xfId="10490" xr:uid="{00000000-0005-0000-0000-0000501C0000}"/>
    <cellStyle name="Normal 4 3 4 3 3 2 3 6" xfId="7119" xr:uid="{00000000-0005-0000-0000-0000511C0000}"/>
    <cellStyle name="Normal 4 3 4 3 3 2 4" xfId="775" xr:uid="{00000000-0005-0000-0000-0000521C0000}"/>
    <cellStyle name="Normal 4 3 4 3 3 2 4 2" xfId="4434" xr:uid="{00000000-0005-0000-0000-0000531C0000}"/>
    <cellStyle name="Normal 4 3 4 3 3 2 4 2 2" xfId="10860" xr:uid="{00000000-0005-0000-0000-0000541C0000}"/>
    <cellStyle name="Normal 4 3 4 3 3 2 4 3" xfId="7495" xr:uid="{00000000-0005-0000-0000-0000551C0000}"/>
    <cellStyle name="Normal 4 3 4 3 3 2 5" xfId="1732" xr:uid="{00000000-0005-0000-0000-0000561C0000}"/>
    <cellStyle name="Normal 4 3 4 3 3 2 5 2" xfId="5174" xr:uid="{00000000-0005-0000-0000-0000571C0000}"/>
    <cellStyle name="Normal 4 3 4 3 3 2 5 2 2" xfId="11600" xr:uid="{00000000-0005-0000-0000-0000581C0000}"/>
    <cellStyle name="Normal 4 3 4 3 3 2 5 3" xfId="8441" xr:uid="{00000000-0005-0000-0000-0000591C0000}"/>
    <cellStyle name="Normal 4 3 4 3 3 2 6" xfId="3161" xr:uid="{00000000-0005-0000-0000-00005A1C0000}"/>
    <cellStyle name="Normal 4 3 4 3 3 2 6 2" xfId="6100" xr:uid="{00000000-0005-0000-0000-00005B1C0000}"/>
    <cellStyle name="Normal 4 3 4 3 3 2 6 2 2" xfId="12526" xr:uid="{00000000-0005-0000-0000-00005C1C0000}"/>
    <cellStyle name="Normal 4 3 4 3 3 2 6 3" xfId="9599" xr:uid="{00000000-0005-0000-0000-00005D1C0000}"/>
    <cellStyle name="Normal 4 3 4 3 3 2 7" xfId="3886" xr:uid="{00000000-0005-0000-0000-00005E1C0000}"/>
    <cellStyle name="Normal 4 3 4 3 3 2 7 2" xfId="10312" xr:uid="{00000000-0005-0000-0000-00005F1C0000}"/>
    <cellStyle name="Normal 4 3 4 3 3 2 8" xfId="6941" xr:uid="{00000000-0005-0000-0000-0000601C0000}"/>
    <cellStyle name="Normal 4 3 4 3 3 2_IOPES" xfId="2603" xr:uid="{00000000-0005-0000-0000-0000611C0000}"/>
    <cellStyle name="Normal 4 3 4 3 3 3" xfId="493" xr:uid="{00000000-0005-0000-0000-0000621C0000}"/>
    <cellStyle name="Normal 4 3 4 3 3 3 2" xfId="1072" xr:uid="{00000000-0005-0000-0000-0000631C0000}"/>
    <cellStyle name="Normal 4 3 4 3 3 3 2 2" xfId="2210" xr:uid="{00000000-0005-0000-0000-0000641C0000}"/>
    <cellStyle name="Normal 4 3 4 3 3 3 2 2 2" xfId="5480" xr:uid="{00000000-0005-0000-0000-0000651C0000}"/>
    <cellStyle name="Normal 4 3 4 3 3 3 2 2 2 2" xfId="11906" xr:uid="{00000000-0005-0000-0000-0000661C0000}"/>
    <cellStyle name="Normal 4 3 4 3 3 3 2 2 3" xfId="8895" xr:uid="{00000000-0005-0000-0000-0000671C0000}"/>
    <cellStyle name="Normal 4 3 4 3 3 3 2 3" xfId="3462" xr:uid="{00000000-0005-0000-0000-0000681C0000}"/>
    <cellStyle name="Normal 4 3 4 3 3 3 2 3 2" xfId="6401" xr:uid="{00000000-0005-0000-0000-0000691C0000}"/>
    <cellStyle name="Normal 4 3 4 3 3 3 2 3 2 2" xfId="12827" xr:uid="{00000000-0005-0000-0000-00006A1C0000}"/>
    <cellStyle name="Normal 4 3 4 3 3 3 2 3 3" xfId="9900" xr:uid="{00000000-0005-0000-0000-00006B1C0000}"/>
    <cellStyle name="Normal 4 3 4 3 3 3 2 4" xfId="4731" xr:uid="{00000000-0005-0000-0000-00006C1C0000}"/>
    <cellStyle name="Normal 4 3 4 3 3 3 2 4 2" xfId="11157" xr:uid="{00000000-0005-0000-0000-00006D1C0000}"/>
    <cellStyle name="Normal 4 3 4 3 3 3 2 5" xfId="7792" xr:uid="{00000000-0005-0000-0000-00006E1C0000}"/>
    <cellStyle name="Normal 4 3 4 3 3 3 3" xfId="1656" xr:uid="{00000000-0005-0000-0000-00006F1C0000}"/>
    <cellStyle name="Normal 4 3 4 3 3 3 3 2" xfId="5112" xr:uid="{00000000-0005-0000-0000-0000701C0000}"/>
    <cellStyle name="Normal 4 3 4 3 3 3 3 2 2" xfId="11538" xr:uid="{00000000-0005-0000-0000-0000711C0000}"/>
    <cellStyle name="Normal 4 3 4 3 3 3 3 3" xfId="8367" xr:uid="{00000000-0005-0000-0000-0000721C0000}"/>
    <cellStyle name="Normal 4 3 4 3 3 3 4" xfId="3100" xr:uid="{00000000-0005-0000-0000-0000731C0000}"/>
    <cellStyle name="Normal 4 3 4 3 3 3 4 2" xfId="6039" xr:uid="{00000000-0005-0000-0000-0000741C0000}"/>
    <cellStyle name="Normal 4 3 4 3 3 3 4 2 2" xfId="12465" xr:uid="{00000000-0005-0000-0000-0000751C0000}"/>
    <cellStyle name="Normal 4 3 4 3 3 3 4 3" xfId="9538" xr:uid="{00000000-0005-0000-0000-0000761C0000}"/>
    <cellStyle name="Normal 4 3 4 3 3 3 5" xfId="4183" xr:uid="{00000000-0005-0000-0000-0000771C0000}"/>
    <cellStyle name="Normal 4 3 4 3 3 3 5 2" xfId="10609" xr:uid="{00000000-0005-0000-0000-0000781C0000}"/>
    <cellStyle name="Normal 4 3 4 3 3 3 6" xfId="7238" xr:uid="{00000000-0005-0000-0000-0000791C0000}"/>
    <cellStyle name="Normal 4 3 4 3 3 4" xfId="314" xr:uid="{00000000-0005-0000-0000-00007A1C0000}"/>
    <cellStyle name="Normal 4 3 4 3 3 4 2" xfId="894" xr:uid="{00000000-0005-0000-0000-00007B1C0000}"/>
    <cellStyle name="Normal 4 3 4 3 3 4 2 2" xfId="4553" xr:uid="{00000000-0005-0000-0000-00007C1C0000}"/>
    <cellStyle name="Normal 4 3 4 3 3 4 2 2 2" xfId="10979" xr:uid="{00000000-0005-0000-0000-00007D1C0000}"/>
    <cellStyle name="Normal 4 3 4 3 3 4 2 3" xfId="7614" xr:uid="{00000000-0005-0000-0000-00007E1C0000}"/>
    <cellStyle name="Normal 4 3 4 3 3 4 3" xfId="2459" xr:uid="{00000000-0005-0000-0000-00007F1C0000}"/>
    <cellStyle name="Normal 4 3 4 3 3 4 3 2" xfId="5643" xr:uid="{00000000-0005-0000-0000-0000801C0000}"/>
    <cellStyle name="Normal 4 3 4 3 3 4 3 2 2" xfId="12069" xr:uid="{00000000-0005-0000-0000-0000811C0000}"/>
    <cellStyle name="Normal 4 3 4 3 3 4 3 3" xfId="9093" xr:uid="{00000000-0005-0000-0000-0000821C0000}"/>
    <cellStyle name="Normal 4 3 4 3 3 4 4" xfId="3622" xr:uid="{00000000-0005-0000-0000-0000831C0000}"/>
    <cellStyle name="Normal 4 3 4 3 3 4 4 2" xfId="6561" xr:uid="{00000000-0005-0000-0000-0000841C0000}"/>
    <cellStyle name="Normal 4 3 4 3 3 4 4 2 2" xfId="12987" xr:uid="{00000000-0005-0000-0000-0000851C0000}"/>
    <cellStyle name="Normal 4 3 4 3 3 4 4 3" xfId="10060" xr:uid="{00000000-0005-0000-0000-0000861C0000}"/>
    <cellStyle name="Normal 4 3 4 3 3 4 5" xfId="4005" xr:uid="{00000000-0005-0000-0000-0000871C0000}"/>
    <cellStyle name="Normal 4 3 4 3 3 4 5 2" xfId="10431" xr:uid="{00000000-0005-0000-0000-0000881C0000}"/>
    <cellStyle name="Normal 4 3 4 3 3 4 6" xfId="7060" xr:uid="{00000000-0005-0000-0000-0000891C0000}"/>
    <cellStyle name="Normal 4 3 4 3 3 5" xfId="716" xr:uid="{00000000-0005-0000-0000-00008A1C0000}"/>
    <cellStyle name="Normal 4 3 4 3 3 5 2" xfId="1874" xr:uid="{00000000-0005-0000-0000-00008B1C0000}"/>
    <cellStyle name="Normal 4 3 4 3 3 5 2 2" xfId="5272" xr:uid="{00000000-0005-0000-0000-00008C1C0000}"/>
    <cellStyle name="Normal 4 3 4 3 3 5 2 2 2" xfId="11698" xr:uid="{00000000-0005-0000-0000-00008D1C0000}"/>
    <cellStyle name="Normal 4 3 4 3 3 5 2 3" xfId="8570" xr:uid="{00000000-0005-0000-0000-00008E1C0000}"/>
    <cellStyle name="Normal 4 3 4 3 3 5 3" xfId="3256" xr:uid="{00000000-0005-0000-0000-00008F1C0000}"/>
    <cellStyle name="Normal 4 3 4 3 3 5 3 2" xfId="6195" xr:uid="{00000000-0005-0000-0000-0000901C0000}"/>
    <cellStyle name="Normal 4 3 4 3 3 5 3 2 2" xfId="12621" xr:uid="{00000000-0005-0000-0000-0000911C0000}"/>
    <cellStyle name="Normal 4 3 4 3 3 5 3 3" xfId="9694" xr:uid="{00000000-0005-0000-0000-0000921C0000}"/>
    <cellStyle name="Normal 4 3 4 3 3 5 4" xfId="4375" xr:uid="{00000000-0005-0000-0000-0000931C0000}"/>
    <cellStyle name="Normal 4 3 4 3 3 5 4 2" xfId="10801" xr:uid="{00000000-0005-0000-0000-0000941C0000}"/>
    <cellStyle name="Normal 4 3 4 3 3 5 5" xfId="7436" xr:uid="{00000000-0005-0000-0000-0000951C0000}"/>
    <cellStyle name="Normal 4 3 4 3 3 6" xfId="1320" xr:uid="{00000000-0005-0000-0000-0000961C0000}"/>
    <cellStyle name="Normal 4 3 4 3 3 6 2" xfId="4906" xr:uid="{00000000-0005-0000-0000-0000971C0000}"/>
    <cellStyle name="Normal 4 3 4 3 3 6 2 2" xfId="11332" xr:uid="{00000000-0005-0000-0000-0000981C0000}"/>
    <cellStyle name="Normal 4 3 4 3 3 6 3" xfId="8034" xr:uid="{00000000-0005-0000-0000-0000991C0000}"/>
    <cellStyle name="Normal 4 3 4 3 3 7" xfId="2892" xr:uid="{00000000-0005-0000-0000-00009A1C0000}"/>
    <cellStyle name="Normal 4 3 4 3 3 7 2" xfId="5833" xr:uid="{00000000-0005-0000-0000-00009B1C0000}"/>
    <cellStyle name="Normal 4 3 4 3 3 7 2 2" xfId="12259" xr:uid="{00000000-0005-0000-0000-00009C1C0000}"/>
    <cellStyle name="Normal 4 3 4 3 3 7 3" xfId="9332" xr:uid="{00000000-0005-0000-0000-00009D1C0000}"/>
    <cellStyle name="Normal 4 3 4 3 3 8" xfId="3827" xr:uid="{00000000-0005-0000-0000-00009E1C0000}"/>
    <cellStyle name="Normal 4 3 4 3 3 8 2" xfId="10253" xr:uid="{00000000-0005-0000-0000-00009F1C0000}"/>
    <cellStyle name="Normal 4 3 4 3 3 9" xfId="6882" xr:uid="{00000000-0005-0000-0000-0000A01C0000}"/>
    <cellStyle name="Normal 4 3 4 3 3_IOPES" xfId="2593" xr:uid="{00000000-0005-0000-0000-0000A11C0000}"/>
    <cellStyle name="Normal 4 3 4 3 4" xfId="88" xr:uid="{00000000-0005-0000-0000-0000A21C0000}"/>
    <cellStyle name="Normal 4 3 4 3 4 2" xfId="461" xr:uid="{00000000-0005-0000-0000-0000A31C0000}"/>
    <cellStyle name="Normal 4 3 4 3 4 2 2" xfId="1040" xr:uid="{00000000-0005-0000-0000-0000A41C0000}"/>
    <cellStyle name="Normal 4 3 4 3 4 2 2 2" xfId="2251" xr:uid="{00000000-0005-0000-0000-0000A51C0000}"/>
    <cellStyle name="Normal 4 3 4 3 4 2 2 2 2" xfId="5510" xr:uid="{00000000-0005-0000-0000-0000A61C0000}"/>
    <cellStyle name="Normal 4 3 4 3 4 2 2 2 2 2" xfId="11936" xr:uid="{00000000-0005-0000-0000-0000A71C0000}"/>
    <cellStyle name="Normal 4 3 4 3 4 2 2 2 3" xfId="8934" xr:uid="{00000000-0005-0000-0000-0000A81C0000}"/>
    <cellStyle name="Normal 4 3 4 3 4 2 2 3" xfId="3492" xr:uid="{00000000-0005-0000-0000-0000A91C0000}"/>
    <cellStyle name="Normal 4 3 4 3 4 2 2 3 2" xfId="6431" xr:uid="{00000000-0005-0000-0000-0000AA1C0000}"/>
    <cellStyle name="Normal 4 3 4 3 4 2 2 3 2 2" xfId="12857" xr:uid="{00000000-0005-0000-0000-0000AB1C0000}"/>
    <cellStyle name="Normal 4 3 4 3 4 2 2 3 3" xfId="9930" xr:uid="{00000000-0005-0000-0000-0000AC1C0000}"/>
    <cellStyle name="Normal 4 3 4 3 4 2 2 4" xfId="4699" xr:uid="{00000000-0005-0000-0000-0000AD1C0000}"/>
    <cellStyle name="Normal 4 3 4 3 4 2 2 4 2" xfId="11125" xr:uid="{00000000-0005-0000-0000-0000AE1C0000}"/>
    <cellStyle name="Normal 4 3 4 3 4 2 2 5" xfId="7760" xr:uid="{00000000-0005-0000-0000-0000AF1C0000}"/>
    <cellStyle name="Normal 4 3 4 3 4 2 3" xfId="1696" xr:uid="{00000000-0005-0000-0000-0000B01C0000}"/>
    <cellStyle name="Normal 4 3 4 3 4 2 3 2" xfId="5142" xr:uid="{00000000-0005-0000-0000-0000B11C0000}"/>
    <cellStyle name="Normal 4 3 4 3 4 2 3 2 2" xfId="11568" xr:uid="{00000000-0005-0000-0000-0000B21C0000}"/>
    <cellStyle name="Normal 4 3 4 3 4 2 3 3" xfId="8406" xr:uid="{00000000-0005-0000-0000-0000B31C0000}"/>
    <cellStyle name="Normal 4 3 4 3 4 2 4" xfId="3130" xr:uid="{00000000-0005-0000-0000-0000B41C0000}"/>
    <cellStyle name="Normal 4 3 4 3 4 2 4 2" xfId="6069" xr:uid="{00000000-0005-0000-0000-0000B51C0000}"/>
    <cellStyle name="Normal 4 3 4 3 4 2 4 2 2" xfId="12495" xr:uid="{00000000-0005-0000-0000-0000B61C0000}"/>
    <cellStyle name="Normal 4 3 4 3 4 2 4 3" xfId="9568" xr:uid="{00000000-0005-0000-0000-0000B71C0000}"/>
    <cellStyle name="Normal 4 3 4 3 4 2 5" xfId="4151" xr:uid="{00000000-0005-0000-0000-0000B81C0000}"/>
    <cellStyle name="Normal 4 3 4 3 4 2 5 2" xfId="10577" xr:uid="{00000000-0005-0000-0000-0000B91C0000}"/>
    <cellStyle name="Normal 4 3 4 3 4 2 6" xfId="7206" xr:uid="{00000000-0005-0000-0000-0000BA1C0000}"/>
    <cellStyle name="Normal 4 3 4 3 4 3" xfId="282" xr:uid="{00000000-0005-0000-0000-0000BB1C0000}"/>
    <cellStyle name="Normal 4 3 4 3 4 3 2" xfId="862" xr:uid="{00000000-0005-0000-0000-0000BC1C0000}"/>
    <cellStyle name="Normal 4 3 4 3 4 3 2 2" xfId="4521" xr:uid="{00000000-0005-0000-0000-0000BD1C0000}"/>
    <cellStyle name="Normal 4 3 4 3 4 3 2 2 2" xfId="10947" xr:uid="{00000000-0005-0000-0000-0000BE1C0000}"/>
    <cellStyle name="Normal 4 3 4 3 4 3 2 3" xfId="7582" xr:uid="{00000000-0005-0000-0000-0000BF1C0000}"/>
    <cellStyle name="Normal 4 3 4 3 4 3 3" xfId="2427" xr:uid="{00000000-0005-0000-0000-0000C01C0000}"/>
    <cellStyle name="Normal 4 3 4 3 4 3 3 2" xfId="5611" xr:uid="{00000000-0005-0000-0000-0000C11C0000}"/>
    <cellStyle name="Normal 4 3 4 3 4 3 3 2 2" xfId="12037" xr:uid="{00000000-0005-0000-0000-0000C21C0000}"/>
    <cellStyle name="Normal 4 3 4 3 4 3 3 3" xfId="9061" xr:uid="{00000000-0005-0000-0000-0000C31C0000}"/>
    <cellStyle name="Normal 4 3 4 3 4 3 4" xfId="3590" xr:uid="{00000000-0005-0000-0000-0000C41C0000}"/>
    <cellStyle name="Normal 4 3 4 3 4 3 4 2" xfId="6529" xr:uid="{00000000-0005-0000-0000-0000C51C0000}"/>
    <cellStyle name="Normal 4 3 4 3 4 3 4 2 2" xfId="12955" xr:uid="{00000000-0005-0000-0000-0000C61C0000}"/>
    <cellStyle name="Normal 4 3 4 3 4 3 4 3" xfId="10028" xr:uid="{00000000-0005-0000-0000-0000C71C0000}"/>
    <cellStyle name="Normal 4 3 4 3 4 3 5" xfId="3973" xr:uid="{00000000-0005-0000-0000-0000C81C0000}"/>
    <cellStyle name="Normal 4 3 4 3 4 3 5 2" xfId="10399" xr:uid="{00000000-0005-0000-0000-0000C91C0000}"/>
    <cellStyle name="Normal 4 3 4 3 4 3 6" xfId="7028" xr:uid="{00000000-0005-0000-0000-0000CA1C0000}"/>
    <cellStyle name="Normal 4 3 4 3 4 4" xfId="684" xr:uid="{00000000-0005-0000-0000-0000CB1C0000}"/>
    <cellStyle name="Normal 4 3 4 3 4 4 2" xfId="1939" xr:uid="{00000000-0005-0000-0000-0000CC1C0000}"/>
    <cellStyle name="Normal 4 3 4 3 4 4 2 2" xfId="5330" xr:uid="{00000000-0005-0000-0000-0000CD1C0000}"/>
    <cellStyle name="Normal 4 3 4 3 4 4 2 2 2" xfId="11756" xr:uid="{00000000-0005-0000-0000-0000CE1C0000}"/>
    <cellStyle name="Normal 4 3 4 3 4 4 2 3" xfId="8635" xr:uid="{00000000-0005-0000-0000-0000CF1C0000}"/>
    <cellStyle name="Normal 4 3 4 3 4 4 3" xfId="3314" xr:uid="{00000000-0005-0000-0000-0000D01C0000}"/>
    <cellStyle name="Normal 4 3 4 3 4 4 3 2" xfId="6253" xr:uid="{00000000-0005-0000-0000-0000D11C0000}"/>
    <cellStyle name="Normal 4 3 4 3 4 4 3 2 2" xfId="12679" xr:uid="{00000000-0005-0000-0000-0000D21C0000}"/>
    <cellStyle name="Normal 4 3 4 3 4 4 3 3" xfId="9752" xr:uid="{00000000-0005-0000-0000-0000D31C0000}"/>
    <cellStyle name="Normal 4 3 4 3 4 4 4" xfId="4343" xr:uid="{00000000-0005-0000-0000-0000D41C0000}"/>
    <cellStyle name="Normal 4 3 4 3 4 4 4 2" xfId="10769" xr:uid="{00000000-0005-0000-0000-0000D51C0000}"/>
    <cellStyle name="Normal 4 3 4 3 4 4 5" xfId="7404" xr:uid="{00000000-0005-0000-0000-0000D61C0000}"/>
    <cellStyle name="Normal 4 3 4 3 4 5" xfId="1386" xr:uid="{00000000-0005-0000-0000-0000D71C0000}"/>
    <cellStyle name="Normal 4 3 4 3 4 5 2" xfId="4964" xr:uid="{00000000-0005-0000-0000-0000D81C0000}"/>
    <cellStyle name="Normal 4 3 4 3 4 5 2 2" xfId="11390" xr:uid="{00000000-0005-0000-0000-0000D91C0000}"/>
    <cellStyle name="Normal 4 3 4 3 4 5 3" xfId="8100" xr:uid="{00000000-0005-0000-0000-0000DA1C0000}"/>
    <cellStyle name="Normal 4 3 4 3 4 6" xfId="2950" xr:uid="{00000000-0005-0000-0000-0000DB1C0000}"/>
    <cellStyle name="Normal 4 3 4 3 4 6 2" xfId="5891" xr:uid="{00000000-0005-0000-0000-0000DC1C0000}"/>
    <cellStyle name="Normal 4 3 4 3 4 6 2 2" xfId="12317" xr:uid="{00000000-0005-0000-0000-0000DD1C0000}"/>
    <cellStyle name="Normal 4 3 4 3 4 6 3" xfId="9390" xr:uid="{00000000-0005-0000-0000-0000DE1C0000}"/>
    <cellStyle name="Normal 4 3 4 3 4 7" xfId="3795" xr:uid="{00000000-0005-0000-0000-0000DF1C0000}"/>
    <cellStyle name="Normal 4 3 4 3 4 7 2" xfId="10221" xr:uid="{00000000-0005-0000-0000-0000E01C0000}"/>
    <cellStyle name="Normal 4 3 4 3 4 8" xfId="6850" xr:uid="{00000000-0005-0000-0000-0000E11C0000}"/>
    <cellStyle name="Normal 4 3 4 3 4_IOPES" xfId="2716" xr:uid="{00000000-0005-0000-0000-0000E21C0000}"/>
    <cellStyle name="Normal 4 3 4 3 5" xfId="149" xr:uid="{00000000-0005-0000-0000-0000E31C0000}"/>
    <cellStyle name="Normal 4 3 4 3 5 2" xfId="520" xr:uid="{00000000-0005-0000-0000-0000E41C0000}"/>
    <cellStyle name="Normal 4 3 4 3 5 2 2" xfId="1099" xr:uid="{00000000-0005-0000-0000-0000E51C0000}"/>
    <cellStyle name="Normal 4 3 4 3 5 2 2 2" xfId="4758" xr:uid="{00000000-0005-0000-0000-0000E61C0000}"/>
    <cellStyle name="Normal 4 3 4 3 5 2 2 2 2" xfId="11184" xr:uid="{00000000-0005-0000-0000-0000E71C0000}"/>
    <cellStyle name="Normal 4 3 4 3 5 2 2 3" xfId="7819" xr:uid="{00000000-0005-0000-0000-0000E81C0000}"/>
    <cellStyle name="Normal 4 3 4 3 5 2 3" xfId="2488" xr:uid="{00000000-0005-0000-0000-0000E91C0000}"/>
    <cellStyle name="Normal 4 3 4 3 5 2 3 2" xfId="5670" xr:uid="{00000000-0005-0000-0000-0000EA1C0000}"/>
    <cellStyle name="Normal 4 3 4 3 5 2 3 2 2" xfId="12096" xr:uid="{00000000-0005-0000-0000-0000EB1C0000}"/>
    <cellStyle name="Normal 4 3 4 3 5 2 3 3" xfId="9120" xr:uid="{00000000-0005-0000-0000-0000EC1C0000}"/>
    <cellStyle name="Normal 4 3 4 3 5 2 4" xfId="3649" xr:uid="{00000000-0005-0000-0000-0000ED1C0000}"/>
    <cellStyle name="Normal 4 3 4 3 5 2 4 2" xfId="6588" xr:uid="{00000000-0005-0000-0000-0000EE1C0000}"/>
    <cellStyle name="Normal 4 3 4 3 5 2 4 2 2" xfId="13014" xr:uid="{00000000-0005-0000-0000-0000EF1C0000}"/>
    <cellStyle name="Normal 4 3 4 3 5 2 4 3" xfId="10087" xr:uid="{00000000-0005-0000-0000-0000F01C0000}"/>
    <cellStyle name="Normal 4 3 4 3 5 2 5" xfId="4210" xr:uid="{00000000-0005-0000-0000-0000F11C0000}"/>
    <cellStyle name="Normal 4 3 4 3 5 2 5 2" xfId="10636" xr:uid="{00000000-0005-0000-0000-0000F21C0000}"/>
    <cellStyle name="Normal 4 3 4 3 5 2 6" xfId="7265" xr:uid="{00000000-0005-0000-0000-0000F31C0000}"/>
    <cellStyle name="Normal 4 3 4 3 5 3" xfId="341" xr:uid="{00000000-0005-0000-0000-0000F41C0000}"/>
    <cellStyle name="Normal 4 3 4 3 5 3 2" xfId="921" xr:uid="{00000000-0005-0000-0000-0000F51C0000}"/>
    <cellStyle name="Normal 4 3 4 3 5 3 2 2" xfId="4580" xr:uid="{00000000-0005-0000-0000-0000F61C0000}"/>
    <cellStyle name="Normal 4 3 4 3 5 3 2 2 2" xfId="11006" xr:uid="{00000000-0005-0000-0000-0000F71C0000}"/>
    <cellStyle name="Normal 4 3 4 3 5 3 2 3" xfId="7641" xr:uid="{00000000-0005-0000-0000-0000F81C0000}"/>
    <cellStyle name="Normal 4 3 4 3 5 3 3" xfId="2092" xr:uid="{00000000-0005-0000-0000-0000F91C0000}"/>
    <cellStyle name="Normal 4 3 4 3 5 3 3 2" xfId="5390" xr:uid="{00000000-0005-0000-0000-0000FA1C0000}"/>
    <cellStyle name="Normal 4 3 4 3 5 3 3 2 2" xfId="11816" xr:uid="{00000000-0005-0000-0000-0000FB1C0000}"/>
    <cellStyle name="Normal 4 3 4 3 5 3 3 3" xfId="8786" xr:uid="{00000000-0005-0000-0000-0000FC1C0000}"/>
    <cellStyle name="Normal 4 3 4 3 5 3 4" xfId="3372" xr:uid="{00000000-0005-0000-0000-0000FD1C0000}"/>
    <cellStyle name="Normal 4 3 4 3 5 3 4 2" xfId="6311" xr:uid="{00000000-0005-0000-0000-0000FE1C0000}"/>
    <cellStyle name="Normal 4 3 4 3 5 3 4 2 2" xfId="12737" xr:uid="{00000000-0005-0000-0000-0000FF1C0000}"/>
    <cellStyle name="Normal 4 3 4 3 5 3 4 3" xfId="9810" xr:uid="{00000000-0005-0000-0000-0000001D0000}"/>
    <cellStyle name="Normal 4 3 4 3 5 3 5" xfId="4032" xr:uid="{00000000-0005-0000-0000-0000011D0000}"/>
    <cellStyle name="Normal 4 3 4 3 5 3 5 2" xfId="10458" xr:uid="{00000000-0005-0000-0000-0000021D0000}"/>
    <cellStyle name="Normal 4 3 4 3 5 3 6" xfId="7087" xr:uid="{00000000-0005-0000-0000-0000031D0000}"/>
    <cellStyle name="Normal 4 3 4 3 5 4" xfId="743" xr:uid="{00000000-0005-0000-0000-0000041D0000}"/>
    <cellStyle name="Normal 4 3 4 3 5 4 2" xfId="4402" xr:uid="{00000000-0005-0000-0000-0000051D0000}"/>
    <cellStyle name="Normal 4 3 4 3 5 4 2 2" xfId="10828" xr:uid="{00000000-0005-0000-0000-0000061D0000}"/>
    <cellStyle name="Normal 4 3 4 3 5 4 3" xfId="7463" xr:uid="{00000000-0005-0000-0000-0000071D0000}"/>
    <cellStyle name="Normal 4 3 4 3 5 5" xfId="1543" xr:uid="{00000000-0005-0000-0000-0000081D0000}"/>
    <cellStyle name="Normal 4 3 4 3 5 5 2" xfId="5022" xr:uid="{00000000-0005-0000-0000-0000091D0000}"/>
    <cellStyle name="Normal 4 3 4 3 5 5 2 2" xfId="11448" xr:uid="{00000000-0005-0000-0000-00000A1D0000}"/>
    <cellStyle name="Normal 4 3 4 3 5 5 3" xfId="8257" xr:uid="{00000000-0005-0000-0000-00000B1D0000}"/>
    <cellStyle name="Normal 4 3 4 3 5 6" xfId="3009" xr:uid="{00000000-0005-0000-0000-00000C1D0000}"/>
    <cellStyle name="Normal 4 3 4 3 5 6 2" xfId="5949" xr:uid="{00000000-0005-0000-0000-00000D1D0000}"/>
    <cellStyle name="Normal 4 3 4 3 5 6 2 2" xfId="12375" xr:uid="{00000000-0005-0000-0000-00000E1D0000}"/>
    <cellStyle name="Normal 4 3 4 3 5 6 3" xfId="9448" xr:uid="{00000000-0005-0000-0000-00000F1D0000}"/>
    <cellStyle name="Normal 4 3 4 3 5 7" xfId="3854" xr:uid="{00000000-0005-0000-0000-0000101D0000}"/>
    <cellStyle name="Normal 4 3 4 3 5 7 2" xfId="10280" xr:uid="{00000000-0005-0000-0000-0000111D0000}"/>
    <cellStyle name="Normal 4 3 4 3 5 8" xfId="6909" xr:uid="{00000000-0005-0000-0000-0000121D0000}"/>
    <cellStyle name="Normal 4 3 4 3 5_IOPES" xfId="2330" xr:uid="{00000000-0005-0000-0000-0000131D0000}"/>
    <cellStyle name="Normal 4 3 4 3 6" xfId="214" xr:uid="{00000000-0005-0000-0000-0000141D0000}"/>
    <cellStyle name="Normal 4 3 4 3 6 2" xfId="579" xr:uid="{00000000-0005-0000-0000-0000151D0000}"/>
    <cellStyle name="Normal 4 3 4 3 6 2 2" xfId="1158" xr:uid="{00000000-0005-0000-0000-0000161D0000}"/>
    <cellStyle name="Normal 4 3 4 3 6 2 2 2" xfId="4817" xr:uid="{00000000-0005-0000-0000-0000171D0000}"/>
    <cellStyle name="Normal 4 3 4 3 6 2 2 2 2" xfId="11243" xr:uid="{00000000-0005-0000-0000-0000181D0000}"/>
    <cellStyle name="Normal 4 3 4 3 6 2 2 3" xfId="7878" xr:uid="{00000000-0005-0000-0000-0000191D0000}"/>
    <cellStyle name="Normal 4 3 4 3 6 2 3" xfId="2553" xr:uid="{00000000-0005-0000-0000-00001A1D0000}"/>
    <cellStyle name="Normal 4 3 4 3 6 2 3 2" xfId="5729" xr:uid="{00000000-0005-0000-0000-00001B1D0000}"/>
    <cellStyle name="Normal 4 3 4 3 6 2 3 2 2" xfId="12155" xr:uid="{00000000-0005-0000-0000-00001C1D0000}"/>
    <cellStyle name="Normal 4 3 4 3 6 2 3 3" xfId="9179" xr:uid="{00000000-0005-0000-0000-00001D1D0000}"/>
    <cellStyle name="Normal 4 3 4 3 6 2 4" xfId="3708" xr:uid="{00000000-0005-0000-0000-00001E1D0000}"/>
    <cellStyle name="Normal 4 3 4 3 6 2 4 2" xfId="6647" xr:uid="{00000000-0005-0000-0000-00001F1D0000}"/>
    <cellStyle name="Normal 4 3 4 3 6 2 4 2 2" xfId="13073" xr:uid="{00000000-0005-0000-0000-0000201D0000}"/>
    <cellStyle name="Normal 4 3 4 3 6 2 4 3" xfId="10146" xr:uid="{00000000-0005-0000-0000-0000211D0000}"/>
    <cellStyle name="Normal 4 3 4 3 6 2 5" xfId="4269" xr:uid="{00000000-0005-0000-0000-0000221D0000}"/>
    <cellStyle name="Normal 4 3 4 3 6 2 5 2" xfId="10695" xr:uid="{00000000-0005-0000-0000-0000231D0000}"/>
    <cellStyle name="Normal 4 3 4 3 6 2 6" xfId="7324" xr:uid="{00000000-0005-0000-0000-0000241D0000}"/>
    <cellStyle name="Normal 4 3 4 3 6 3" xfId="400" xr:uid="{00000000-0005-0000-0000-0000251D0000}"/>
    <cellStyle name="Normal 4 3 4 3 6 3 2" xfId="980" xr:uid="{00000000-0005-0000-0000-0000261D0000}"/>
    <cellStyle name="Normal 4 3 4 3 6 3 2 2" xfId="4639" xr:uid="{00000000-0005-0000-0000-0000271D0000}"/>
    <cellStyle name="Normal 4 3 4 3 6 3 2 2 2" xfId="11065" xr:uid="{00000000-0005-0000-0000-0000281D0000}"/>
    <cellStyle name="Normal 4 3 4 3 6 3 2 3" xfId="7700" xr:uid="{00000000-0005-0000-0000-0000291D0000}"/>
    <cellStyle name="Normal 4 3 4 3 6 3 3" xfId="2167" xr:uid="{00000000-0005-0000-0000-00002A1D0000}"/>
    <cellStyle name="Normal 4 3 4 3 6 3 3 2" xfId="5449" xr:uid="{00000000-0005-0000-0000-00002B1D0000}"/>
    <cellStyle name="Normal 4 3 4 3 6 3 3 2 2" xfId="11875" xr:uid="{00000000-0005-0000-0000-00002C1D0000}"/>
    <cellStyle name="Normal 4 3 4 3 6 3 3 3" xfId="8859" xr:uid="{00000000-0005-0000-0000-00002D1D0000}"/>
    <cellStyle name="Normal 4 3 4 3 6 3 4" xfId="3431" xr:uid="{00000000-0005-0000-0000-00002E1D0000}"/>
    <cellStyle name="Normal 4 3 4 3 6 3 4 2" xfId="6370" xr:uid="{00000000-0005-0000-0000-00002F1D0000}"/>
    <cellStyle name="Normal 4 3 4 3 6 3 4 2 2" xfId="12796" xr:uid="{00000000-0005-0000-0000-0000301D0000}"/>
    <cellStyle name="Normal 4 3 4 3 6 3 4 3" xfId="9869" xr:uid="{00000000-0005-0000-0000-0000311D0000}"/>
    <cellStyle name="Normal 4 3 4 3 6 3 5" xfId="4091" xr:uid="{00000000-0005-0000-0000-0000321D0000}"/>
    <cellStyle name="Normal 4 3 4 3 6 3 5 2" xfId="10517" xr:uid="{00000000-0005-0000-0000-0000331D0000}"/>
    <cellStyle name="Normal 4 3 4 3 6 3 6" xfId="7146" xr:uid="{00000000-0005-0000-0000-0000341D0000}"/>
    <cellStyle name="Normal 4 3 4 3 6 4" xfId="802" xr:uid="{00000000-0005-0000-0000-0000351D0000}"/>
    <cellStyle name="Normal 4 3 4 3 6 4 2" xfId="4461" xr:uid="{00000000-0005-0000-0000-0000361D0000}"/>
    <cellStyle name="Normal 4 3 4 3 6 4 2 2" xfId="10887" xr:uid="{00000000-0005-0000-0000-0000371D0000}"/>
    <cellStyle name="Normal 4 3 4 3 6 4 3" xfId="7522" xr:uid="{00000000-0005-0000-0000-0000381D0000}"/>
    <cellStyle name="Normal 4 3 4 3 6 5" xfId="1620" xr:uid="{00000000-0005-0000-0000-0000391D0000}"/>
    <cellStyle name="Normal 4 3 4 3 6 5 2" xfId="5081" xr:uid="{00000000-0005-0000-0000-00003A1D0000}"/>
    <cellStyle name="Normal 4 3 4 3 6 5 2 2" xfId="11507" xr:uid="{00000000-0005-0000-0000-00003B1D0000}"/>
    <cellStyle name="Normal 4 3 4 3 6 5 3" xfId="8331" xr:uid="{00000000-0005-0000-0000-00003C1D0000}"/>
    <cellStyle name="Normal 4 3 4 3 6 6" xfId="3069" xr:uid="{00000000-0005-0000-0000-00003D1D0000}"/>
    <cellStyle name="Normal 4 3 4 3 6 6 2" xfId="6008" xr:uid="{00000000-0005-0000-0000-00003E1D0000}"/>
    <cellStyle name="Normal 4 3 4 3 6 6 2 2" xfId="12434" xr:uid="{00000000-0005-0000-0000-00003F1D0000}"/>
    <cellStyle name="Normal 4 3 4 3 6 6 3" xfId="9507" xr:uid="{00000000-0005-0000-0000-0000401D0000}"/>
    <cellStyle name="Normal 4 3 4 3 6 7" xfId="3913" xr:uid="{00000000-0005-0000-0000-0000411D0000}"/>
    <cellStyle name="Normal 4 3 4 3 6 7 2" xfId="10339" xr:uid="{00000000-0005-0000-0000-0000421D0000}"/>
    <cellStyle name="Normal 4 3 4 3 6 8" xfId="6968" xr:uid="{00000000-0005-0000-0000-0000431D0000}"/>
    <cellStyle name="Normal 4 3 4 3 6_IOPES" xfId="2717" xr:uid="{00000000-0005-0000-0000-0000441D0000}"/>
    <cellStyle name="Normal 4 3 4 3 7" xfId="431" xr:uid="{00000000-0005-0000-0000-0000451D0000}"/>
    <cellStyle name="Normal 4 3 4 3 7 2" xfId="1010" xr:uid="{00000000-0005-0000-0000-0000461D0000}"/>
    <cellStyle name="Normal 4 3 4 3 7 2 2" xfId="4669" xr:uid="{00000000-0005-0000-0000-0000471D0000}"/>
    <cellStyle name="Normal 4 3 4 3 7 2 2 2" xfId="11095" xr:uid="{00000000-0005-0000-0000-0000481D0000}"/>
    <cellStyle name="Normal 4 3 4 3 7 2 3" xfId="7730" xr:uid="{00000000-0005-0000-0000-0000491D0000}"/>
    <cellStyle name="Normal 4 3 4 3 7 3" xfId="2394" xr:uid="{00000000-0005-0000-0000-00004A1D0000}"/>
    <cellStyle name="Normal 4 3 4 3 7 3 2" xfId="5581" xr:uid="{00000000-0005-0000-0000-00004B1D0000}"/>
    <cellStyle name="Normal 4 3 4 3 7 3 2 2" xfId="12007" xr:uid="{00000000-0005-0000-0000-00004C1D0000}"/>
    <cellStyle name="Normal 4 3 4 3 7 3 3" xfId="9031" xr:uid="{00000000-0005-0000-0000-00004D1D0000}"/>
    <cellStyle name="Normal 4 3 4 3 7 4" xfId="3560" xr:uid="{00000000-0005-0000-0000-00004E1D0000}"/>
    <cellStyle name="Normal 4 3 4 3 7 4 2" xfId="6499" xr:uid="{00000000-0005-0000-0000-00004F1D0000}"/>
    <cellStyle name="Normal 4 3 4 3 7 4 2 2" xfId="12925" xr:uid="{00000000-0005-0000-0000-0000501D0000}"/>
    <cellStyle name="Normal 4 3 4 3 7 4 3" xfId="9998" xr:uid="{00000000-0005-0000-0000-0000511D0000}"/>
    <cellStyle name="Normal 4 3 4 3 7 5" xfId="4121" xr:uid="{00000000-0005-0000-0000-0000521D0000}"/>
    <cellStyle name="Normal 4 3 4 3 7 5 2" xfId="10547" xr:uid="{00000000-0005-0000-0000-0000531D0000}"/>
    <cellStyle name="Normal 4 3 4 3 7 6" xfId="7176" xr:uid="{00000000-0005-0000-0000-0000541D0000}"/>
    <cellStyle name="Normal 4 3 4 3 8" xfId="252" xr:uid="{00000000-0005-0000-0000-0000551D0000}"/>
    <cellStyle name="Normal 4 3 4 3 8 2" xfId="832" xr:uid="{00000000-0005-0000-0000-0000561D0000}"/>
    <cellStyle name="Normal 4 3 4 3 8 2 2" xfId="4491" xr:uid="{00000000-0005-0000-0000-0000571D0000}"/>
    <cellStyle name="Normal 4 3 4 3 8 2 2 2" xfId="10917" xr:uid="{00000000-0005-0000-0000-0000581D0000}"/>
    <cellStyle name="Normal 4 3 4 3 8 2 3" xfId="7552" xr:uid="{00000000-0005-0000-0000-0000591D0000}"/>
    <cellStyle name="Normal 4 3 4 3 8 3" xfId="1811" xr:uid="{00000000-0005-0000-0000-00005A1D0000}"/>
    <cellStyle name="Normal 4 3 4 3 8 3 2" xfId="5214" xr:uid="{00000000-0005-0000-0000-00005B1D0000}"/>
    <cellStyle name="Normal 4 3 4 3 8 3 2 2" xfId="11640" xr:uid="{00000000-0005-0000-0000-00005C1D0000}"/>
    <cellStyle name="Normal 4 3 4 3 8 3 3" xfId="8509" xr:uid="{00000000-0005-0000-0000-00005D1D0000}"/>
    <cellStyle name="Normal 4 3 4 3 8 4" xfId="3198" xr:uid="{00000000-0005-0000-0000-00005E1D0000}"/>
    <cellStyle name="Normal 4 3 4 3 8 4 2" xfId="6137" xr:uid="{00000000-0005-0000-0000-00005F1D0000}"/>
    <cellStyle name="Normal 4 3 4 3 8 4 2 2" xfId="12563" xr:uid="{00000000-0005-0000-0000-0000601D0000}"/>
    <cellStyle name="Normal 4 3 4 3 8 4 3" xfId="9636" xr:uid="{00000000-0005-0000-0000-0000611D0000}"/>
    <cellStyle name="Normal 4 3 4 3 8 5" xfId="3943" xr:uid="{00000000-0005-0000-0000-0000621D0000}"/>
    <cellStyle name="Normal 4 3 4 3 8 5 2" xfId="10369" xr:uid="{00000000-0005-0000-0000-0000631D0000}"/>
    <cellStyle name="Normal 4 3 4 3 8 6" xfId="6998" xr:uid="{00000000-0005-0000-0000-0000641D0000}"/>
    <cellStyle name="Normal 4 3 4 3 9" xfId="654" xr:uid="{00000000-0005-0000-0000-0000651D0000}"/>
    <cellStyle name="Normal 4 3 4 3 9 2" xfId="4313" xr:uid="{00000000-0005-0000-0000-0000661D0000}"/>
    <cellStyle name="Normal 4 3 4 3 9 2 2" xfId="10739" xr:uid="{00000000-0005-0000-0000-0000671D0000}"/>
    <cellStyle name="Normal 4 3 4 3 9 3" xfId="7374" xr:uid="{00000000-0005-0000-0000-0000681D0000}"/>
    <cellStyle name="Normal 4 3 4 3_IOPES" xfId="2612" xr:uid="{00000000-0005-0000-0000-0000691D0000}"/>
    <cellStyle name="Normal 4 3 4 4" xfId="78" xr:uid="{00000000-0005-0000-0000-00006A1D0000}"/>
    <cellStyle name="Normal 4 3 4 4 2" xfId="451" xr:uid="{00000000-0005-0000-0000-00006B1D0000}"/>
    <cellStyle name="Normal 4 3 4 4 2 2" xfId="1030" xr:uid="{00000000-0005-0000-0000-00006C1D0000}"/>
    <cellStyle name="Normal 4 3 4 4 2 2 2" xfId="2278" xr:uid="{00000000-0005-0000-0000-00006D1D0000}"/>
    <cellStyle name="Normal 4 3 4 4 2 2 2 2" xfId="5532" xr:uid="{00000000-0005-0000-0000-00006E1D0000}"/>
    <cellStyle name="Normal 4 3 4 4 2 2 2 2 2" xfId="11958" xr:uid="{00000000-0005-0000-0000-00006F1D0000}"/>
    <cellStyle name="Normal 4 3 4 4 2 2 2 3" xfId="8959" xr:uid="{00000000-0005-0000-0000-0000701D0000}"/>
    <cellStyle name="Normal 4 3 4 4 2 2 3" xfId="3513" xr:uid="{00000000-0005-0000-0000-0000711D0000}"/>
    <cellStyle name="Normal 4 3 4 4 2 2 3 2" xfId="6452" xr:uid="{00000000-0005-0000-0000-0000721D0000}"/>
    <cellStyle name="Normal 4 3 4 4 2 2 3 2 2" xfId="12878" xr:uid="{00000000-0005-0000-0000-0000731D0000}"/>
    <cellStyle name="Normal 4 3 4 4 2 2 3 3" xfId="9951" xr:uid="{00000000-0005-0000-0000-0000741D0000}"/>
    <cellStyle name="Normal 4 3 4 4 2 2 4" xfId="4689" xr:uid="{00000000-0005-0000-0000-0000751D0000}"/>
    <cellStyle name="Normal 4 3 4 4 2 2 4 2" xfId="11115" xr:uid="{00000000-0005-0000-0000-0000761D0000}"/>
    <cellStyle name="Normal 4 3 4 4 2 2 5" xfId="7750" xr:uid="{00000000-0005-0000-0000-0000771D0000}"/>
    <cellStyle name="Normal 4 3 4 4 2 3" xfId="1722" xr:uid="{00000000-0005-0000-0000-0000781D0000}"/>
    <cellStyle name="Normal 4 3 4 4 2 3 2" xfId="5164" xr:uid="{00000000-0005-0000-0000-0000791D0000}"/>
    <cellStyle name="Normal 4 3 4 4 2 3 2 2" xfId="11590" xr:uid="{00000000-0005-0000-0000-00007A1D0000}"/>
    <cellStyle name="Normal 4 3 4 4 2 3 3" xfId="8431" xr:uid="{00000000-0005-0000-0000-00007B1D0000}"/>
    <cellStyle name="Normal 4 3 4 4 2 4" xfId="3151" xr:uid="{00000000-0005-0000-0000-00007C1D0000}"/>
    <cellStyle name="Normal 4 3 4 4 2 4 2" xfId="6090" xr:uid="{00000000-0005-0000-0000-00007D1D0000}"/>
    <cellStyle name="Normal 4 3 4 4 2 4 2 2" xfId="12516" xr:uid="{00000000-0005-0000-0000-00007E1D0000}"/>
    <cellStyle name="Normal 4 3 4 4 2 4 3" xfId="9589" xr:uid="{00000000-0005-0000-0000-00007F1D0000}"/>
    <cellStyle name="Normal 4 3 4 4 2 5" xfId="4141" xr:uid="{00000000-0005-0000-0000-0000801D0000}"/>
    <cellStyle name="Normal 4 3 4 4 2 5 2" xfId="10567" xr:uid="{00000000-0005-0000-0000-0000811D0000}"/>
    <cellStyle name="Normal 4 3 4 4 2 6" xfId="7196" xr:uid="{00000000-0005-0000-0000-0000821D0000}"/>
    <cellStyle name="Normal 4 3 4 4 3" xfId="272" xr:uid="{00000000-0005-0000-0000-0000831D0000}"/>
    <cellStyle name="Normal 4 3 4 4 3 2" xfId="852" xr:uid="{00000000-0005-0000-0000-0000841D0000}"/>
    <cellStyle name="Normal 4 3 4 4 3 2 2" xfId="2200" xr:uid="{00000000-0005-0000-0000-0000851D0000}"/>
    <cellStyle name="Normal 4 3 4 4 3 2 2 2" xfId="5470" xr:uid="{00000000-0005-0000-0000-0000861D0000}"/>
    <cellStyle name="Normal 4 3 4 4 3 2 2 2 2" xfId="11896" xr:uid="{00000000-0005-0000-0000-0000871D0000}"/>
    <cellStyle name="Normal 4 3 4 4 3 2 2 3" xfId="8885" xr:uid="{00000000-0005-0000-0000-0000881D0000}"/>
    <cellStyle name="Normal 4 3 4 4 3 2 3" xfId="3452" xr:uid="{00000000-0005-0000-0000-0000891D0000}"/>
    <cellStyle name="Normal 4 3 4 4 3 2 3 2" xfId="6391" xr:uid="{00000000-0005-0000-0000-00008A1D0000}"/>
    <cellStyle name="Normal 4 3 4 4 3 2 3 2 2" xfId="12817" xr:uid="{00000000-0005-0000-0000-00008B1D0000}"/>
    <cellStyle name="Normal 4 3 4 4 3 2 3 3" xfId="9890" xr:uid="{00000000-0005-0000-0000-00008C1D0000}"/>
    <cellStyle name="Normal 4 3 4 4 3 2 4" xfId="4511" xr:uid="{00000000-0005-0000-0000-00008D1D0000}"/>
    <cellStyle name="Normal 4 3 4 4 3 2 4 2" xfId="10937" xr:uid="{00000000-0005-0000-0000-00008E1D0000}"/>
    <cellStyle name="Normal 4 3 4 4 3 2 5" xfId="7572" xr:uid="{00000000-0005-0000-0000-00008F1D0000}"/>
    <cellStyle name="Normal 4 3 4 4 3 3" xfId="1646" xr:uid="{00000000-0005-0000-0000-0000901D0000}"/>
    <cellStyle name="Normal 4 3 4 4 3 3 2" xfId="5102" xr:uid="{00000000-0005-0000-0000-0000911D0000}"/>
    <cellStyle name="Normal 4 3 4 4 3 3 2 2" xfId="11528" xr:uid="{00000000-0005-0000-0000-0000921D0000}"/>
    <cellStyle name="Normal 4 3 4 4 3 3 3" xfId="8357" xr:uid="{00000000-0005-0000-0000-0000931D0000}"/>
    <cellStyle name="Normal 4 3 4 4 3 4" xfId="3090" xr:uid="{00000000-0005-0000-0000-0000941D0000}"/>
    <cellStyle name="Normal 4 3 4 4 3 4 2" xfId="6029" xr:uid="{00000000-0005-0000-0000-0000951D0000}"/>
    <cellStyle name="Normal 4 3 4 4 3 4 2 2" xfId="12455" xr:uid="{00000000-0005-0000-0000-0000961D0000}"/>
    <cellStyle name="Normal 4 3 4 4 3 4 3" xfId="9528" xr:uid="{00000000-0005-0000-0000-0000971D0000}"/>
    <cellStyle name="Normal 4 3 4 4 3 5" xfId="3963" xr:uid="{00000000-0005-0000-0000-0000981D0000}"/>
    <cellStyle name="Normal 4 3 4 4 3 5 2" xfId="10389" xr:uid="{00000000-0005-0000-0000-0000991D0000}"/>
    <cellStyle name="Normal 4 3 4 4 3 6" xfId="7018" xr:uid="{00000000-0005-0000-0000-00009A1D0000}"/>
    <cellStyle name="Normal 4 3 4 4 4" xfId="674" xr:uid="{00000000-0005-0000-0000-00009B1D0000}"/>
    <cellStyle name="Normal 4 3 4 4 4 2" xfId="2417" xr:uid="{00000000-0005-0000-0000-00009C1D0000}"/>
    <cellStyle name="Normal 4 3 4 4 4 2 2" xfId="5601" xr:uid="{00000000-0005-0000-0000-00009D1D0000}"/>
    <cellStyle name="Normal 4 3 4 4 4 2 2 2" xfId="12027" xr:uid="{00000000-0005-0000-0000-00009E1D0000}"/>
    <cellStyle name="Normal 4 3 4 4 4 2 3" xfId="9051" xr:uid="{00000000-0005-0000-0000-00009F1D0000}"/>
    <cellStyle name="Normal 4 3 4 4 4 3" xfId="3580" xr:uid="{00000000-0005-0000-0000-0000A01D0000}"/>
    <cellStyle name="Normal 4 3 4 4 4 3 2" xfId="6519" xr:uid="{00000000-0005-0000-0000-0000A11D0000}"/>
    <cellStyle name="Normal 4 3 4 4 4 3 2 2" xfId="12945" xr:uid="{00000000-0005-0000-0000-0000A21D0000}"/>
    <cellStyle name="Normal 4 3 4 4 4 3 3" xfId="10018" xr:uid="{00000000-0005-0000-0000-0000A31D0000}"/>
    <cellStyle name="Normal 4 3 4 4 4 4" xfId="4333" xr:uid="{00000000-0005-0000-0000-0000A41D0000}"/>
    <cellStyle name="Normal 4 3 4 4 4 4 2" xfId="10759" xr:uid="{00000000-0005-0000-0000-0000A51D0000}"/>
    <cellStyle name="Normal 4 3 4 4 4 5" xfId="7394" xr:uid="{00000000-0005-0000-0000-0000A61D0000}"/>
    <cellStyle name="Normal 4 3 4 4 5" xfId="1864" xr:uid="{00000000-0005-0000-0000-0000A71D0000}"/>
    <cellStyle name="Normal 4 3 4 4 5 2" xfId="3246" xr:uid="{00000000-0005-0000-0000-0000A81D0000}"/>
    <cellStyle name="Normal 4 3 4 4 5 2 2" xfId="6185" xr:uid="{00000000-0005-0000-0000-0000A91D0000}"/>
    <cellStyle name="Normal 4 3 4 4 5 2 2 2" xfId="12611" xr:uid="{00000000-0005-0000-0000-0000AA1D0000}"/>
    <cellStyle name="Normal 4 3 4 4 5 2 3" xfId="9684" xr:uid="{00000000-0005-0000-0000-0000AB1D0000}"/>
    <cellStyle name="Normal 4 3 4 4 5 3" xfId="5262" xr:uid="{00000000-0005-0000-0000-0000AC1D0000}"/>
    <cellStyle name="Normal 4 3 4 4 5 3 2" xfId="11688" xr:uid="{00000000-0005-0000-0000-0000AD1D0000}"/>
    <cellStyle name="Normal 4 3 4 4 5 4" xfId="8560" xr:uid="{00000000-0005-0000-0000-0000AE1D0000}"/>
    <cellStyle name="Normal 4 3 4 4 6" xfId="1310" xr:uid="{00000000-0005-0000-0000-0000AF1D0000}"/>
    <cellStyle name="Normal 4 3 4 4 6 2" xfId="4896" xr:uid="{00000000-0005-0000-0000-0000B01D0000}"/>
    <cellStyle name="Normal 4 3 4 4 6 2 2" xfId="11322" xr:uid="{00000000-0005-0000-0000-0000B11D0000}"/>
    <cellStyle name="Normal 4 3 4 4 6 3" xfId="8024" xr:uid="{00000000-0005-0000-0000-0000B21D0000}"/>
    <cellStyle name="Normal 4 3 4 4 7" xfId="2882" xr:uid="{00000000-0005-0000-0000-0000B31D0000}"/>
    <cellStyle name="Normal 4 3 4 4 7 2" xfId="5823" xr:uid="{00000000-0005-0000-0000-0000B41D0000}"/>
    <cellStyle name="Normal 4 3 4 4 7 2 2" xfId="12249" xr:uid="{00000000-0005-0000-0000-0000B51D0000}"/>
    <cellStyle name="Normal 4 3 4 4 7 3" xfId="9322" xr:uid="{00000000-0005-0000-0000-0000B61D0000}"/>
    <cellStyle name="Normal 4 3 4 4 8" xfId="3785" xr:uid="{00000000-0005-0000-0000-0000B71D0000}"/>
    <cellStyle name="Normal 4 3 4 4 8 2" xfId="10211" xr:uid="{00000000-0005-0000-0000-0000B81D0000}"/>
    <cellStyle name="Normal 4 3 4 4 9" xfId="6840" xr:uid="{00000000-0005-0000-0000-0000B91D0000}"/>
    <cellStyle name="Normal 4 3 4 4_IOPES" xfId="2715" xr:uid="{00000000-0005-0000-0000-0000BA1D0000}"/>
    <cellStyle name="Normal 4 3 4 5" xfId="139" xr:uid="{00000000-0005-0000-0000-0000BB1D0000}"/>
    <cellStyle name="Normal 4 3 4 5 2" xfId="510" xr:uid="{00000000-0005-0000-0000-0000BC1D0000}"/>
    <cellStyle name="Normal 4 3 4 5 2 2" xfId="1089" xr:uid="{00000000-0005-0000-0000-0000BD1D0000}"/>
    <cellStyle name="Normal 4 3 4 5 2 2 2" xfId="2241" xr:uid="{00000000-0005-0000-0000-0000BE1D0000}"/>
    <cellStyle name="Normal 4 3 4 5 2 2 2 2" xfId="5500" xr:uid="{00000000-0005-0000-0000-0000BF1D0000}"/>
    <cellStyle name="Normal 4 3 4 5 2 2 2 2 2" xfId="11926" xr:uid="{00000000-0005-0000-0000-0000C01D0000}"/>
    <cellStyle name="Normal 4 3 4 5 2 2 2 3" xfId="8924" xr:uid="{00000000-0005-0000-0000-0000C11D0000}"/>
    <cellStyle name="Normal 4 3 4 5 2 2 3" xfId="3482" xr:uid="{00000000-0005-0000-0000-0000C21D0000}"/>
    <cellStyle name="Normal 4 3 4 5 2 2 3 2" xfId="6421" xr:uid="{00000000-0005-0000-0000-0000C31D0000}"/>
    <cellStyle name="Normal 4 3 4 5 2 2 3 2 2" xfId="12847" xr:uid="{00000000-0005-0000-0000-0000C41D0000}"/>
    <cellStyle name="Normal 4 3 4 5 2 2 3 3" xfId="9920" xr:uid="{00000000-0005-0000-0000-0000C51D0000}"/>
    <cellStyle name="Normal 4 3 4 5 2 2 4" xfId="4748" xr:uid="{00000000-0005-0000-0000-0000C61D0000}"/>
    <cellStyle name="Normal 4 3 4 5 2 2 4 2" xfId="11174" xr:uid="{00000000-0005-0000-0000-0000C71D0000}"/>
    <cellStyle name="Normal 4 3 4 5 2 2 5" xfId="7809" xr:uid="{00000000-0005-0000-0000-0000C81D0000}"/>
    <cellStyle name="Normal 4 3 4 5 2 3" xfId="1686" xr:uid="{00000000-0005-0000-0000-0000C91D0000}"/>
    <cellStyle name="Normal 4 3 4 5 2 3 2" xfId="5132" xr:uid="{00000000-0005-0000-0000-0000CA1D0000}"/>
    <cellStyle name="Normal 4 3 4 5 2 3 2 2" xfId="11558" xr:uid="{00000000-0005-0000-0000-0000CB1D0000}"/>
    <cellStyle name="Normal 4 3 4 5 2 3 3" xfId="8396" xr:uid="{00000000-0005-0000-0000-0000CC1D0000}"/>
    <cellStyle name="Normal 4 3 4 5 2 4" xfId="3120" xr:uid="{00000000-0005-0000-0000-0000CD1D0000}"/>
    <cellStyle name="Normal 4 3 4 5 2 4 2" xfId="6059" xr:uid="{00000000-0005-0000-0000-0000CE1D0000}"/>
    <cellStyle name="Normal 4 3 4 5 2 4 2 2" xfId="12485" xr:uid="{00000000-0005-0000-0000-0000CF1D0000}"/>
    <cellStyle name="Normal 4 3 4 5 2 4 3" xfId="9558" xr:uid="{00000000-0005-0000-0000-0000D01D0000}"/>
    <cellStyle name="Normal 4 3 4 5 2 5" xfId="4200" xr:uid="{00000000-0005-0000-0000-0000D11D0000}"/>
    <cellStyle name="Normal 4 3 4 5 2 5 2" xfId="10626" xr:uid="{00000000-0005-0000-0000-0000D21D0000}"/>
    <cellStyle name="Normal 4 3 4 5 2 6" xfId="7255" xr:uid="{00000000-0005-0000-0000-0000D31D0000}"/>
    <cellStyle name="Normal 4 3 4 5 3" xfId="331" xr:uid="{00000000-0005-0000-0000-0000D41D0000}"/>
    <cellStyle name="Normal 4 3 4 5 3 2" xfId="911" xr:uid="{00000000-0005-0000-0000-0000D51D0000}"/>
    <cellStyle name="Normal 4 3 4 5 3 2 2" xfId="4570" xr:uid="{00000000-0005-0000-0000-0000D61D0000}"/>
    <cellStyle name="Normal 4 3 4 5 3 2 2 2" xfId="10996" xr:uid="{00000000-0005-0000-0000-0000D71D0000}"/>
    <cellStyle name="Normal 4 3 4 5 3 2 3" xfId="7631" xr:uid="{00000000-0005-0000-0000-0000D81D0000}"/>
    <cellStyle name="Normal 4 3 4 5 3 3" xfId="2478" xr:uid="{00000000-0005-0000-0000-0000D91D0000}"/>
    <cellStyle name="Normal 4 3 4 5 3 3 2" xfId="5660" xr:uid="{00000000-0005-0000-0000-0000DA1D0000}"/>
    <cellStyle name="Normal 4 3 4 5 3 3 2 2" xfId="12086" xr:uid="{00000000-0005-0000-0000-0000DB1D0000}"/>
    <cellStyle name="Normal 4 3 4 5 3 3 3" xfId="9110" xr:uid="{00000000-0005-0000-0000-0000DC1D0000}"/>
    <cellStyle name="Normal 4 3 4 5 3 4" xfId="3639" xr:uid="{00000000-0005-0000-0000-0000DD1D0000}"/>
    <cellStyle name="Normal 4 3 4 5 3 4 2" xfId="6578" xr:uid="{00000000-0005-0000-0000-0000DE1D0000}"/>
    <cellStyle name="Normal 4 3 4 5 3 4 2 2" xfId="13004" xr:uid="{00000000-0005-0000-0000-0000DF1D0000}"/>
    <cellStyle name="Normal 4 3 4 5 3 4 3" xfId="10077" xr:uid="{00000000-0005-0000-0000-0000E01D0000}"/>
    <cellStyle name="Normal 4 3 4 5 3 5" xfId="4022" xr:uid="{00000000-0005-0000-0000-0000E11D0000}"/>
    <cellStyle name="Normal 4 3 4 5 3 5 2" xfId="10448" xr:uid="{00000000-0005-0000-0000-0000E21D0000}"/>
    <cellStyle name="Normal 4 3 4 5 3 6" xfId="7077" xr:uid="{00000000-0005-0000-0000-0000E31D0000}"/>
    <cellStyle name="Normal 4 3 4 5 4" xfId="733" xr:uid="{00000000-0005-0000-0000-0000E41D0000}"/>
    <cellStyle name="Normal 4 3 4 5 4 2" xfId="1929" xr:uid="{00000000-0005-0000-0000-0000E51D0000}"/>
    <cellStyle name="Normal 4 3 4 5 4 2 2" xfId="5320" xr:uid="{00000000-0005-0000-0000-0000E61D0000}"/>
    <cellStyle name="Normal 4 3 4 5 4 2 2 2" xfId="11746" xr:uid="{00000000-0005-0000-0000-0000E71D0000}"/>
    <cellStyle name="Normal 4 3 4 5 4 2 3" xfId="8625" xr:uid="{00000000-0005-0000-0000-0000E81D0000}"/>
    <cellStyle name="Normal 4 3 4 5 4 3" xfId="3304" xr:uid="{00000000-0005-0000-0000-0000E91D0000}"/>
    <cellStyle name="Normal 4 3 4 5 4 3 2" xfId="6243" xr:uid="{00000000-0005-0000-0000-0000EA1D0000}"/>
    <cellStyle name="Normal 4 3 4 5 4 3 2 2" xfId="12669" xr:uid="{00000000-0005-0000-0000-0000EB1D0000}"/>
    <cellStyle name="Normal 4 3 4 5 4 3 3" xfId="9742" xr:uid="{00000000-0005-0000-0000-0000EC1D0000}"/>
    <cellStyle name="Normal 4 3 4 5 4 4" xfId="4392" xr:uid="{00000000-0005-0000-0000-0000ED1D0000}"/>
    <cellStyle name="Normal 4 3 4 5 4 4 2" xfId="10818" xr:uid="{00000000-0005-0000-0000-0000EE1D0000}"/>
    <cellStyle name="Normal 4 3 4 5 4 5" xfId="7453" xr:uid="{00000000-0005-0000-0000-0000EF1D0000}"/>
    <cellStyle name="Normal 4 3 4 5 5" xfId="1376" xr:uid="{00000000-0005-0000-0000-0000F01D0000}"/>
    <cellStyle name="Normal 4 3 4 5 5 2" xfId="4954" xr:uid="{00000000-0005-0000-0000-0000F11D0000}"/>
    <cellStyle name="Normal 4 3 4 5 5 2 2" xfId="11380" xr:uid="{00000000-0005-0000-0000-0000F21D0000}"/>
    <cellStyle name="Normal 4 3 4 5 5 3" xfId="8090" xr:uid="{00000000-0005-0000-0000-0000F31D0000}"/>
    <cellStyle name="Normal 4 3 4 5 6" xfId="2940" xr:uid="{00000000-0005-0000-0000-0000F41D0000}"/>
    <cellStyle name="Normal 4 3 4 5 6 2" xfId="5881" xr:uid="{00000000-0005-0000-0000-0000F51D0000}"/>
    <cellStyle name="Normal 4 3 4 5 6 2 2" xfId="12307" xr:uid="{00000000-0005-0000-0000-0000F61D0000}"/>
    <cellStyle name="Normal 4 3 4 5 6 3" xfId="9380" xr:uid="{00000000-0005-0000-0000-0000F71D0000}"/>
    <cellStyle name="Normal 4 3 4 5 7" xfId="3844" xr:uid="{00000000-0005-0000-0000-0000F81D0000}"/>
    <cellStyle name="Normal 4 3 4 5 7 2" xfId="10270" xr:uid="{00000000-0005-0000-0000-0000F91D0000}"/>
    <cellStyle name="Normal 4 3 4 5 8" xfId="6899" xr:uid="{00000000-0005-0000-0000-0000FA1D0000}"/>
    <cellStyle name="Normal 4 3 4 5_IOPES" xfId="2386" xr:uid="{00000000-0005-0000-0000-0000FB1D0000}"/>
    <cellStyle name="Normal 4 3 4 6" xfId="204" xr:uid="{00000000-0005-0000-0000-0000FC1D0000}"/>
    <cellStyle name="Normal 4 3 4 6 2" xfId="569" xr:uid="{00000000-0005-0000-0000-0000FD1D0000}"/>
    <cellStyle name="Normal 4 3 4 6 2 2" xfId="1148" xr:uid="{00000000-0005-0000-0000-0000FE1D0000}"/>
    <cellStyle name="Normal 4 3 4 6 2 2 2" xfId="4807" xr:uid="{00000000-0005-0000-0000-0000FF1D0000}"/>
    <cellStyle name="Normal 4 3 4 6 2 2 2 2" xfId="11233" xr:uid="{00000000-0005-0000-0000-0000001E0000}"/>
    <cellStyle name="Normal 4 3 4 6 2 2 3" xfId="7868" xr:uid="{00000000-0005-0000-0000-0000011E0000}"/>
    <cellStyle name="Normal 4 3 4 6 2 3" xfId="2543" xr:uid="{00000000-0005-0000-0000-0000021E0000}"/>
    <cellStyle name="Normal 4 3 4 6 2 3 2" xfId="5719" xr:uid="{00000000-0005-0000-0000-0000031E0000}"/>
    <cellStyle name="Normal 4 3 4 6 2 3 2 2" xfId="12145" xr:uid="{00000000-0005-0000-0000-0000041E0000}"/>
    <cellStyle name="Normal 4 3 4 6 2 3 3" xfId="9169" xr:uid="{00000000-0005-0000-0000-0000051E0000}"/>
    <cellStyle name="Normal 4 3 4 6 2 4" xfId="3698" xr:uid="{00000000-0005-0000-0000-0000061E0000}"/>
    <cellStyle name="Normal 4 3 4 6 2 4 2" xfId="6637" xr:uid="{00000000-0005-0000-0000-0000071E0000}"/>
    <cellStyle name="Normal 4 3 4 6 2 4 2 2" xfId="13063" xr:uid="{00000000-0005-0000-0000-0000081E0000}"/>
    <cellStyle name="Normal 4 3 4 6 2 4 3" xfId="10136" xr:uid="{00000000-0005-0000-0000-0000091E0000}"/>
    <cellStyle name="Normal 4 3 4 6 2 5" xfId="4259" xr:uid="{00000000-0005-0000-0000-00000A1E0000}"/>
    <cellStyle name="Normal 4 3 4 6 2 5 2" xfId="10685" xr:uid="{00000000-0005-0000-0000-00000B1E0000}"/>
    <cellStyle name="Normal 4 3 4 6 2 6" xfId="7314" xr:uid="{00000000-0005-0000-0000-00000C1E0000}"/>
    <cellStyle name="Normal 4 3 4 6 3" xfId="390" xr:uid="{00000000-0005-0000-0000-00000D1E0000}"/>
    <cellStyle name="Normal 4 3 4 6 3 2" xfId="970" xr:uid="{00000000-0005-0000-0000-00000E1E0000}"/>
    <cellStyle name="Normal 4 3 4 6 3 2 2" xfId="4629" xr:uid="{00000000-0005-0000-0000-00000F1E0000}"/>
    <cellStyle name="Normal 4 3 4 6 3 2 2 2" xfId="11055" xr:uid="{00000000-0005-0000-0000-0000101E0000}"/>
    <cellStyle name="Normal 4 3 4 6 3 2 3" xfId="7690" xr:uid="{00000000-0005-0000-0000-0000111E0000}"/>
    <cellStyle name="Normal 4 3 4 6 3 3" xfId="2081" xr:uid="{00000000-0005-0000-0000-0000121E0000}"/>
    <cellStyle name="Normal 4 3 4 6 3 3 2" xfId="5380" xr:uid="{00000000-0005-0000-0000-0000131E0000}"/>
    <cellStyle name="Normal 4 3 4 6 3 3 2 2" xfId="11806" xr:uid="{00000000-0005-0000-0000-0000141E0000}"/>
    <cellStyle name="Normal 4 3 4 6 3 3 3" xfId="8775" xr:uid="{00000000-0005-0000-0000-0000151E0000}"/>
    <cellStyle name="Normal 4 3 4 6 3 4" xfId="3362" xr:uid="{00000000-0005-0000-0000-0000161E0000}"/>
    <cellStyle name="Normal 4 3 4 6 3 4 2" xfId="6301" xr:uid="{00000000-0005-0000-0000-0000171E0000}"/>
    <cellStyle name="Normal 4 3 4 6 3 4 2 2" xfId="12727" xr:uid="{00000000-0005-0000-0000-0000181E0000}"/>
    <cellStyle name="Normal 4 3 4 6 3 4 3" xfId="9800" xr:uid="{00000000-0005-0000-0000-0000191E0000}"/>
    <cellStyle name="Normal 4 3 4 6 3 5" xfId="4081" xr:uid="{00000000-0005-0000-0000-00001A1E0000}"/>
    <cellStyle name="Normal 4 3 4 6 3 5 2" xfId="10507" xr:uid="{00000000-0005-0000-0000-00001B1E0000}"/>
    <cellStyle name="Normal 4 3 4 6 3 6" xfId="7136" xr:uid="{00000000-0005-0000-0000-00001C1E0000}"/>
    <cellStyle name="Normal 4 3 4 6 4" xfId="792" xr:uid="{00000000-0005-0000-0000-00001D1E0000}"/>
    <cellStyle name="Normal 4 3 4 6 4 2" xfId="4451" xr:uid="{00000000-0005-0000-0000-00001E1E0000}"/>
    <cellStyle name="Normal 4 3 4 6 4 2 2" xfId="10877" xr:uid="{00000000-0005-0000-0000-00001F1E0000}"/>
    <cellStyle name="Normal 4 3 4 6 4 3" xfId="7512" xr:uid="{00000000-0005-0000-0000-0000201E0000}"/>
    <cellStyle name="Normal 4 3 4 6 5" xfId="1532" xr:uid="{00000000-0005-0000-0000-0000211E0000}"/>
    <cellStyle name="Normal 4 3 4 6 5 2" xfId="5012" xr:uid="{00000000-0005-0000-0000-0000221E0000}"/>
    <cellStyle name="Normal 4 3 4 6 5 2 2" xfId="11438" xr:uid="{00000000-0005-0000-0000-0000231E0000}"/>
    <cellStyle name="Normal 4 3 4 6 5 3" xfId="8246" xr:uid="{00000000-0005-0000-0000-0000241E0000}"/>
    <cellStyle name="Normal 4 3 4 6 6" xfId="2999" xr:uid="{00000000-0005-0000-0000-0000251E0000}"/>
    <cellStyle name="Normal 4 3 4 6 6 2" xfId="5939" xr:uid="{00000000-0005-0000-0000-0000261E0000}"/>
    <cellStyle name="Normal 4 3 4 6 6 2 2" xfId="12365" xr:uid="{00000000-0005-0000-0000-0000271E0000}"/>
    <cellStyle name="Normal 4 3 4 6 6 3" xfId="9438" xr:uid="{00000000-0005-0000-0000-0000281E0000}"/>
    <cellStyle name="Normal 4 3 4 6 7" xfId="3903" xr:uid="{00000000-0005-0000-0000-0000291E0000}"/>
    <cellStyle name="Normal 4 3 4 6 7 2" xfId="10329" xr:uid="{00000000-0005-0000-0000-00002A1E0000}"/>
    <cellStyle name="Normal 4 3 4 6 8" xfId="6958" xr:uid="{00000000-0005-0000-0000-00002B1E0000}"/>
    <cellStyle name="Normal 4 3 4 6_IOPES" xfId="2343" xr:uid="{00000000-0005-0000-0000-00002C1E0000}"/>
    <cellStyle name="Normal 4 3 4 7" xfId="421" xr:uid="{00000000-0005-0000-0000-00002D1E0000}"/>
    <cellStyle name="Normal 4 3 4 7 2" xfId="1000" xr:uid="{00000000-0005-0000-0000-00002E1E0000}"/>
    <cellStyle name="Normal 4 3 4 7 2 2" xfId="2157" xr:uid="{00000000-0005-0000-0000-00002F1E0000}"/>
    <cellStyle name="Normal 4 3 4 7 2 2 2" xfId="5439" xr:uid="{00000000-0005-0000-0000-0000301E0000}"/>
    <cellStyle name="Normal 4 3 4 7 2 2 2 2" xfId="11865" xr:uid="{00000000-0005-0000-0000-0000311E0000}"/>
    <cellStyle name="Normal 4 3 4 7 2 2 3" xfId="8849" xr:uid="{00000000-0005-0000-0000-0000321E0000}"/>
    <cellStyle name="Normal 4 3 4 7 2 3" xfId="3421" xr:uid="{00000000-0005-0000-0000-0000331E0000}"/>
    <cellStyle name="Normal 4 3 4 7 2 3 2" xfId="6360" xr:uid="{00000000-0005-0000-0000-0000341E0000}"/>
    <cellStyle name="Normal 4 3 4 7 2 3 2 2" xfId="12786" xr:uid="{00000000-0005-0000-0000-0000351E0000}"/>
    <cellStyle name="Normal 4 3 4 7 2 3 3" xfId="9859" xr:uid="{00000000-0005-0000-0000-0000361E0000}"/>
    <cellStyle name="Normal 4 3 4 7 2 4" xfId="4659" xr:uid="{00000000-0005-0000-0000-0000371E0000}"/>
    <cellStyle name="Normal 4 3 4 7 2 4 2" xfId="11085" xr:uid="{00000000-0005-0000-0000-0000381E0000}"/>
    <cellStyle name="Normal 4 3 4 7 2 5" xfId="7720" xr:uid="{00000000-0005-0000-0000-0000391E0000}"/>
    <cellStyle name="Normal 4 3 4 7 3" xfId="1610" xr:uid="{00000000-0005-0000-0000-00003A1E0000}"/>
    <cellStyle name="Normal 4 3 4 7 3 2" xfId="5071" xr:uid="{00000000-0005-0000-0000-00003B1E0000}"/>
    <cellStyle name="Normal 4 3 4 7 3 2 2" xfId="11497" xr:uid="{00000000-0005-0000-0000-00003C1E0000}"/>
    <cellStyle name="Normal 4 3 4 7 3 3" xfId="8321" xr:uid="{00000000-0005-0000-0000-00003D1E0000}"/>
    <cellStyle name="Normal 4 3 4 7 4" xfId="3059" xr:uid="{00000000-0005-0000-0000-00003E1E0000}"/>
    <cellStyle name="Normal 4 3 4 7 4 2" xfId="5998" xr:uid="{00000000-0005-0000-0000-00003F1E0000}"/>
    <cellStyle name="Normal 4 3 4 7 4 2 2" xfId="12424" xr:uid="{00000000-0005-0000-0000-0000401E0000}"/>
    <cellStyle name="Normal 4 3 4 7 4 3" xfId="9497" xr:uid="{00000000-0005-0000-0000-0000411E0000}"/>
    <cellStyle name="Normal 4 3 4 7 5" xfId="4111" xr:uid="{00000000-0005-0000-0000-0000421E0000}"/>
    <cellStyle name="Normal 4 3 4 7 5 2" xfId="10537" xr:uid="{00000000-0005-0000-0000-0000431E0000}"/>
    <cellStyle name="Normal 4 3 4 7 6" xfId="7166" xr:uid="{00000000-0005-0000-0000-0000441E0000}"/>
    <cellStyle name="Normal 4 3 4 8" xfId="242" xr:uid="{00000000-0005-0000-0000-0000451E0000}"/>
    <cellStyle name="Normal 4 3 4 8 2" xfId="822" xr:uid="{00000000-0005-0000-0000-0000461E0000}"/>
    <cellStyle name="Normal 4 3 4 8 2 2" xfId="4481" xr:uid="{00000000-0005-0000-0000-0000471E0000}"/>
    <cellStyle name="Normal 4 3 4 8 2 2 2" xfId="10907" xr:uid="{00000000-0005-0000-0000-0000481E0000}"/>
    <cellStyle name="Normal 4 3 4 8 2 3" xfId="7542" xr:uid="{00000000-0005-0000-0000-0000491E0000}"/>
    <cellStyle name="Normal 4 3 4 8 3" xfId="2382" xr:uid="{00000000-0005-0000-0000-00004A1E0000}"/>
    <cellStyle name="Normal 4 3 4 8 3 2" xfId="5571" xr:uid="{00000000-0005-0000-0000-00004B1E0000}"/>
    <cellStyle name="Normal 4 3 4 8 3 2 2" xfId="11997" xr:uid="{00000000-0005-0000-0000-00004C1E0000}"/>
    <cellStyle name="Normal 4 3 4 8 3 3" xfId="9021" xr:uid="{00000000-0005-0000-0000-00004D1E0000}"/>
    <cellStyle name="Normal 4 3 4 8 4" xfId="3550" xr:uid="{00000000-0005-0000-0000-00004E1E0000}"/>
    <cellStyle name="Normal 4 3 4 8 4 2" xfId="6489" xr:uid="{00000000-0005-0000-0000-00004F1E0000}"/>
    <cellStyle name="Normal 4 3 4 8 4 2 2" xfId="12915" xr:uid="{00000000-0005-0000-0000-0000501E0000}"/>
    <cellStyle name="Normal 4 3 4 8 4 3" xfId="9988" xr:uid="{00000000-0005-0000-0000-0000511E0000}"/>
    <cellStyle name="Normal 4 3 4 8 5" xfId="3933" xr:uid="{00000000-0005-0000-0000-0000521E0000}"/>
    <cellStyle name="Normal 4 3 4 8 5 2" xfId="10359" xr:uid="{00000000-0005-0000-0000-0000531E0000}"/>
    <cellStyle name="Normal 4 3 4 8 6" xfId="6988" xr:uid="{00000000-0005-0000-0000-0000541E0000}"/>
    <cellStyle name="Normal 4 3 4 9" xfId="644" xr:uid="{00000000-0005-0000-0000-0000551E0000}"/>
    <cellStyle name="Normal 4 3 4 9 2" xfId="1801" xr:uid="{00000000-0005-0000-0000-0000561E0000}"/>
    <cellStyle name="Normal 4 3 4 9 2 2" xfId="5204" xr:uid="{00000000-0005-0000-0000-0000571E0000}"/>
    <cellStyle name="Normal 4 3 4 9 2 2 2" xfId="11630" xr:uid="{00000000-0005-0000-0000-0000581E0000}"/>
    <cellStyle name="Normal 4 3 4 9 2 3" xfId="8499" xr:uid="{00000000-0005-0000-0000-0000591E0000}"/>
    <cellStyle name="Normal 4 3 4 9 3" xfId="3188" xr:uid="{00000000-0005-0000-0000-00005A1E0000}"/>
    <cellStyle name="Normal 4 3 4 9 3 2" xfId="6127" xr:uid="{00000000-0005-0000-0000-00005B1E0000}"/>
    <cellStyle name="Normal 4 3 4 9 3 2 2" xfId="12553" xr:uid="{00000000-0005-0000-0000-00005C1E0000}"/>
    <cellStyle name="Normal 4 3 4 9 3 3" xfId="9626" xr:uid="{00000000-0005-0000-0000-00005D1E0000}"/>
    <cellStyle name="Normal 4 3 4 9 4" xfId="4303" xr:uid="{00000000-0005-0000-0000-00005E1E0000}"/>
    <cellStyle name="Normal 4 3 4 9 4 2" xfId="10729" xr:uid="{00000000-0005-0000-0000-00005F1E0000}"/>
    <cellStyle name="Normal 4 3 4 9 5" xfId="7364" xr:uid="{00000000-0005-0000-0000-0000601E0000}"/>
    <cellStyle name="Normal 4 3 4_IOPES" xfId="2352" xr:uid="{00000000-0005-0000-0000-0000611E0000}"/>
    <cellStyle name="Normal 4 3 5" xfId="76" xr:uid="{00000000-0005-0000-0000-0000621E0000}"/>
    <cellStyle name="Normal 4 3 5 10" xfId="2864" xr:uid="{00000000-0005-0000-0000-0000631E0000}"/>
    <cellStyle name="Normal 4 3 5 10 2" xfId="5805" xr:uid="{00000000-0005-0000-0000-0000641E0000}"/>
    <cellStyle name="Normal 4 3 5 10 2 2" xfId="12231" xr:uid="{00000000-0005-0000-0000-0000651E0000}"/>
    <cellStyle name="Normal 4 3 5 10 3" xfId="9304" xr:uid="{00000000-0005-0000-0000-0000661E0000}"/>
    <cellStyle name="Normal 4 3 5 11" xfId="3783" xr:uid="{00000000-0005-0000-0000-0000671E0000}"/>
    <cellStyle name="Normal 4 3 5 11 2" xfId="10209" xr:uid="{00000000-0005-0000-0000-0000681E0000}"/>
    <cellStyle name="Normal 4 3 5 12" xfId="6838" xr:uid="{00000000-0005-0000-0000-0000691E0000}"/>
    <cellStyle name="Normal 4 3 5 2" xfId="449" xr:uid="{00000000-0005-0000-0000-00006A1E0000}"/>
    <cellStyle name="Normal 4 3 5 2 10" xfId="7194" xr:uid="{00000000-0005-0000-0000-00006B1E0000}"/>
    <cellStyle name="Normal 4 3 5 2 2" xfId="1028" xr:uid="{00000000-0005-0000-0000-00006C1E0000}"/>
    <cellStyle name="Normal 4 3 5 2 2 2" xfId="1911" xr:uid="{00000000-0005-0000-0000-00006D1E0000}"/>
    <cellStyle name="Normal 4 3 5 2 2 2 2" xfId="3293" xr:uid="{00000000-0005-0000-0000-00006E1E0000}"/>
    <cellStyle name="Normal 4 3 5 2 2 2 2 2" xfId="6232" xr:uid="{00000000-0005-0000-0000-00006F1E0000}"/>
    <cellStyle name="Normal 4 3 5 2 2 2 2 2 2" xfId="12658" xr:uid="{00000000-0005-0000-0000-0000701E0000}"/>
    <cellStyle name="Normal 4 3 5 2 2 2 2 3" xfId="9731" xr:uid="{00000000-0005-0000-0000-0000711E0000}"/>
    <cellStyle name="Normal 4 3 5 2 2 2 3" xfId="5309" xr:uid="{00000000-0005-0000-0000-0000721E0000}"/>
    <cellStyle name="Normal 4 3 5 2 2 2 3 2" xfId="11735" xr:uid="{00000000-0005-0000-0000-0000731E0000}"/>
    <cellStyle name="Normal 4 3 5 2 2 2 4" xfId="8607" xr:uid="{00000000-0005-0000-0000-0000741E0000}"/>
    <cellStyle name="Normal 4 3 5 2 2 3" xfId="1357" xr:uid="{00000000-0005-0000-0000-0000751E0000}"/>
    <cellStyle name="Normal 4 3 5 2 2 3 2" xfId="4943" xr:uid="{00000000-0005-0000-0000-0000761E0000}"/>
    <cellStyle name="Normal 4 3 5 2 2 3 2 2" xfId="11369" xr:uid="{00000000-0005-0000-0000-0000771E0000}"/>
    <cellStyle name="Normal 4 3 5 2 2 3 3" xfId="8071" xr:uid="{00000000-0005-0000-0000-0000781E0000}"/>
    <cellStyle name="Normal 4 3 5 2 2 4" xfId="2929" xr:uid="{00000000-0005-0000-0000-0000791E0000}"/>
    <cellStyle name="Normal 4 3 5 2 2 4 2" xfId="5870" xr:uid="{00000000-0005-0000-0000-00007A1E0000}"/>
    <cellStyle name="Normal 4 3 5 2 2 4 2 2" xfId="12296" xr:uid="{00000000-0005-0000-0000-00007B1E0000}"/>
    <cellStyle name="Normal 4 3 5 2 2 4 3" xfId="9369" xr:uid="{00000000-0005-0000-0000-00007C1E0000}"/>
    <cellStyle name="Normal 4 3 5 2 2 5" xfId="4687" xr:uid="{00000000-0005-0000-0000-00007D1E0000}"/>
    <cellStyle name="Normal 4 3 5 2 2 5 2" xfId="11113" xr:uid="{00000000-0005-0000-0000-00007E1E0000}"/>
    <cellStyle name="Normal 4 3 5 2 2 6" xfId="7748" xr:uid="{00000000-0005-0000-0000-00007F1E0000}"/>
    <cellStyle name="Normal 4 3 5 2 3" xfId="1423" xr:uid="{00000000-0005-0000-0000-0000801E0000}"/>
    <cellStyle name="Normal 4 3 5 2 3 2" xfId="1976" xr:uid="{00000000-0005-0000-0000-0000811E0000}"/>
    <cellStyle name="Normal 4 3 5 2 3 2 2" xfId="3351" xr:uid="{00000000-0005-0000-0000-0000821E0000}"/>
    <cellStyle name="Normal 4 3 5 2 3 2 2 2" xfId="6290" xr:uid="{00000000-0005-0000-0000-0000831E0000}"/>
    <cellStyle name="Normal 4 3 5 2 3 2 2 2 2" xfId="12716" xr:uid="{00000000-0005-0000-0000-0000841E0000}"/>
    <cellStyle name="Normal 4 3 5 2 3 2 2 3" xfId="9789" xr:uid="{00000000-0005-0000-0000-0000851E0000}"/>
    <cellStyle name="Normal 4 3 5 2 3 2 3" xfId="5367" xr:uid="{00000000-0005-0000-0000-0000861E0000}"/>
    <cellStyle name="Normal 4 3 5 2 3 2 3 2" xfId="11793" xr:uid="{00000000-0005-0000-0000-0000871E0000}"/>
    <cellStyle name="Normal 4 3 5 2 3 2 4" xfId="8672" xr:uid="{00000000-0005-0000-0000-0000881E0000}"/>
    <cellStyle name="Normal 4 3 5 2 3 3" xfId="2987" xr:uid="{00000000-0005-0000-0000-0000891E0000}"/>
    <cellStyle name="Normal 4 3 5 2 3 3 2" xfId="5928" xr:uid="{00000000-0005-0000-0000-00008A1E0000}"/>
    <cellStyle name="Normal 4 3 5 2 3 3 2 2" xfId="12354" xr:uid="{00000000-0005-0000-0000-00008B1E0000}"/>
    <cellStyle name="Normal 4 3 5 2 3 3 3" xfId="9427" xr:uid="{00000000-0005-0000-0000-00008C1E0000}"/>
    <cellStyle name="Normal 4 3 5 2 3 4" xfId="5001" xr:uid="{00000000-0005-0000-0000-00008D1E0000}"/>
    <cellStyle name="Normal 4 3 5 2 3 4 2" xfId="11427" xr:uid="{00000000-0005-0000-0000-00008E1E0000}"/>
    <cellStyle name="Normal 4 3 5 2 3 5" xfId="8137" xr:uid="{00000000-0005-0000-0000-00008F1E0000}"/>
    <cellStyle name="Normal 4 3 5 2 4" xfId="1581" xr:uid="{00000000-0005-0000-0000-0000901E0000}"/>
    <cellStyle name="Normal 4 3 5 2 4 2" xfId="2130" xr:uid="{00000000-0005-0000-0000-0000911E0000}"/>
    <cellStyle name="Normal 4 3 5 2 4 2 2" xfId="3409" xr:uid="{00000000-0005-0000-0000-0000921E0000}"/>
    <cellStyle name="Normal 4 3 5 2 4 2 2 2" xfId="6348" xr:uid="{00000000-0005-0000-0000-0000931E0000}"/>
    <cellStyle name="Normal 4 3 5 2 4 2 2 2 2" xfId="12774" xr:uid="{00000000-0005-0000-0000-0000941E0000}"/>
    <cellStyle name="Normal 4 3 5 2 4 2 2 3" xfId="9847" xr:uid="{00000000-0005-0000-0000-0000951E0000}"/>
    <cellStyle name="Normal 4 3 5 2 4 2 3" xfId="5427" xr:uid="{00000000-0005-0000-0000-0000961E0000}"/>
    <cellStyle name="Normal 4 3 5 2 4 2 3 2" xfId="11853" xr:uid="{00000000-0005-0000-0000-0000971E0000}"/>
    <cellStyle name="Normal 4 3 5 2 4 2 4" xfId="8824" xr:uid="{00000000-0005-0000-0000-0000981E0000}"/>
    <cellStyle name="Normal 4 3 5 2 4 3" xfId="3046" xr:uid="{00000000-0005-0000-0000-0000991E0000}"/>
    <cellStyle name="Normal 4 3 5 2 4 3 2" xfId="5986" xr:uid="{00000000-0005-0000-0000-00009A1E0000}"/>
    <cellStyle name="Normal 4 3 5 2 4 3 2 2" xfId="12412" xr:uid="{00000000-0005-0000-0000-00009B1E0000}"/>
    <cellStyle name="Normal 4 3 5 2 4 3 3" xfId="9485" xr:uid="{00000000-0005-0000-0000-00009C1E0000}"/>
    <cellStyle name="Normal 4 3 5 2 4 4" xfId="5059" xr:uid="{00000000-0005-0000-0000-00009D1E0000}"/>
    <cellStyle name="Normal 4 3 5 2 4 4 2" xfId="11485" xr:uid="{00000000-0005-0000-0000-00009E1E0000}"/>
    <cellStyle name="Normal 4 3 5 2 4 5" xfId="8295" xr:uid="{00000000-0005-0000-0000-00009F1E0000}"/>
    <cellStyle name="Normal 4 3 5 2 5" xfId="1720" xr:uid="{00000000-0005-0000-0000-0000A01E0000}"/>
    <cellStyle name="Normal 4 3 5 2 5 2" xfId="2276" xr:uid="{00000000-0005-0000-0000-0000A11E0000}"/>
    <cellStyle name="Normal 4 3 5 2 5 2 2" xfId="3511" xr:uid="{00000000-0005-0000-0000-0000A21E0000}"/>
    <cellStyle name="Normal 4 3 5 2 5 2 2 2" xfId="6450" xr:uid="{00000000-0005-0000-0000-0000A31E0000}"/>
    <cellStyle name="Normal 4 3 5 2 5 2 2 2 2" xfId="12876" xr:uid="{00000000-0005-0000-0000-0000A41E0000}"/>
    <cellStyle name="Normal 4 3 5 2 5 2 2 3" xfId="9949" xr:uid="{00000000-0005-0000-0000-0000A51E0000}"/>
    <cellStyle name="Normal 4 3 5 2 5 2 3" xfId="5530" xr:uid="{00000000-0005-0000-0000-0000A61E0000}"/>
    <cellStyle name="Normal 4 3 5 2 5 2 3 2" xfId="11956" xr:uid="{00000000-0005-0000-0000-0000A71E0000}"/>
    <cellStyle name="Normal 4 3 5 2 5 2 4" xfId="8957" xr:uid="{00000000-0005-0000-0000-0000A81E0000}"/>
    <cellStyle name="Normal 4 3 5 2 5 3" xfId="3149" xr:uid="{00000000-0005-0000-0000-0000A91E0000}"/>
    <cellStyle name="Normal 4 3 5 2 5 3 2" xfId="6088" xr:uid="{00000000-0005-0000-0000-0000AA1E0000}"/>
    <cellStyle name="Normal 4 3 5 2 5 3 2 2" xfId="12514" xr:uid="{00000000-0005-0000-0000-0000AB1E0000}"/>
    <cellStyle name="Normal 4 3 5 2 5 3 3" xfId="9587" xr:uid="{00000000-0005-0000-0000-0000AC1E0000}"/>
    <cellStyle name="Normal 4 3 5 2 5 4" xfId="5162" xr:uid="{00000000-0005-0000-0000-0000AD1E0000}"/>
    <cellStyle name="Normal 4 3 5 2 5 4 2" xfId="11588" xr:uid="{00000000-0005-0000-0000-0000AE1E0000}"/>
    <cellStyle name="Normal 4 3 5 2 5 5" xfId="8429" xr:uid="{00000000-0005-0000-0000-0000AF1E0000}"/>
    <cellStyle name="Normal 4 3 5 2 6" xfId="1850" xr:uid="{00000000-0005-0000-0000-0000B01E0000}"/>
    <cellStyle name="Normal 4 3 5 2 6 2" xfId="3235" xr:uid="{00000000-0005-0000-0000-0000B11E0000}"/>
    <cellStyle name="Normal 4 3 5 2 6 2 2" xfId="6174" xr:uid="{00000000-0005-0000-0000-0000B21E0000}"/>
    <cellStyle name="Normal 4 3 5 2 6 2 2 2" xfId="12600" xr:uid="{00000000-0005-0000-0000-0000B31E0000}"/>
    <cellStyle name="Normal 4 3 5 2 6 2 3" xfId="9673" xr:uid="{00000000-0005-0000-0000-0000B41E0000}"/>
    <cellStyle name="Normal 4 3 5 2 6 3" xfId="5251" xr:uid="{00000000-0005-0000-0000-0000B51E0000}"/>
    <cellStyle name="Normal 4 3 5 2 6 3 2" xfId="11677" xr:uid="{00000000-0005-0000-0000-0000B61E0000}"/>
    <cellStyle name="Normal 4 3 5 2 6 4" xfId="8546" xr:uid="{00000000-0005-0000-0000-0000B71E0000}"/>
    <cellStyle name="Normal 4 3 5 2 7" xfId="1291" xr:uid="{00000000-0005-0000-0000-0000B81E0000}"/>
    <cellStyle name="Normal 4 3 5 2 7 2" xfId="4885" xr:uid="{00000000-0005-0000-0000-0000B91E0000}"/>
    <cellStyle name="Normal 4 3 5 2 7 2 2" xfId="11311" xr:uid="{00000000-0005-0000-0000-0000BA1E0000}"/>
    <cellStyle name="Normal 4 3 5 2 7 3" xfId="8005" xr:uid="{00000000-0005-0000-0000-0000BB1E0000}"/>
    <cellStyle name="Normal 4 3 5 2 8" xfId="2871" xr:uid="{00000000-0005-0000-0000-0000BC1E0000}"/>
    <cellStyle name="Normal 4 3 5 2 8 2" xfId="5812" xr:uid="{00000000-0005-0000-0000-0000BD1E0000}"/>
    <cellStyle name="Normal 4 3 5 2 8 2 2" xfId="12238" xr:uid="{00000000-0005-0000-0000-0000BE1E0000}"/>
    <cellStyle name="Normal 4 3 5 2 8 3" xfId="9311" xr:uid="{00000000-0005-0000-0000-0000BF1E0000}"/>
    <cellStyle name="Normal 4 3 5 2 9" xfId="4139" xr:uid="{00000000-0005-0000-0000-0000C01E0000}"/>
    <cellStyle name="Normal 4 3 5 2 9 2" xfId="10565" xr:uid="{00000000-0005-0000-0000-0000C11E0000}"/>
    <cellStyle name="Normal 4 3 5 3" xfId="270" xr:uid="{00000000-0005-0000-0000-0000C21E0000}"/>
    <cellStyle name="Normal 4 3 5 3 2" xfId="850" xr:uid="{00000000-0005-0000-0000-0000C31E0000}"/>
    <cellStyle name="Normal 4 3 5 3 2 2" xfId="1904" xr:uid="{00000000-0005-0000-0000-0000C41E0000}"/>
    <cellStyle name="Normal 4 3 5 3 2 2 2" xfId="5302" xr:uid="{00000000-0005-0000-0000-0000C51E0000}"/>
    <cellStyle name="Normal 4 3 5 3 2 2 2 2" xfId="11728" xr:uid="{00000000-0005-0000-0000-0000C61E0000}"/>
    <cellStyle name="Normal 4 3 5 3 2 2 3" xfId="8600" xr:uid="{00000000-0005-0000-0000-0000C71E0000}"/>
    <cellStyle name="Normal 4 3 5 3 2 3" xfId="3286" xr:uid="{00000000-0005-0000-0000-0000C81E0000}"/>
    <cellStyle name="Normal 4 3 5 3 2 3 2" xfId="6225" xr:uid="{00000000-0005-0000-0000-0000C91E0000}"/>
    <cellStyle name="Normal 4 3 5 3 2 3 2 2" xfId="12651" xr:uid="{00000000-0005-0000-0000-0000CA1E0000}"/>
    <cellStyle name="Normal 4 3 5 3 2 3 3" xfId="9724" xr:uid="{00000000-0005-0000-0000-0000CB1E0000}"/>
    <cellStyle name="Normal 4 3 5 3 2 4" xfId="4509" xr:uid="{00000000-0005-0000-0000-0000CC1E0000}"/>
    <cellStyle name="Normal 4 3 5 3 2 4 2" xfId="10935" xr:uid="{00000000-0005-0000-0000-0000CD1E0000}"/>
    <cellStyle name="Normal 4 3 5 3 2 5" xfId="7570" xr:uid="{00000000-0005-0000-0000-0000CE1E0000}"/>
    <cellStyle name="Normal 4 3 5 3 3" xfId="1350" xr:uid="{00000000-0005-0000-0000-0000CF1E0000}"/>
    <cellStyle name="Normal 4 3 5 3 3 2" xfId="4936" xr:uid="{00000000-0005-0000-0000-0000D01E0000}"/>
    <cellStyle name="Normal 4 3 5 3 3 2 2" xfId="11362" xr:uid="{00000000-0005-0000-0000-0000D11E0000}"/>
    <cellStyle name="Normal 4 3 5 3 3 3" xfId="8064" xr:uid="{00000000-0005-0000-0000-0000D21E0000}"/>
    <cellStyle name="Normal 4 3 5 3 4" xfId="2922" xr:uid="{00000000-0005-0000-0000-0000D31E0000}"/>
    <cellStyle name="Normal 4 3 5 3 4 2" xfId="5863" xr:uid="{00000000-0005-0000-0000-0000D41E0000}"/>
    <cellStyle name="Normal 4 3 5 3 4 2 2" xfId="12289" xr:uid="{00000000-0005-0000-0000-0000D51E0000}"/>
    <cellStyle name="Normal 4 3 5 3 4 3" xfId="9362" xr:uid="{00000000-0005-0000-0000-0000D61E0000}"/>
    <cellStyle name="Normal 4 3 5 3 5" xfId="3961" xr:uid="{00000000-0005-0000-0000-0000D71E0000}"/>
    <cellStyle name="Normal 4 3 5 3 5 2" xfId="10387" xr:uid="{00000000-0005-0000-0000-0000D81E0000}"/>
    <cellStyle name="Normal 4 3 5 3 6" xfId="7016" xr:uid="{00000000-0005-0000-0000-0000D91E0000}"/>
    <cellStyle name="Normal 4 3 5 4" xfId="672" xr:uid="{00000000-0005-0000-0000-0000DA1E0000}"/>
    <cellStyle name="Normal 4 3 5 4 2" xfId="1969" xr:uid="{00000000-0005-0000-0000-0000DB1E0000}"/>
    <cellStyle name="Normal 4 3 5 4 2 2" xfId="3344" xr:uid="{00000000-0005-0000-0000-0000DC1E0000}"/>
    <cellStyle name="Normal 4 3 5 4 2 2 2" xfId="6283" xr:uid="{00000000-0005-0000-0000-0000DD1E0000}"/>
    <cellStyle name="Normal 4 3 5 4 2 2 2 2" xfId="12709" xr:uid="{00000000-0005-0000-0000-0000DE1E0000}"/>
    <cellStyle name="Normal 4 3 5 4 2 2 3" xfId="9782" xr:uid="{00000000-0005-0000-0000-0000DF1E0000}"/>
    <cellStyle name="Normal 4 3 5 4 2 3" xfId="5360" xr:uid="{00000000-0005-0000-0000-0000E01E0000}"/>
    <cellStyle name="Normal 4 3 5 4 2 3 2" xfId="11786" xr:uid="{00000000-0005-0000-0000-0000E11E0000}"/>
    <cellStyle name="Normal 4 3 5 4 2 4" xfId="8665" xr:uid="{00000000-0005-0000-0000-0000E21E0000}"/>
    <cellStyle name="Normal 4 3 5 4 3" xfId="1416" xr:uid="{00000000-0005-0000-0000-0000E31E0000}"/>
    <cellStyle name="Normal 4 3 5 4 3 2" xfId="4994" xr:uid="{00000000-0005-0000-0000-0000E41E0000}"/>
    <cellStyle name="Normal 4 3 5 4 3 2 2" xfId="11420" xr:uid="{00000000-0005-0000-0000-0000E51E0000}"/>
    <cellStyle name="Normal 4 3 5 4 3 3" xfId="8130" xr:uid="{00000000-0005-0000-0000-0000E61E0000}"/>
    <cellStyle name="Normal 4 3 5 4 4" xfId="2980" xr:uid="{00000000-0005-0000-0000-0000E71E0000}"/>
    <cellStyle name="Normal 4 3 5 4 4 2" xfId="5921" xr:uid="{00000000-0005-0000-0000-0000E81E0000}"/>
    <cellStyle name="Normal 4 3 5 4 4 2 2" xfId="12347" xr:uid="{00000000-0005-0000-0000-0000E91E0000}"/>
    <cellStyle name="Normal 4 3 5 4 4 3" xfId="9420" xr:uid="{00000000-0005-0000-0000-0000EA1E0000}"/>
    <cellStyle name="Normal 4 3 5 4 5" xfId="4331" xr:uid="{00000000-0005-0000-0000-0000EB1E0000}"/>
    <cellStyle name="Normal 4 3 5 4 5 2" xfId="10757" xr:uid="{00000000-0005-0000-0000-0000EC1E0000}"/>
    <cellStyle name="Normal 4 3 5 4 6" xfId="7392" xr:uid="{00000000-0005-0000-0000-0000ED1E0000}"/>
    <cellStyle name="Normal 4 3 5 5" xfId="1574" xr:uid="{00000000-0005-0000-0000-0000EE1E0000}"/>
    <cellStyle name="Normal 4 3 5 5 2" xfId="2123" xr:uid="{00000000-0005-0000-0000-0000EF1E0000}"/>
    <cellStyle name="Normal 4 3 5 5 2 2" xfId="3402" xr:uid="{00000000-0005-0000-0000-0000F01E0000}"/>
    <cellStyle name="Normal 4 3 5 5 2 2 2" xfId="6341" xr:uid="{00000000-0005-0000-0000-0000F11E0000}"/>
    <cellStyle name="Normal 4 3 5 5 2 2 2 2" xfId="12767" xr:uid="{00000000-0005-0000-0000-0000F21E0000}"/>
    <cellStyle name="Normal 4 3 5 5 2 2 3" xfId="9840" xr:uid="{00000000-0005-0000-0000-0000F31E0000}"/>
    <cellStyle name="Normal 4 3 5 5 2 3" xfId="5420" xr:uid="{00000000-0005-0000-0000-0000F41E0000}"/>
    <cellStyle name="Normal 4 3 5 5 2 3 2" xfId="11846" xr:uid="{00000000-0005-0000-0000-0000F51E0000}"/>
    <cellStyle name="Normal 4 3 5 5 2 4" xfId="8817" xr:uid="{00000000-0005-0000-0000-0000F61E0000}"/>
    <cellStyle name="Normal 4 3 5 5 3" xfId="3039" xr:uid="{00000000-0005-0000-0000-0000F71E0000}"/>
    <cellStyle name="Normal 4 3 5 5 3 2" xfId="5979" xr:uid="{00000000-0005-0000-0000-0000F81E0000}"/>
    <cellStyle name="Normal 4 3 5 5 3 2 2" xfId="12405" xr:uid="{00000000-0005-0000-0000-0000F91E0000}"/>
    <cellStyle name="Normal 4 3 5 5 3 3" xfId="9478" xr:uid="{00000000-0005-0000-0000-0000FA1E0000}"/>
    <cellStyle name="Normal 4 3 5 5 4" xfId="5052" xr:uid="{00000000-0005-0000-0000-0000FB1E0000}"/>
    <cellStyle name="Normal 4 3 5 5 4 2" xfId="11478" xr:uid="{00000000-0005-0000-0000-0000FC1E0000}"/>
    <cellStyle name="Normal 4 3 5 5 5" xfId="8288" xr:uid="{00000000-0005-0000-0000-0000FD1E0000}"/>
    <cellStyle name="Normal 4 3 5 6" xfId="1644" xr:uid="{00000000-0005-0000-0000-0000FE1E0000}"/>
    <cellStyle name="Normal 4 3 5 6 2" xfId="2198" xr:uid="{00000000-0005-0000-0000-0000FF1E0000}"/>
    <cellStyle name="Normal 4 3 5 6 2 2" xfId="3450" xr:uid="{00000000-0005-0000-0000-0000001F0000}"/>
    <cellStyle name="Normal 4 3 5 6 2 2 2" xfId="6389" xr:uid="{00000000-0005-0000-0000-0000011F0000}"/>
    <cellStyle name="Normal 4 3 5 6 2 2 2 2" xfId="12815" xr:uid="{00000000-0005-0000-0000-0000021F0000}"/>
    <cellStyle name="Normal 4 3 5 6 2 2 3" xfId="9888" xr:uid="{00000000-0005-0000-0000-0000031F0000}"/>
    <cellStyle name="Normal 4 3 5 6 2 3" xfId="5468" xr:uid="{00000000-0005-0000-0000-0000041F0000}"/>
    <cellStyle name="Normal 4 3 5 6 2 3 2" xfId="11894" xr:uid="{00000000-0005-0000-0000-0000051F0000}"/>
    <cellStyle name="Normal 4 3 5 6 2 4" xfId="8883" xr:uid="{00000000-0005-0000-0000-0000061F0000}"/>
    <cellStyle name="Normal 4 3 5 6 3" xfId="3088" xr:uid="{00000000-0005-0000-0000-0000071F0000}"/>
    <cellStyle name="Normal 4 3 5 6 3 2" xfId="6027" xr:uid="{00000000-0005-0000-0000-0000081F0000}"/>
    <cellStyle name="Normal 4 3 5 6 3 2 2" xfId="12453" xr:uid="{00000000-0005-0000-0000-0000091F0000}"/>
    <cellStyle name="Normal 4 3 5 6 3 3" xfId="9526" xr:uid="{00000000-0005-0000-0000-00000A1F0000}"/>
    <cellStyle name="Normal 4 3 5 6 4" xfId="5100" xr:uid="{00000000-0005-0000-0000-00000B1F0000}"/>
    <cellStyle name="Normal 4 3 5 6 4 2" xfId="11526" xr:uid="{00000000-0005-0000-0000-00000C1F0000}"/>
    <cellStyle name="Normal 4 3 5 6 5" xfId="8355" xr:uid="{00000000-0005-0000-0000-00000D1F0000}"/>
    <cellStyle name="Normal 4 3 5 7" xfId="2415" xr:uid="{00000000-0005-0000-0000-00000E1F0000}"/>
    <cellStyle name="Normal 4 3 5 7 2" xfId="3578" xr:uid="{00000000-0005-0000-0000-00000F1F0000}"/>
    <cellStyle name="Normal 4 3 5 7 2 2" xfId="6517" xr:uid="{00000000-0005-0000-0000-0000101F0000}"/>
    <cellStyle name="Normal 4 3 5 7 2 2 2" xfId="12943" xr:uid="{00000000-0005-0000-0000-0000111F0000}"/>
    <cellStyle name="Normal 4 3 5 7 2 3" xfId="10016" xr:uid="{00000000-0005-0000-0000-0000121F0000}"/>
    <cellStyle name="Normal 4 3 5 7 3" xfId="5599" xr:uid="{00000000-0005-0000-0000-0000131F0000}"/>
    <cellStyle name="Normal 4 3 5 7 3 2" xfId="12025" xr:uid="{00000000-0005-0000-0000-0000141F0000}"/>
    <cellStyle name="Normal 4 3 5 7 4" xfId="9049" xr:uid="{00000000-0005-0000-0000-0000151F0000}"/>
    <cellStyle name="Normal 4 3 5 8" xfId="1843" xr:uid="{00000000-0005-0000-0000-0000161F0000}"/>
    <cellStyle name="Normal 4 3 5 8 2" xfId="3228" xr:uid="{00000000-0005-0000-0000-0000171F0000}"/>
    <cellStyle name="Normal 4 3 5 8 2 2" xfId="6167" xr:uid="{00000000-0005-0000-0000-0000181F0000}"/>
    <cellStyle name="Normal 4 3 5 8 2 2 2" xfId="12593" xr:uid="{00000000-0005-0000-0000-0000191F0000}"/>
    <cellStyle name="Normal 4 3 5 8 2 3" xfId="9666" xr:uid="{00000000-0005-0000-0000-00001A1F0000}"/>
    <cellStyle name="Normal 4 3 5 8 3" xfId="5244" xr:uid="{00000000-0005-0000-0000-00001B1F0000}"/>
    <cellStyle name="Normal 4 3 5 8 3 2" xfId="11670" xr:uid="{00000000-0005-0000-0000-00001C1F0000}"/>
    <cellStyle name="Normal 4 3 5 8 4" xfId="8539" xr:uid="{00000000-0005-0000-0000-00001D1F0000}"/>
    <cellStyle name="Normal 4 3 5 9" xfId="1284" xr:uid="{00000000-0005-0000-0000-00001E1F0000}"/>
    <cellStyle name="Normal 4 3 5 9 2" xfId="4878" xr:uid="{00000000-0005-0000-0000-00001F1F0000}"/>
    <cellStyle name="Normal 4 3 5 9 2 2" xfId="11304" xr:uid="{00000000-0005-0000-0000-0000201F0000}"/>
    <cellStyle name="Normal 4 3 5 9 3" xfId="7998" xr:uid="{00000000-0005-0000-0000-0000211F0000}"/>
    <cellStyle name="Normal 4 3 5_IOPES" xfId="2652" xr:uid="{00000000-0005-0000-0000-0000221F0000}"/>
    <cellStyle name="Normal 4 3 6" xfId="137" xr:uid="{00000000-0005-0000-0000-0000231F0000}"/>
    <cellStyle name="Normal 4 3 6 2" xfId="508" xr:uid="{00000000-0005-0000-0000-0000241F0000}"/>
    <cellStyle name="Normal 4 3 6 2 2" xfId="1087" xr:uid="{00000000-0005-0000-0000-0000251F0000}"/>
    <cellStyle name="Normal 4 3 6 2 2 2" xfId="2239" xr:uid="{00000000-0005-0000-0000-0000261F0000}"/>
    <cellStyle name="Normal 4 3 6 2 2 2 2" xfId="5498" xr:uid="{00000000-0005-0000-0000-0000271F0000}"/>
    <cellStyle name="Normal 4 3 6 2 2 2 2 2" xfId="11924" xr:uid="{00000000-0005-0000-0000-0000281F0000}"/>
    <cellStyle name="Normal 4 3 6 2 2 2 3" xfId="8922" xr:uid="{00000000-0005-0000-0000-0000291F0000}"/>
    <cellStyle name="Normal 4 3 6 2 2 3" xfId="3480" xr:uid="{00000000-0005-0000-0000-00002A1F0000}"/>
    <cellStyle name="Normal 4 3 6 2 2 3 2" xfId="6419" xr:uid="{00000000-0005-0000-0000-00002B1F0000}"/>
    <cellStyle name="Normal 4 3 6 2 2 3 2 2" xfId="12845" xr:uid="{00000000-0005-0000-0000-00002C1F0000}"/>
    <cellStyle name="Normal 4 3 6 2 2 3 3" xfId="9918" xr:uid="{00000000-0005-0000-0000-00002D1F0000}"/>
    <cellStyle name="Normal 4 3 6 2 2 4" xfId="4746" xr:uid="{00000000-0005-0000-0000-00002E1F0000}"/>
    <cellStyle name="Normal 4 3 6 2 2 4 2" xfId="11172" xr:uid="{00000000-0005-0000-0000-00002F1F0000}"/>
    <cellStyle name="Normal 4 3 6 2 2 5" xfId="7807" xr:uid="{00000000-0005-0000-0000-0000301F0000}"/>
    <cellStyle name="Normal 4 3 6 2 3" xfId="1684" xr:uid="{00000000-0005-0000-0000-0000311F0000}"/>
    <cellStyle name="Normal 4 3 6 2 3 2" xfId="5130" xr:uid="{00000000-0005-0000-0000-0000321F0000}"/>
    <cellStyle name="Normal 4 3 6 2 3 2 2" xfId="11556" xr:uid="{00000000-0005-0000-0000-0000331F0000}"/>
    <cellStyle name="Normal 4 3 6 2 3 3" xfId="8394" xr:uid="{00000000-0005-0000-0000-0000341F0000}"/>
    <cellStyle name="Normal 4 3 6 2 4" xfId="3118" xr:uid="{00000000-0005-0000-0000-0000351F0000}"/>
    <cellStyle name="Normal 4 3 6 2 4 2" xfId="6057" xr:uid="{00000000-0005-0000-0000-0000361F0000}"/>
    <cellStyle name="Normal 4 3 6 2 4 2 2" xfId="12483" xr:uid="{00000000-0005-0000-0000-0000371F0000}"/>
    <cellStyle name="Normal 4 3 6 2 4 3" xfId="9556" xr:uid="{00000000-0005-0000-0000-0000381F0000}"/>
    <cellStyle name="Normal 4 3 6 2 5" xfId="4198" xr:uid="{00000000-0005-0000-0000-0000391F0000}"/>
    <cellStyle name="Normal 4 3 6 2 5 2" xfId="10624" xr:uid="{00000000-0005-0000-0000-00003A1F0000}"/>
    <cellStyle name="Normal 4 3 6 2 6" xfId="7253" xr:uid="{00000000-0005-0000-0000-00003B1F0000}"/>
    <cellStyle name="Normal 4 3 6 3" xfId="329" xr:uid="{00000000-0005-0000-0000-00003C1F0000}"/>
    <cellStyle name="Normal 4 3 6 3 2" xfId="909" xr:uid="{00000000-0005-0000-0000-00003D1F0000}"/>
    <cellStyle name="Normal 4 3 6 3 2 2" xfId="4568" xr:uid="{00000000-0005-0000-0000-00003E1F0000}"/>
    <cellStyle name="Normal 4 3 6 3 2 2 2" xfId="10994" xr:uid="{00000000-0005-0000-0000-00003F1F0000}"/>
    <cellStyle name="Normal 4 3 6 3 2 3" xfId="7629" xr:uid="{00000000-0005-0000-0000-0000401F0000}"/>
    <cellStyle name="Normal 4 3 6 3 3" xfId="2476" xr:uid="{00000000-0005-0000-0000-0000411F0000}"/>
    <cellStyle name="Normal 4 3 6 3 3 2" xfId="5658" xr:uid="{00000000-0005-0000-0000-0000421F0000}"/>
    <cellStyle name="Normal 4 3 6 3 3 2 2" xfId="12084" xr:uid="{00000000-0005-0000-0000-0000431F0000}"/>
    <cellStyle name="Normal 4 3 6 3 3 3" xfId="9108" xr:uid="{00000000-0005-0000-0000-0000441F0000}"/>
    <cellStyle name="Normal 4 3 6 3 4" xfId="3637" xr:uid="{00000000-0005-0000-0000-0000451F0000}"/>
    <cellStyle name="Normal 4 3 6 3 4 2" xfId="6576" xr:uid="{00000000-0005-0000-0000-0000461F0000}"/>
    <cellStyle name="Normal 4 3 6 3 4 2 2" xfId="13002" xr:uid="{00000000-0005-0000-0000-0000471F0000}"/>
    <cellStyle name="Normal 4 3 6 3 4 3" xfId="10075" xr:uid="{00000000-0005-0000-0000-0000481F0000}"/>
    <cellStyle name="Normal 4 3 6 3 5" xfId="4020" xr:uid="{00000000-0005-0000-0000-0000491F0000}"/>
    <cellStyle name="Normal 4 3 6 3 5 2" xfId="10446" xr:uid="{00000000-0005-0000-0000-00004A1F0000}"/>
    <cellStyle name="Normal 4 3 6 3 6" xfId="7075" xr:uid="{00000000-0005-0000-0000-00004B1F0000}"/>
    <cellStyle name="Normal 4 3 6 4" xfId="731" xr:uid="{00000000-0005-0000-0000-00004C1F0000}"/>
    <cellStyle name="Normal 4 3 6 4 2" xfId="1862" xr:uid="{00000000-0005-0000-0000-00004D1F0000}"/>
    <cellStyle name="Normal 4 3 6 4 2 2" xfId="5260" xr:uid="{00000000-0005-0000-0000-00004E1F0000}"/>
    <cellStyle name="Normal 4 3 6 4 2 2 2" xfId="11686" xr:uid="{00000000-0005-0000-0000-00004F1F0000}"/>
    <cellStyle name="Normal 4 3 6 4 2 3" xfId="8558" xr:uid="{00000000-0005-0000-0000-0000501F0000}"/>
    <cellStyle name="Normal 4 3 6 4 3" xfId="3244" xr:uid="{00000000-0005-0000-0000-0000511F0000}"/>
    <cellStyle name="Normal 4 3 6 4 3 2" xfId="6183" xr:uid="{00000000-0005-0000-0000-0000521F0000}"/>
    <cellStyle name="Normal 4 3 6 4 3 2 2" xfId="12609" xr:uid="{00000000-0005-0000-0000-0000531F0000}"/>
    <cellStyle name="Normal 4 3 6 4 3 3" xfId="9682" xr:uid="{00000000-0005-0000-0000-0000541F0000}"/>
    <cellStyle name="Normal 4 3 6 4 4" xfId="4390" xr:uid="{00000000-0005-0000-0000-0000551F0000}"/>
    <cellStyle name="Normal 4 3 6 4 4 2" xfId="10816" xr:uid="{00000000-0005-0000-0000-0000561F0000}"/>
    <cellStyle name="Normal 4 3 6 4 5" xfId="7451" xr:uid="{00000000-0005-0000-0000-0000571F0000}"/>
    <cellStyle name="Normal 4 3 6 5" xfId="1308" xr:uid="{00000000-0005-0000-0000-0000581F0000}"/>
    <cellStyle name="Normal 4 3 6 5 2" xfId="4894" xr:uid="{00000000-0005-0000-0000-0000591F0000}"/>
    <cellStyle name="Normal 4 3 6 5 2 2" xfId="11320" xr:uid="{00000000-0005-0000-0000-00005A1F0000}"/>
    <cellStyle name="Normal 4 3 6 5 3" xfId="8022" xr:uid="{00000000-0005-0000-0000-00005B1F0000}"/>
    <cellStyle name="Normal 4 3 6 6" xfId="2880" xr:uid="{00000000-0005-0000-0000-00005C1F0000}"/>
    <cellStyle name="Normal 4 3 6 6 2" xfId="5821" xr:uid="{00000000-0005-0000-0000-00005D1F0000}"/>
    <cellStyle name="Normal 4 3 6 6 2 2" xfId="12247" xr:uid="{00000000-0005-0000-0000-00005E1F0000}"/>
    <cellStyle name="Normal 4 3 6 6 3" xfId="9320" xr:uid="{00000000-0005-0000-0000-00005F1F0000}"/>
    <cellStyle name="Normal 4 3 6 7" xfId="3842" xr:uid="{00000000-0005-0000-0000-0000601F0000}"/>
    <cellStyle name="Normal 4 3 6 7 2" xfId="10268" xr:uid="{00000000-0005-0000-0000-0000611F0000}"/>
    <cellStyle name="Normal 4 3 6 8" xfId="6897" xr:uid="{00000000-0005-0000-0000-0000621F0000}"/>
    <cellStyle name="Normal 4 3 6_IOPES" xfId="2671" xr:uid="{00000000-0005-0000-0000-0000631F0000}"/>
    <cellStyle name="Normal 4 3 7" xfId="202" xr:uid="{00000000-0005-0000-0000-0000641F0000}"/>
    <cellStyle name="Normal 4 3 7 2" xfId="567" xr:uid="{00000000-0005-0000-0000-0000651F0000}"/>
    <cellStyle name="Normal 4 3 7 2 2" xfId="1146" xr:uid="{00000000-0005-0000-0000-0000661F0000}"/>
    <cellStyle name="Normal 4 3 7 2 2 2" xfId="4805" xr:uid="{00000000-0005-0000-0000-0000671F0000}"/>
    <cellStyle name="Normal 4 3 7 2 2 2 2" xfId="11231" xr:uid="{00000000-0005-0000-0000-0000681F0000}"/>
    <cellStyle name="Normal 4 3 7 2 2 3" xfId="7866" xr:uid="{00000000-0005-0000-0000-0000691F0000}"/>
    <cellStyle name="Normal 4 3 7 2 3" xfId="2541" xr:uid="{00000000-0005-0000-0000-00006A1F0000}"/>
    <cellStyle name="Normal 4 3 7 2 3 2" xfId="5717" xr:uid="{00000000-0005-0000-0000-00006B1F0000}"/>
    <cellStyle name="Normal 4 3 7 2 3 2 2" xfId="12143" xr:uid="{00000000-0005-0000-0000-00006C1F0000}"/>
    <cellStyle name="Normal 4 3 7 2 3 3" xfId="9167" xr:uid="{00000000-0005-0000-0000-00006D1F0000}"/>
    <cellStyle name="Normal 4 3 7 2 4" xfId="3696" xr:uid="{00000000-0005-0000-0000-00006E1F0000}"/>
    <cellStyle name="Normal 4 3 7 2 4 2" xfId="6635" xr:uid="{00000000-0005-0000-0000-00006F1F0000}"/>
    <cellStyle name="Normal 4 3 7 2 4 2 2" xfId="13061" xr:uid="{00000000-0005-0000-0000-0000701F0000}"/>
    <cellStyle name="Normal 4 3 7 2 4 3" xfId="10134" xr:uid="{00000000-0005-0000-0000-0000711F0000}"/>
    <cellStyle name="Normal 4 3 7 2 5" xfId="4257" xr:uid="{00000000-0005-0000-0000-0000721F0000}"/>
    <cellStyle name="Normal 4 3 7 2 5 2" xfId="10683" xr:uid="{00000000-0005-0000-0000-0000731F0000}"/>
    <cellStyle name="Normal 4 3 7 2 6" xfId="7312" xr:uid="{00000000-0005-0000-0000-0000741F0000}"/>
    <cellStyle name="Normal 4 3 7 3" xfId="388" xr:uid="{00000000-0005-0000-0000-0000751F0000}"/>
    <cellStyle name="Normal 4 3 7 3 2" xfId="968" xr:uid="{00000000-0005-0000-0000-0000761F0000}"/>
    <cellStyle name="Normal 4 3 7 3 2 2" xfId="4627" xr:uid="{00000000-0005-0000-0000-0000771F0000}"/>
    <cellStyle name="Normal 4 3 7 3 2 2 2" xfId="11053" xr:uid="{00000000-0005-0000-0000-0000781F0000}"/>
    <cellStyle name="Normal 4 3 7 3 2 3" xfId="7688" xr:uid="{00000000-0005-0000-0000-0000791F0000}"/>
    <cellStyle name="Normal 4 3 7 3 3" xfId="1927" xr:uid="{00000000-0005-0000-0000-00007A1F0000}"/>
    <cellStyle name="Normal 4 3 7 3 3 2" xfId="5318" xr:uid="{00000000-0005-0000-0000-00007B1F0000}"/>
    <cellStyle name="Normal 4 3 7 3 3 2 2" xfId="11744" xr:uid="{00000000-0005-0000-0000-00007C1F0000}"/>
    <cellStyle name="Normal 4 3 7 3 3 3" xfId="8623" xr:uid="{00000000-0005-0000-0000-00007D1F0000}"/>
    <cellStyle name="Normal 4 3 7 3 4" xfId="3302" xr:uid="{00000000-0005-0000-0000-00007E1F0000}"/>
    <cellStyle name="Normal 4 3 7 3 4 2" xfId="6241" xr:uid="{00000000-0005-0000-0000-00007F1F0000}"/>
    <cellStyle name="Normal 4 3 7 3 4 2 2" xfId="12667" xr:uid="{00000000-0005-0000-0000-0000801F0000}"/>
    <cellStyle name="Normal 4 3 7 3 4 3" xfId="9740" xr:uid="{00000000-0005-0000-0000-0000811F0000}"/>
    <cellStyle name="Normal 4 3 7 3 5" xfId="4079" xr:uid="{00000000-0005-0000-0000-0000821F0000}"/>
    <cellStyle name="Normal 4 3 7 3 5 2" xfId="10505" xr:uid="{00000000-0005-0000-0000-0000831F0000}"/>
    <cellStyle name="Normal 4 3 7 3 6" xfId="7134" xr:uid="{00000000-0005-0000-0000-0000841F0000}"/>
    <cellStyle name="Normal 4 3 7 4" xfId="790" xr:uid="{00000000-0005-0000-0000-0000851F0000}"/>
    <cellStyle name="Normal 4 3 7 4 2" xfId="4449" xr:uid="{00000000-0005-0000-0000-0000861F0000}"/>
    <cellStyle name="Normal 4 3 7 4 2 2" xfId="10875" xr:uid="{00000000-0005-0000-0000-0000871F0000}"/>
    <cellStyle name="Normal 4 3 7 4 3" xfId="7510" xr:uid="{00000000-0005-0000-0000-0000881F0000}"/>
    <cellStyle name="Normal 4 3 7 5" xfId="1374" xr:uid="{00000000-0005-0000-0000-0000891F0000}"/>
    <cellStyle name="Normal 4 3 7 5 2" xfId="4952" xr:uid="{00000000-0005-0000-0000-00008A1F0000}"/>
    <cellStyle name="Normal 4 3 7 5 2 2" xfId="11378" xr:uid="{00000000-0005-0000-0000-00008B1F0000}"/>
    <cellStyle name="Normal 4 3 7 5 3" xfId="8088" xr:uid="{00000000-0005-0000-0000-00008C1F0000}"/>
    <cellStyle name="Normal 4 3 7 6" xfId="2938" xr:uid="{00000000-0005-0000-0000-00008D1F0000}"/>
    <cellStyle name="Normal 4 3 7 6 2" xfId="5879" xr:uid="{00000000-0005-0000-0000-00008E1F0000}"/>
    <cellStyle name="Normal 4 3 7 6 2 2" xfId="12305" xr:uid="{00000000-0005-0000-0000-00008F1F0000}"/>
    <cellStyle name="Normal 4 3 7 6 3" xfId="9378" xr:uid="{00000000-0005-0000-0000-0000901F0000}"/>
    <cellStyle name="Normal 4 3 7 7" xfId="3901" xr:uid="{00000000-0005-0000-0000-0000911F0000}"/>
    <cellStyle name="Normal 4 3 7 7 2" xfId="10327" xr:uid="{00000000-0005-0000-0000-0000921F0000}"/>
    <cellStyle name="Normal 4 3 7 8" xfId="6956" xr:uid="{00000000-0005-0000-0000-0000931F0000}"/>
    <cellStyle name="Normal 4 3 7_IOPES" xfId="2598" xr:uid="{00000000-0005-0000-0000-0000941F0000}"/>
    <cellStyle name="Normal 4 3 8" xfId="419" xr:uid="{00000000-0005-0000-0000-0000951F0000}"/>
    <cellStyle name="Normal 4 3 8 2" xfId="998" xr:uid="{00000000-0005-0000-0000-0000961F0000}"/>
    <cellStyle name="Normal 4 3 8 2 2" xfId="2079" xr:uid="{00000000-0005-0000-0000-0000971F0000}"/>
    <cellStyle name="Normal 4 3 8 2 2 2" xfId="5378" xr:uid="{00000000-0005-0000-0000-0000981F0000}"/>
    <cellStyle name="Normal 4 3 8 2 2 2 2" xfId="11804" xr:uid="{00000000-0005-0000-0000-0000991F0000}"/>
    <cellStyle name="Normal 4 3 8 2 2 3" xfId="8773" xr:uid="{00000000-0005-0000-0000-00009A1F0000}"/>
    <cellStyle name="Normal 4 3 8 2 3" xfId="3360" xr:uid="{00000000-0005-0000-0000-00009B1F0000}"/>
    <cellStyle name="Normal 4 3 8 2 3 2" xfId="6299" xr:uid="{00000000-0005-0000-0000-00009C1F0000}"/>
    <cellStyle name="Normal 4 3 8 2 3 2 2" xfId="12725" xr:uid="{00000000-0005-0000-0000-00009D1F0000}"/>
    <cellStyle name="Normal 4 3 8 2 3 3" xfId="9798" xr:uid="{00000000-0005-0000-0000-00009E1F0000}"/>
    <cellStyle name="Normal 4 3 8 2 4" xfId="4657" xr:uid="{00000000-0005-0000-0000-00009F1F0000}"/>
    <cellStyle name="Normal 4 3 8 2 4 2" xfId="11083" xr:uid="{00000000-0005-0000-0000-0000A01F0000}"/>
    <cellStyle name="Normal 4 3 8 2 5" xfId="7718" xr:uid="{00000000-0005-0000-0000-0000A11F0000}"/>
    <cellStyle name="Normal 4 3 8 3" xfId="1530" xr:uid="{00000000-0005-0000-0000-0000A21F0000}"/>
    <cellStyle name="Normal 4 3 8 3 2" xfId="5010" xr:uid="{00000000-0005-0000-0000-0000A31F0000}"/>
    <cellStyle name="Normal 4 3 8 3 2 2" xfId="11436" xr:uid="{00000000-0005-0000-0000-0000A41F0000}"/>
    <cellStyle name="Normal 4 3 8 3 3" xfId="8244" xr:uid="{00000000-0005-0000-0000-0000A51F0000}"/>
    <cellStyle name="Normal 4 3 8 4" xfId="2997" xr:uid="{00000000-0005-0000-0000-0000A61F0000}"/>
    <cellStyle name="Normal 4 3 8 4 2" xfId="5937" xr:uid="{00000000-0005-0000-0000-0000A71F0000}"/>
    <cellStyle name="Normal 4 3 8 4 2 2" xfId="12363" xr:uid="{00000000-0005-0000-0000-0000A81F0000}"/>
    <cellStyle name="Normal 4 3 8 4 3" xfId="9436" xr:uid="{00000000-0005-0000-0000-0000A91F0000}"/>
    <cellStyle name="Normal 4 3 8 5" xfId="4109" xr:uid="{00000000-0005-0000-0000-0000AA1F0000}"/>
    <cellStyle name="Normal 4 3 8 5 2" xfId="10535" xr:uid="{00000000-0005-0000-0000-0000AB1F0000}"/>
    <cellStyle name="Normal 4 3 8 6" xfId="7164" xr:uid="{00000000-0005-0000-0000-0000AC1F0000}"/>
    <cellStyle name="Normal 4 3 9" xfId="240" xr:uid="{00000000-0005-0000-0000-0000AD1F0000}"/>
    <cellStyle name="Normal 4 3 9 2" xfId="820" xr:uid="{00000000-0005-0000-0000-0000AE1F0000}"/>
    <cellStyle name="Normal 4 3 9 2 2" xfId="2155" xr:uid="{00000000-0005-0000-0000-0000AF1F0000}"/>
    <cellStyle name="Normal 4 3 9 2 2 2" xfId="5437" xr:uid="{00000000-0005-0000-0000-0000B01F0000}"/>
    <cellStyle name="Normal 4 3 9 2 2 2 2" xfId="11863" xr:uid="{00000000-0005-0000-0000-0000B11F0000}"/>
    <cellStyle name="Normal 4 3 9 2 2 3" xfId="8847" xr:uid="{00000000-0005-0000-0000-0000B21F0000}"/>
    <cellStyle name="Normal 4 3 9 2 3" xfId="3419" xr:uid="{00000000-0005-0000-0000-0000B31F0000}"/>
    <cellStyle name="Normal 4 3 9 2 3 2" xfId="6358" xr:uid="{00000000-0005-0000-0000-0000B41F0000}"/>
    <cellStyle name="Normal 4 3 9 2 3 2 2" xfId="12784" xr:uid="{00000000-0005-0000-0000-0000B51F0000}"/>
    <cellStyle name="Normal 4 3 9 2 3 3" xfId="9857" xr:uid="{00000000-0005-0000-0000-0000B61F0000}"/>
    <cellStyle name="Normal 4 3 9 2 4" xfId="4479" xr:uid="{00000000-0005-0000-0000-0000B71F0000}"/>
    <cellStyle name="Normal 4 3 9 2 4 2" xfId="10905" xr:uid="{00000000-0005-0000-0000-0000B81F0000}"/>
    <cellStyle name="Normal 4 3 9 2 5" xfId="7540" xr:uid="{00000000-0005-0000-0000-0000B91F0000}"/>
    <cellStyle name="Normal 4 3 9 3" xfId="1608" xr:uid="{00000000-0005-0000-0000-0000BA1F0000}"/>
    <cellStyle name="Normal 4 3 9 3 2" xfId="5069" xr:uid="{00000000-0005-0000-0000-0000BB1F0000}"/>
    <cellStyle name="Normal 4 3 9 3 2 2" xfId="11495" xr:uid="{00000000-0005-0000-0000-0000BC1F0000}"/>
    <cellStyle name="Normal 4 3 9 3 3" xfId="8319" xr:uid="{00000000-0005-0000-0000-0000BD1F0000}"/>
    <cellStyle name="Normal 4 3 9 4" xfId="3057" xr:uid="{00000000-0005-0000-0000-0000BE1F0000}"/>
    <cellStyle name="Normal 4 3 9 4 2" xfId="5996" xr:uid="{00000000-0005-0000-0000-0000BF1F0000}"/>
    <cellStyle name="Normal 4 3 9 4 2 2" xfId="12422" xr:uid="{00000000-0005-0000-0000-0000C01F0000}"/>
    <cellStyle name="Normal 4 3 9 4 3" xfId="9495" xr:uid="{00000000-0005-0000-0000-0000C11F0000}"/>
    <cellStyle name="Normal 4 3 9 5" xfId="3931" xr:uid="{00000000-0005-0000-0000-0000C21F0000}"/>
    <cellStyle name="Normal 4 3 9 5 2" xfId="10357" xr:uid="{00000000-0005-0000-0000-0000C31F0000}"/>
    <cellStyle name="Normal 4 3 9 6" xfId="6986" xr:uid="{00000000-0005-0000-0000-0000C41F0000}"/>
    <cellStyle name="Normal 4 3_IOPES" xfId="2341" xr:uid="{00000000-0005-0000-0000-0000C51F0000}"/>
    <cellStyle name="Normal 4 4" xfId="44" xr:uid="{00000000-0005-0000-0000-0000C61F0000}"/>
    <cellStyle name="Normal 4 5" xfId="73" xr:uid="{00000000-0005-0000-0000-0000C71F0000}"/>
    <cellStyle name="Normal 4 5 2" xfId="446" xr:uid="{00000000-0005-0000-0000-0000C81F0000}"/>
    <cellStyle name="Normal 4 5 2 2" xfId="1025" xr:uid="{00000000-0005-0000-0000-0000C91F0000}"/>
    <cellStyle name="Normal 4 5 2 2 2" xfId="2273" xr:uid="{00000000-0005-0000-0000-0000CA1F0000}"/>
    <cellStyle name="Normal 4 5 2 2 2 2" xfId="5527" xr:uid="{00000000-0005-0000-0000-0000CB1F0000}"/>
    <cellStyle name="Normal 4 5 2 2 2 2 2" xfId="11953" xr:uid="{00000000-0005-0000-0000-0000CC1F0000}"/>
    <cellStyle name="Normal 4 5 2 2 2 3" xfId="8954" xr:uid="{00000000-0005-0000-0000-0000CD1F0000}"/>
    <cellStyle name="Normal 4 5 2 2 3" xfId="3508" xr:uid="{00000000-0005-0000-0000-0000CE1F0000}"/>
    <cellStyle name="Normal 4 5 2 2 3 2" xfId="6447" xr:uid="{00000000-0005-0000-0000-0000CF1F0000}"/>
    <cellStyle name="Normal 4 5 2 2 3 2 2" xfId="12873" xr:uid="{00000000-0005-0000-0000-0000D01F0000}"/>
    <cellStyle name="Normal 4 5 2 2 3 3" xfId="9946" xr:uid="{00000000-0005-0000-0000-0000D11F0000}"/>
    <cellStyle name="Normal 4 5 2 2 4" xfId="4684" xr:uid="{00000000-0005-0000-0000-0000D21F0000}"/>
    <cellStyle name="Normal 4 5 2 2 4 2" xfId="11110" xr:uid="{00000000-0005-0000-0000-0000D31F0000}"/>
    <cellStyle name="Normal 4 5 2 2 5" xfId="7745" xr:uid="{00000000-0005-0000-0000-0000D41F0000}"/>
    <cellStyle name="Normal 4 5 2 3" xfId="1717" xr:uid="{00000000-0005-0000-0000-0000D51F0000}"/>
    <cellStyle name="Normal 4 5 2 3 2" xfId="5159" xr:uid="{00000000-0005-0000-0000-0000D61F0000}"/>
    <cellStyle name="Normal 4 5 2 3 2 2" xfId="11585" xr:uid="{00000000-0005-0000-0000-0000D71F0000}"/>
    <cellStyle name="Normal 4 5 2 3 3" xfId="8426" xr:uid="{00000000-0005-0000-0000-0000D81F0000}"/>
    <cellStyle name="Normal 4 5 2 4" xfId="3146" xr:uid="{00000000-0005-0000-0000-0000D91F0000}"/>
    <cellStyle name="Normal 4 5 2 4 2" xfId="6085" xr:uid="{00000000-0005-0000-0000-0000DA1F0000}"/>
    <cellStyle name="Normal 4 5 2 4 2 2" xfId="12511" xr:uid="{00000000-0005-0000-0000-0000DB1F0000}"/>
    <cellStyle name="Normal 4 5 2 4 3" xfId="9584" xr:uid="{00000000-0005-0000-0000-0000DC1F0000}"/>
    <cellStyle name="Normal 4 5 2 5" xfId="4136" xr:uid="{00000000-0005-0000-0000-0000DD1F0000}"/>
    <cellStyle name="Normal 4 5 2 5 2" xfId="10562" xr:uid="{00000000-0005-0000-0000-0000DE1F0000}"/>
    <cellStyle name="Normal 4 5 2 6" xfId="7191" xr:uid="{00000000-0005-0000-0000-0000DF1F0000}"/>
    <cellStyle name="Normal 4 5 3" xfId="267" xr:uid="{00000000-0005-0000-0000-0000E01F0000}"/>
    <cellStyle name="Normal 4 5 3 2" xfId="847" xr:uid="{00000000-0005-0000-0000-0000E11F0000}"/>
    <cellStyle name="Normal 4 5 3 2 2" xfId="2188" xr:uid="{00000000-0005-0000-0000-0000E21F0000}"/>
    <cellStyle name="Normal 4 5 3 2 2 2" xfId="5465" xr:uid="{00000000-0005-0000-0000-0000E31F0000}"/>
    <cellStyle name="Normal 4 5 3 2 2 2 2" xfId="11891" xr:uid="{00000000-0005-0000-0000-0000E41F0000}"/>
    <cellStyle name="Normal 4 5 3 2 2 3" xfId="8879" xr:uid="{00000000-0005-0000-0000-0000E51F0000}"/>
    <cellStyle name="Normal 4 5 3 2 3" xfId="3447" xr:uid="{00000000-0005-0000-0000-0000E61F0000}"/>
    <cellStyle name="Normal 4 5 3 2 3 2" xfId="6386" xr:uid="{00000000-0005-0000-0000-0000E71F0000}"/>
    <cellStyle name="Normal 4 5 3 2 3 2 2" xfId="12812" xr:uid="{00000000-0005-0000-0000-0000E81F0000}"/>
    <cellStyle name="Normal 4 5 3 2 3 3" xfId="9885" xr:uid="{00000000-0005-0000-0000-0000E91F0000}"/>
    <cellStyle name="Normal 4 5 3 2 4" xfId="4506" xr:uid="{00000000-0005-0000-0000-0000EA1F0000}"/>
    <cellStyle name="Normal 4 5 3 2 4 2" xfId="10932" xr:uid="{00000000-0005-0000-0000-0000EB1F0000}"/>
    <cellStyle name="Normal 4 5 3 2 5" xfId="7567" xr:uid="{00000000-0005-0000-0000-0000EC1F0000}"/>
    <cellStyle name="Normal 4 5 3 3" xfId="1640" xr:uid="{00000000-0005-0000-0000-0000ED1F0000}"/>
    <cellStyle name="Normal 4 5 3 3 2" xfId="5097" xr:uid="{00000000-0005-0000-0000-0000EE1F0000}"/>
    <cellStyle name="Normal 4 5 3 3 2 2" xfId="11523" xr:uid="{00000000-0005-0000-0000-0000EF1F0000}"/>
    <cellStyle name="Normal 4 5 3 3 3" xfId="8351" xr:uid="{00000000-0005-0000-0000-0000F01F0000}"/>
    <cellStyle name="Normal 4 5 3 4" xfId="3085" xr:uid="{00000000-0005-0000-0000-0000F11F0000}"/>
    <cellStyle name="Normal 4 5 3 4 2" xfId="6024" xr:uid="{00000000-0005-0000-0000-0000F21F0000}"/>
    <cellStyle name="Normal 4 5 3 4 2 2" xfId="12450" xr:uid="{00000000-0005-0000-0000-0000F31F0000}"/>
    <cellStyle name="Normal 4 5 3 4 3" xfId="9523" xr:uid="{00000000-0005-0000-0000-0000F41F0000}"/>
    <cellStyle name="Normal 4 5 3 5" xfId="3958" xr:uid="{00000000-0005-0000-0000-0000F51F0000}"/>
    <cellStyle name="Normal 4 5 3 5 2" xfId="10384" xr:uid="{00000000-0005-0000-0000-0000F61F0000}"/>
    <cellStyle name="Normal 4 5 3 6" xfId="7013" xr:uid="{00000000-0005-0000-0000-0000F71F0000}"/>
    <cellStyle name="Normal 4 5 4" xfId="669" xr:uid="{00000000-0005-0000-0000-0000F81F0000}"/>
    <cellStyle name="Normal 4 5 4 2" xfId="2412" xr:uid="{00000000-0005-0000-0000-0000F91F0000}"/>
    <cellStyle name="Normal 4 5 4 2 2" xfId="5596" xr:uid="{00000000-0005-0000-0000-0000FA1F0000}"/>
    <cellStyle name="Normal 4 5 4 2 2 2" xfId="12022" xr:uid="{00000000-0005-0000-0000-0000FB1F0000}"/>
    <cellStyle name="Normal 4 5 4 2 3" xfId="9046" xr:uid="{00000000-0005-0000-0000-0000FC1F0000}"/>
    <cellStyle name="Normal 4 5 4 3" xfId="3575" xr:uid="{00000000-0005-0000-0000-0000FD1F0000}"/>
    <cellStyle name="Normal 4 5 4 3 2" xfId="6514" xr:uid="{00000000-0005-0000-0000-0000FE1F0000}"/>
    <cellStyle name="Normal 4 5 4 3 2 2" xfId="12940" xr:uid="{00000000-0005-0000-0000-0000FF1F0000}"/>
    <cellStyle name="Normal 4 5 4 3 3" xfId="10013" xr:uid="{00000000-0005-0000-0000-000000200000}"/>
    <cellStyle name="Normal 4 5 4 4" xfId="4328" xr:uid="{00000000-0005-0000-0000-000001200000}"/>
    <cellStyle name="Normal 4 5 4 4 2" xfId="10754" xr:uid="{00000000-0005-0000-0000-000002200000}"/>
    <cellStyle name="Normal 4 5 4 5" xfId="7389" xr:uid="{00000000-0005-0000-0000-000003200000}"/>
    <cellStyle name="Normal 4 5 5" xfId="1859" xr:uid="{00000000-0005-0000-0000-000004200000}"/>
    <cellStyle name="Normal 4 5 5 2" xfId="3241" xr:uid="{00000000-0005-0000-0000-000005200000}"/>
    <cellStyle name="Normal 4 5 5 2 2" xfId="6180" xr:uid="{00000000-0005-0000-0000-000006200000}"/>
    <cellStyle name="Normal 4 5 5 2 2 2" xfId="12606" xr:uid="{00000000-0005-0000-0000-000007200000}"/>
    <cellStyle name="Normal 4 5 5 2 3" xfId="9679" xr:uid="{00000000-0005-0000-0000-000008200000}"/>
    <cellStyle name="Normal 4 5 5 3" xfId="5257" xr:uid="{00000000-0005-0000-0000-000009200000}"/>
    <cellStyle name="Normal 4 5 5 3 2" xfId="11683" xr:uid="{00000000-0005-0000-0000-00000A200000}"/>
    <cellStyle name="Normal 4 5 5 4" xfId="8555" xr:uid="{00000000-0005-0000-0000-00000B200000}"/>
    <cellStyle name="Normal 4 5 6" xfId="1303" xr:uid="{00000000-0005-0000-0000-00000C200000}"/>
    <cellStyle name="Normal 4 5 6 2" xfId="4891" xr:uid="{00000000-0005-0000-0000-00000D200000}"/>
    <cellStyle name="Normal 4 5 6 2 2" xfId="11317" xr:uid="{00000000-0005-0000-0000-00000E200000}"/>
    <cellStyle name="Normal 4 5 6 3" xfId="8017" xr:uid="{00000000-0005-0000-0000-00000F200000}"/>
    <cellStyle name="Normal 4 5 7" xfId="2877" xr:uid="{00000000-0005-0000-0000-000010200000}"/>
    <cellStyle name="Normal 4 5 7 2" xfId="5818" xr:uid="{00000000-0005-0000-0000-000011200000}"/>
    <cellStyle name="Normal 4 5 7 2 2" xfId="12244" xr:uid="{00000000-0005-0000-0000-000012200000}"/>
    <cellStyle name="Normal 4 5 7 3" xfId="9317" xr:uid="{00000000-0005-0000-0000-000013200000}"/>
    <cellStyle name="Normal 4 5 8" xfId="3780" xr:uid="{00000000-0005-0000-0000-000014200000}"/>
    <cellStyle name="Normal 4 5 8 2" xfId="10206" xr:uid="{00000000-0005-0000-0000-000015200000}"/>
    <cellStyle name="Normal 4 5 9" xfId="6835" xr:uid="{00000000-0005-0000-0000-000016200000}"/>
    <cellStyle name="Normal 4 5_IOPES" xfId="2631" xr:uid="{00000000-0005-0000-0000-000017200000}"/>
    <cellStyle name="Normal 4 6" xfId="134" xr:uid="{00000000-0005-0000-0000-000018200000}"/>
    <cellStyle name="Normal 4 6 2" xfId="505" xr:uid="{00000000-0005-0000-0000-000019200000}"/>
    <cellStyle name="Normal 4 6 2 2" xfId="1084" xr:uid="{00000000-0005-0000-0000-00001A200000}"/>
    <cellStyle name="Normal 4 6 2 2 2" xfId="2235" xr:uid="{00000000-0005-0000-0000-00001B200000}"/>
    <cellStyle name="Normal 4 6 2 2 2 2" xfId="5495" xr:uid="{00000000-0005-0000-0000-00001C200000}"/>
    <cellStyle name="Normal 4 6 2 2 2 2 2" xfId="11921" xr:uid="{00000000-0005-0000-0000-00001D200000}"/>
    <cellStyle name="Normal 4 6 2 2 2 3" xfId="8918" xr:uid="{00000000-0005-0000-0000-00001E200000}"/>
    <cellStyle name="Normal 4 6 2 2 3" xfId="3477" xr:uid="{00000000-0005-0000-0000-00001F200000}"/>
    <cellStyle name="Normal 4 6 2 2 3 2" xfId="6416" xr:uid="{00000000-0005-0000-0000-000020200000}"/>
    <cellStyle name="Normal 4 6 2 2 3 2 2" xfId="12842" xr:uid="{00000000-0005-0000-0000-000021200000}"/>
    <cellStyle name="Normal 4 6 2 2 3 3" xfId="9915" xr:uid="{00000000-0005-0000-0000-000022200000}"/>
    <cellStyle name="Normal 4 6 2 2 4" xfId="4743" xr:uid="{00000000-0005-0000-0000-000023200000}"/>
    <cellStyle name="Normal 4 6 2 2 4 2" xfId="11169" xr:uid="{00000000-0005-0000-0000-000024200000}"/>
    <cellStyle name="Normal 4 6 2 2 5" xfId="7804" xr:uid="{00000000-0005-0000-0000-000025200000}"/>
    <cellStyle name="Normal 4 6 2 3" xfId="1680" xr:uid="{00000000-0005-0000-0000-000026200000}"/>
    <cellStyle name="Normal 4 6 2 3 2" xfId="5127" xr:uid="{00000000-0005-0000-0000-000027200000}"/>
    <cellStyle name="Normal 4 6 2 3 2 2" xfId="11553" xr:uid="{00000000-0005-0000-0000-000028200000}"/>
    <cellStyle name="Normal 4 6 2 3 3" xfId="8390" xr:uid="{00000000-0005-0000-0000-000029200000}"/>
    <cellStyle name="Normal 4 6 2 4" xfId="3115" xr:uid="{00000000-0005-0000-0000-00002A200000}"/>
    <cellStyle name="Normal 4 6 2 4 2" xfId="6054" xr:uid="{00000000-0005-0000-0000-00002B200000}"/>
    <cellStyle name="Normal 4 6 2 4 2 2" xfId="12480" xr:uid="{00000000-0005-0000-0000-00002C200000}"/>
    <cellStyle name="Normal 4 6 2 4 3" xfId="9553" xr:uid="{00000000-0005-0000-0000-00002D200000}"/>
    <cellStyle name="Normal 4 6 2 5" xfId="4195" xr:uid="{00000000-0005-0000-0000-00002E200000}"/>
    <cellStyle name="Normal 4 6 2 5 2" xfId="10621" xr:uid="{00000000-0005-0000-0000-00002F200000}"/>
    <cellStyle name="Normal 4 6 2 6" xfId="7250" xr:uid="{00000000-0005-0000-0000-000030200000}"/>
    <cellStyle name="Normal 4 6 3" xfId="326" xr:uid="{00000000-0005-0000-0000-000031200000}"/>
    <cellStyle name="Normal 4 6 3 2" xfId="906" xr:uid="{00000000-0005-0000-0000-000032200000}"/>
    <cellStyle name="Normal 4 6 3 2 2" xfId="4565" xr:uid="{00000000-0005-0000-0000-000033200000}"/>
    <cellStyle name="Normal 4 6 3 2 2 2" xfId="10991" xr:uid="{00000000-0005-0000-0000-000034200000}"/>
    <cellStyle name="Normal 4 6 3 2 3" xfId="7626" xr:uid="{00000000-0005-0000-0000-000035200000}"/>
    <cellStyle name="Normal 4 6 3 3" xfId="2473" xr:uid="{00000000-0005-0000-0000-000036200000}"/>
    <cellStyle name="Normal 4 6 3 3 2" xfId="5655" xr:uid="{00000000-0005-0000-0000-000037200000}"/>
    <cellStyle name="Normal 4 6 3 3 2 2" xfId="12081" xr:uid="{00000000-0005-0000-0000-000038200000}"/>
    <cellStyle name="Normal 4 6 3 3 3" xfId="9105" xr:uid="{00000000-0005-0000-0000-000039200000}"/>
    <cellStyle name="Normal 4 6 3 4" xfId="3634" xr:uid="{00000000-0005-0000-0000-00003A200000}"/>
    <cellStyle name="Normal 4 6 3 4 2" xfId="6573" xr:uid="{00000000-0005-0000-0000-00003B200000}"/>
    <cellStyle name="Normal 4 6 3 4 2 2" xfId="12999" xr:uid="{00000000-0005-0000-0000-00003C200000}"/>
    <cellStyle name="Normal 4 6 3 4 3" xfId="10072" xr:uid="{00000000-0005-0000-0000-00003D200000}"/>
    <cellStyle name="Normal 4 6 3 5" xfId="4017" xr:uid="{00000000-0005-0000-0000-00003E200000}"/>
    <cellStyle name="Normal 4 6 3 5 2" xfId="10443" xr:uid="{00000000-0005-0000-0000-00003F200000}"/>
    <cellStyle name="Normal 4 6 3 6" xfId="7072" xr:uid="{00000000-0005-0000-0000-000040200000}"/>
    <cellStyle name="Normal 4 6 4" xfId="728" xr:uid="{00000000-0005-0000-0000-000041200000}"/>
    <cellStyle name="Normal 4 6 4 2" xfId="1924" xr:uid="{00000000-0005-0000-0000-000042200000}"/>
    <cellStyle name="Normal 4 6 4 2 2" xfId="5315" xr:uid="{00000000-0005-0000-0000-000043200000}"/>
    <cellStyle name="Normal 4 6 4 2 2 2" xfId="11741" xr:uid="{00000000-0005-0000-0000-000044200000}"/>
    <cellStyle name="Normal 4 6 4 2 3" xfId="8620" xr:uid="{00000000-0005-0000-0000-000045200000}"/>
    <cellStyle name="Normal 4 6 4 3" xfId="3299" xr:uid="{00000000-0005-0000-0000-000046200000}"/>
    <cellStyle name="Normal 4 6 4 3 2" xfId="6238" xr:uid="{00000000-0005-0000-0000-000047200000}"/>
    <cellStyle name="Normal 4 6 4 3 2 2" xfId="12664" xr:uid="{00000000-0005-0000-0000-000048200000}"/>
    <cellStyle name="Normal 4 6 4 3 3" xfId="9737" xr:uid="{00000000-0005-0000-0000-000049200000}"/>
    <cellStyle name="Normal 4 6 4 4" xfId="4387" xr:uid="{00000000-0005-0000-0000-00004A200000}"/>
    <cellStyle name="Normal 4 6 4 4 2" xfId="10813" xr:uid="{00000000-0005-0000-0000-00004B200000}"/>
    <cellStyle name="Normal 4 6 4 5" xfId="7448" xr:uid="{00000000-0005-0000-0000-00004C200000}"/>
    <cellStyle name="Normal 4 6 5" xfId="1371" xr:uid="{00000000-0005-0000-0000-00004D200000}"/>
    <cellStyle name="Normal 4 6 5 2" xfId="4949" xr:uid="{00000000-0005-0000-0000-00004E200000}"/>
    <cellStyle name="Normal 4 6 5 2 2" xfId="11375" xr:uid="{00000000-0005-0000-0000-00004F200000}"/>
    <cellStyle name="Normal 4 6 5 3" xfId="8085" xr:uid="{00000000-0005-0000-0000-000050200000}"/>
    <cellStyle name="Normal 4 6 6" xfId="2935" xr:uid="{00000000-0005-0000-0000-000051200000}"/>
    <cellStyle name="Normal 4 6 6 2" xfId="5876" xr:uid="{00000000-0005-0000-0000-000052200000}"/>
    <cellStyle name="Normal 4 6 6 2 2" xfId="12302" xr:uid="{00000000-0005-0000-0000-000053200000}"/>
    <cellStyle name="Normal 4 6 6 3" xfId="9375" xr:uid="{00000000-0005-0000-0000-000054200000}"/>
    <cellStyle name="Normal 4 6 7" xfId="3839" xr:uid="{00000000-0005-0000-0000-000055200000}"/>
    <cellStyle name="Normal 4 6 7 2" xfId="10265" xr:uid="{00000000-0005-0000-0000-000056200000}"/>
    <cellStyle name="Normal 4 6 8" xfId="6894" xr:uid="{00000000-0005-0000-0000-000057200000}"/>
    <cellStyle name="Normal 4 6_IOPES" xfId="2692" xr:uid="{00000000-0005-0000-0000-000058200000}"/>
    <cellStyle name="Normal 4 7" xfId="193" xr:uid="{00000000-0005-0000-0000-000059200000}"/>
    <cellStyle name="Normal 4 7 2" xfId="564" xr:uid="{00000000-0005-0000-0000-00005A200000}"/>
    <cellStyle name="Normal 4 7 2 2" xfId="1143" xr:uid="{00000000-0005-0000-0000-00005B200000}"/>
    <cellStyle name="Normal 4 7 2 2 2" xfId="4802" xr:uid="{00000000-0005-0000-0000-00005C200000}"/>
    <cellStyle name="Normal 4 7 2 2 2 2" xfId="11228" xr:uid="{00000000-0005-0000-0000-00005D200000}"/>
    <cellStyle name="Normal 4 7 2 2 3" xfId="7863" xr:uid="{00000000-0005-0000-0000-00005E200000}"/>
    <cellStyle name="Normal 4 7 2 3" xfId="2532" xr:uid="{00000000-0005-0000-0000-00005F200000}"/>
    <cellStyle name="Normal 4 7 2 3 2" xfId="5714" xr:uid="{00000000-0005-0000-0000-000060200000}"/>
    <cellStyle name="Normal 4 7 2 3 2 2" xfId="12140" xr:uid="{00000000-0005-0000-0000-000061200000}"/>
    <cellStyle name="Normal 4 7 2 3 3" xfId="9164" xr:uid="{00000000-0005-0000-0000-000062200000}"/>
    <cellStyle name="Normal 4 7 2 4" xfId="3693" xr:uid="{00000000-0005-0000-0000-000063200000}"/>
    <cellStyle name="Normal 4 7 2 4 2" xfId="6632" xr:uid="{00000000-0005-0000-0000-000064200000}"/>
    <cellStyle name="Normal 4 7 2 4 2 2" xfId="13058" xr:uid="{00000000-0005-0000-0000-000065200000}"/>
    <cellStyle name="Normal 4 7 2 4 3" xfId="10131" xr:uid="{00000000-0005-0000-0000-000066200000}"/>
    <cellStyle name="Normal 4 7 2 5" xfId="4254" xr:uid="{00000000-0005-0000-0000-000067200000}"/>
    <cellStyle name="Normal 4 7 2 5 2" xfId="10680" xr:uid="{00000000-0005-0000-0000-000068200000}"/>
    <cellStyle name="Normal 4 7 2 6" xfId="7309" xr:uid="{00000000-0005-0000-0000-000069200000}"/>
    <cellStyle name="Normal 4 7 3" xfId="385" xr:uid="{00000000-0005-0000-0000-00006A200000}"/>
    <cellStyle name="Normal 4 7 3 2" xfId="965" xr:uid="{00000000-0005-0000-0000-00006B200000}"/>
    <cellStyle name="Normal 4 7 3 2 2" xfId="4624" xr:uid="{00000000-0005-0000-0000-00006C200000}"/>
    <cellStyle name="Normal 4 7 3 2 2 2" xfId="11050" xr:uid="{00000000-0005-0000-0000-00006D200000}"/>
    <cellStyle name="Normal 4 7 3 2 3" xfId="7685" xr:uid="{00000000-0005-0000-0000-00006E200000}"/>
    <cellStyle name="Normal 4 7 3 3" xfId="2074" xr:uid="{00000000-0005-0000-0000-00006F200000}"/>
    <cellStyle name="Normal 4 7 3 3 2" xfId="5375" xr:uid="{00000000-0005-0000-0000-000070200000}"/>
    <cellStyle name="Normal 4 7 3 3 2 2" xfId="11801" xr:uid="{00000000-0005-0000-0000-000071200000}"/>
    <cellStyle name="Normal 4 7 3 3 3" xfId="8768" xr:uid="{00000000-0005-0000-0000-000072200000}"/>
    <cellStyle name="Normal 4 7 3 4" xfId="3357" xr:uid="{00000000-0005-0000-0000-000073200000}"/>
    <cellStyle name="Normal 4 7 3 4 2" xfId="6296" xr:uid="{00000000-0005-0000-0000-000074200000}"/>
    <cellStyle name="Normal 4 7 3 4 2 2" xfId="12722" xr:uid="{00000000-0005-0000-0000-000075200000}"/>
    <cellStyle name="Normal 4 7 3 4 3" xfId="9795" xr:uid="{00000000-0005-0000-0000-000076200000}"/>
    <cellStyle name="Normal 4 7 3 5" xfId="4076" xr:uid="{00000000-0005-0000-0000-000077200000}"/>
    <cellStyle name="Normal 4 7 3 5 2" xfId="10502" xr:uid="{00000000-0005-0000-0000-000078200000}"/>
    <cellStyle name="Normal 4 7 3 6" xfId="7131" xr:uid="{00000000-0005-0000-0000-000079200000}"/>
    <cellStyle name="Normal 4 7 4" xfId="787" xr:uid="{00000000-0005-0000-0000-00007A200000}"/>
    <cellStyle name="Normal 4 7 4 2" xfId="4446" xr:uid="{00000000-0005-0000-0000-00007B200000}"/>
    <cellStyle name="Normal 4 7 4 2 2" xfId="10872" xr:uid="{00000000-0005-0000-0000-00007C200000}"/>
    <cellStyle name="Normal 4 7 4 3" xfId="7507" xr:uid="{00000000-0005-0000-0000-00007D200000}"/>
    <cellStyle name="Normal 4 7 5" xfId="1525" xr:uid="{00000000-0005-0000-0000-00007E200000}"/>
    <cellStyle name="Normal 4 7 5 2" xfId="5007" xr:uid="{00000000-0005-0000-0000-00007F200000}"/>
    <cellStyle name="Normal 4 7 5 2 2" xfId="11433" xr:uid="{00000000-0005-0000-0000-000080200000}"/>
    <cellStyle name="Normal 4 7 5 3" xfId="8239" xr:uid="{00000000-0005-0000-0000-000081200000}"/>
    <cellStyle name="Normal 4 7 6" xfId="2994" xr:uid="{00000000-0005-0000-0000-000082200000}"/>
    <cellStyle name="Normal 4 7 6 2" xfId="5934" xr:uid="{00000000-0005-0000-0000-000083200000}"/>
    <cellStyle name="Normal 4 7 6 2 2" xfId="12360" xr:uid="{00000000-0005-0000-0000-000084200000}"/>
    <cellStyle name="Normal 4 7 6 3" xfId="9433" xr:uid="{00000000-0005-0000-0000-000085200000}"/>
    <cellStyle name="Normal 4 7 7" xfId="3898" xr:uid="{00000000-0005-0000-0000-000086200000}"/>
    <cellStyle name="Normal 4 7 7 2" xfId="10324" xr:uid="{00000000-0005-0000-0000-000087200000}"/>
    <cellStyle name="Normal 4 7 8" xfId="6953" xr:uid="{00000000-0005-0000-0000-000088200000}"/>
    <cellStyle name="Normal 4 7_IOPES" xfId="2403" xr:uid="{00000000-0005-0000-0000-000089200000}"/>
    <cellStyle name="Normal 4 8" xfId="416" xr:uid="{00000000-0005-0000-0000-00008A200000}"/>
    <cellStyle name="Normal 4 8 2" xfId="995" xr:uid="{00000000-0005-0000-0000-00008B200000}"/>
    <cellStyle name="Normal 4 8 2 2" xfId="2151" xr:uid="{00000000-0005-0000-0000-00008C200000}"/>
    <cellStyle name="Normal 4 8 2 2 2" xfId="5434" xr:uid="{00000000-0005-0000-0000-00008D200000}"/>
    <cellStyle name="Normal 4 8 2 2 2 2" xfId="11860" xr:uid="{00000000-0005-0000-0000-00008E200000}"/>
    <cellStyle name="Normal 4 8 2 2 3" xfId="8843" xr:uid="{00000000-0005-0000-0000-00008F200000}"/>
    <cellStyle name="Normal 4 8 2 3" xfId="3416" xr:uid="{00000000-0005-0000-0000-000090200000}"/>
    <cellStyle name="Normal 4 8 2 3 2" xfId="6355" xr:uid="{00000000-0005-0000-0000-000091200000}"/>
    <cellStyle name="Normal 4 8 2 3 2 2" xfId="12781" xr:uid="{00000000-0005-0000-0000-000092200000}"/>
    <cellStyle name="Normal 4 8 2 3 3" xfId="9854" xr:uid="{00000000-0005-0000-0000-000093200000}"/>
    <cellStyle name="Normal 4 8 2 4" xfId="4654" xr:uid="{00000000-0005-0000-0000-000094200000}"/>
    <cellStyle name="Normal 4 8 2 4 2" xfId="11080" xr:uid="{00000000-0005-0000-0000-000095200000}"/>
    <cellStyle name="Normal 4 8 2 5" xfId="7715" xr:uid="{00000000-0005-0000-0000-000096200000}"/>
    <cellStyle name="Normal 4 8 3" xfId="1603" xr:uid="{00000000-0005-0000-0000-000097200000}"/>
    <cellStyle name="Normal 4 8 3 2" xfId="5066" xr:uid="{00000000-0005-0000-0000-000098200000}"/>
    <cellStyle name="Normal 4 8 3 2 2" xfId="11492" xr:uid="{00000000-0005-0000-0000-000099200000}"/>
    <cellStyle name="Normal 4 8 3 3" xfId="8314" xr:uid="{00000000-0005-0000-0000-00009A200000}"/>
    <cellStyle name="Normal 4 8 4" xfId="3054" xr:uid="{00000000-0005-0000-0000-00009B200000}"/>
    <cellStyle name="Normal 4 8 4 2" xfId="5993" xr:uid="{00000000-0005-0000-0000-00009C200000}"/>
    <cellStyle name="Normal 4 8 4 2 2" xfId="12419" xr:uid="{00000000-0005-0000-0000-00009D200000}"/>
    <cellStyle name="Normal 4 8 4 3" xfId="9492" xr:uid="{00000000-0005-0000-0000-00009E200000}"/>
    <cellStyle name="Normal 4 8 5" xfId="4106" xr:uid="{00000000-0005-0000-0000-00009F200000}"/>
    <cellStyle name="Normal 4 8 5 2" xfId="10532" xr:uid="{00000000-0005-0000-0000-0000A0200000}"/>
    <cellStyle name="Normal 4 8 6" xfId="7161" xr:uid="{00000000-0005-0000-0000-0000A1200000}"/>
    <cellStyle name="Normal 4 9" xfId="237" xr:uid="{00000000-0005-0000-0000-0000A2200000}"/>
    <cellStyle name="Normal 4 9 2" xfId="817" xr:uid="{00000000-0005-0000-0000-0000A3200000}"/>
    <cellStyle name="Normal 4 9 2 2" xfId="4476" xr:uid="{00000000-0005-0000-0000-0000A4200000}"/>
    <cellStyle name="Normal 4 9 2 2 2" xfId="10902" xr:uid="{00000000-0005-0000-0000-0000A5200000}"/>
    <cellStyle name="Normal 4 9 2 3" xfId="7537" xr:uid="{00000000-0005-0000-0000-0000A6200000}"/>
    <cellStyle name="Normal 4 9 3" xfId="2367" xr:uid="{00000000-0005-0000-0000-0000A7200000}"/>
    <cellStyle name="Normal 4 9 3 2" xfId="5566" xr:uid="{00000000-0005-0000-0000-0000A8200000}"/>
    <cellStyle name="Normal 4 9 3 2 2" xfId="11992" xr:uid="{00000000-0005-0000-0000-0000A9200000}"/>
    <cellStyle name="Normal 4 9 3 3" xfId="9015" xr:uid="{00000000-0005-0000-0000-0000AA200000}"/>
    <cellStyle name="Normal 4 9 4" xfId="3545" xr:uid="{00000000-0005-0000-0000-0000AB200000}"/>
    <cellStyle name="Normal 4 9 4 2" xfId="6484" xr:uid="{00000000-0005-0000-0000-0000AC200000}"/>
    <cellStyle name="Normal 4 9 4 2 2" xfId="12910" xr:uid="{00000000-0005-0000-0000-0000AD200000}"/>
    <cellStyle name="Normal 4 9 4 3" xfId="9983" xr:uid="{00000000-0005-0000-0000-0000AE200000}"/>
    <cellStyle name="Normal 4 9 5" xfId="3928" xr:uid="{00000000-0005-0000-0000-0000AF200000}"/>
    <cellStyle name="Normal 4 9 5 2" xfId="10354" xr:uid="{00000000-0005-0000-0000-0000B0200000}"/>
    <cellStyle name="Normal 4 9 6" xfId="6983" xr:uid="{00000000-0005-0000-0000-0000B1200000}"/>
    <cellStyle name="Normal 4_IOPES" xfId="2665" xr:uid="{00000000-0005-0000-0000-0000B2200000}"/>
    <cellStyle name="Normal 40" xfId="2792" xr:uid="{00000000-0005-0000-0000-0000B3200000}"/>
    <cellStyle name="Normal 41" xfId="2779" xr:uid="{00000000-0005-0000-0000-0000B4200000}"/>
    <cellStyle name="Normal 42" xfId="2777" xr:uid="{00000000-0005-0000-0000-0000B5200000}"/>
    <cellStyle name="Normal 43" xfId="2816" xr:uid="{00000000-0005-0000-0000-0000B6200000}"/>
    <cellStyle name="Normal 44" xfId="2770" xr:uid="{00000000-0005-0000-0000-0000B7200000}"/>
    <cellStyle name="Normal 45" xfId="2812" xr:uid="{00000000-0005-0000-0000-0000B8200000}"/>
    <cellStyle name="Normal 46" xfId="2802" xr:uid="{00000000-0005-0000-0000-0000B9200000}"/>
    <cellStyle name="Normal 47" xfId="2806" xr:uid="{00000000-0005-0000-0000-0000BA200000}"/>
    <cellStyle name="Normal 48" xfId="2794" xr:uid="{00000000-0005-0000-0000-0000BB200000}"/>
    <cellStyle name="Normal 49" xfId="2818" xr:uid="{00000000-0005-0000-0000-0000BC200000}"/>
    <cellStyle name="Normal 5" xfId="39" xr:uid="{00000000-0005-0000-0000-0000BD200000}"/>
    <cellStyle name="Normal 5 11" xfId="2577" xr:uid="{00000000-0005-0000-0000-0000BE200000}"/>
    <cellStyle name="Normal 5 11 2" xfId="3728" xr:uid="{00000000-0005-0000-0000-0000BF200000}"/>
    <cellStyle name="Normal 5 11 2 2" xfId="6667" xr:uid="{00000000-0005-0000-0000-0000C0200000}"/>
    <cellStyle name="Normal 5 11 2 2 2" xfId="13093" xr:uid="{00000000-0005-0000-0000-0000C1200000}"/>
    <cellStyle name="Normal 5 11 2 3" xfId="10166" xr:uid="{00000000-0005-0000-0000-0000C2200000}"/>
    <cellStyle name="Normal 5 11 3" xfId="5749" xr:uid="{00000000-0005-0000-0000-0000C3200000}"/>
    <cellStyle name="Normal 5 11 3 2" xfId="12175" xr:uid="{00000000-0005-0000-0000-0000C4200000}"/>
    <cellStyle name="Normal 5 11 4" xfId="9199" xr:uid="{00000000-0005-0000-0000-0000C5200000}"/>
    <cellStyle name="Normal 5 12" xfId="1295" xr:uid="{00000000-0005-0000-0000-0000C6200000}"/>
    <cellStyle name="Normal 5 12 2" xfId="1361" xr:uid="{00000000-0005-0000-0000-0000C7200000}"/>
    <cellStyle name="Normal 5 12 2 2" xfId="1915" xr:uid="{00000000-0005-0000-0000-0000C8200000}"/>
    <cellStyle name="Normal 5 12 2 2 2" xfId="3297" xr:uid="{00000000-0005-0000-0000-0000C9200000}"/>
    <cellStyle name="Normal 5 12 2 2 2 2" xfId="6236" xr:uid="{00000000-0005-0000-0000-0000CA200000}"/>
    <cellStyle name="Normal 5 12 2 2 2 2 2" xfId="12662" xr:uid="{00000000-0005-0000-0000-0000CB200000}"/>
    <cellStyle name="Normal 5 12 2 2 2 3" xfId="9735" xr:uid="{00000000-0005-0000-0000-0000CC200000}"/>
    <cellStyle name="Normal 5 12 2 2 3" xfId="5313" xr:uid="{00000000-0005-0000-0000-0000CD200000}"/>
    <cellStyle name="Normal 5 12 2 2 3 2" xfId="11739" xr:uid="{00000000-0005-0000-0000-0000CE200000}"/>
    <cellStyle name="Normal 5 12 2 2 4" xfId="8611" xr:uid="{00000000-0005-0000-0000-0000CF200000}"/>
    <cellStyle name="Normal 5 12 2 3" xfId="2933" xr:uid="{00000000-0005-0000-0000-0000D0200000}"/>
    <cellStyle name="Normal 5 12 2 3 2" xfId="5874" xr:uid="{00000000-0005-0000-0000-0000D1200000}"/>
    <cellStyle name="Normal 5 12 2 3 2 2" xfId="12300" xr:uid="{00000000-0005-0000-0000-0000D2200000}"/>
    <cellStyle name="Normal 5 12 2 3 3" xfId="9373" xr:uid="{00000000-0005-0000-0000-0000D3200000}"/>
    <cellStyle name="Normal 5 12 2 4" xfId="4947" xr:uid="{00000000-0005-0000-0000-0000D4200000}"/>
    <cellStyle name="Normal 5 12 2 4 2" xfId="11373" xr:uid="{00000000-0005-0000-0000-0000D5200000}"/>
    <cellStyle name="Normal 5 12 2 5" xfId="8075" xr:uid="{00000000-0005-0000-0000-0000D6200000}"/>
    <cellStyle name="Normal 5 12 3" xfId="1427" xr:uid="{00000000-0005-0000-0000-0000D7200000}"/>
    <cellStyle name="Normal 5 12 3 2" xfId="1980" xr:uid="{00000000-0005-0000-0000-0000D8200000}"/>
    <cellStyle name="Normal 5 12 3 2 2" xfId="3355" xr:uid="{00000000-0005-0000-0000-0000D9200000}"/>
    <cellStyle name="Normal 5 12 3 2 2 2" xfId="6294" xr:uid="{00000000-0005-0000-0000-0000DA200000}"/>
    <cellStyle name="Normal 5 12 3 2 2 2 2" xfId="12720" xr:uid="{00000000-0005-0000-0000-0000DB200000}"/>
    <cellStyle name="Normal 5 12 3 2 2 3" xfId="9793" xr:uid="{00000000-0005-0000-0000-0000DC200000}"/>
    <cellStyle name="Normal 5 12 3 2 3" xfId="5371" xr:uid="{00000000-0005-0000-0000-0000DD200000}"/>
    <cellStyle name="Normal 5 12 3 2 3 2" xfId="11797" xr:uid="{00000000-0005-0000-0000-0000DE200000}"/>
    <cellStyle name="Normal 5 12 3 2 4" xfId="8676" xr:uid="{00000000-0005-0000-0000-0000DF200000}"/>
    <cellStyle name="Normal 5 12 3 3" xfId="2991" xr:uid="{00000000-0005-0000-0000-0000E0200000}"/>
    <cellStyle name="Normal 5 12 3 3 2" xfId="5932" xr:uid="{00000000-0005-0000-0000-0000E1200000}"/>
    <cellStyle name="Normal 5 12 3 3 2 2" xfId="12358" xr:uid="{00000000-0005-0000-0000-0000E2200000}"/>
    <cellStyle name="Normal 5 12 3 3 3" xfId="9431" xr:uid="{00000000-0005-0000-0000-0000E3200000}"/>
    <cellStyle name="Normal 5 12 3 4" xfId="5005" xr:uid="{00000000-0005-0000-0000-0000E4200000}"/>
    <cellStyle name="Normal 5 12 3 4 2" xfId="11431" xr:uid="{00000000-0005-0000-0000-0000E5200000}"/>
    <cellStyle name="Normal 5 12 3 5" xfId="8141" xr:uid="{00000000-0005-0000-0000-0000E6200000}"/>
    <cellStyle name="Normal 5 12 4" xfId="1585" xr:uid="{00000000-0005-0000-0000-0000E7200000}"/>
    <cellStyle name="Normal 5 12 4 2" xfId="2134" xr:uid="{00000000-0005-0000-0000-0000E8200000}"/>
    <cellStyle name="Normal 5 12 4 2 2" xfId="3413" xr:uid="{00000000-0005-0000-0000-0000E9200000}"/>
    <cellStyle name="Normal 5 12 4 2 2 2" xfId="6352" xr:uid="{00000000-0005-0000-0000-0000EA200000}"/>
    <cellStyle name="Normal 5 12 4 2 2 2 2" xfId="12778" xr:uid="{00000000-0005-0000-0000-0000EB200000}"/>
    <cellStyle name="Normal 5 12 4 2 2 3" xfId="9851" xr:uid="{00000000-0005-0000-0000-0000EC200000}"/>
    <cellStyle name="Normal 5 12 4 2 3" xfId="5431" xr:uid="{00000000-0005-0000-0000-0000ED200000}"/>
    <cellStyle name="Normal 5 12 4 2 3 2" xfId="11857" xr:uid="{00000000-0005-0000-0000-0000EE200000}"/>
    <cellStyle name="Normal 5 12 4 2 4" xfId="8828" xr:uid="{00000000-0005-0000-0000-0000EF200000}"/>
    <cellStyle name="Normal 5 12 4 3" xfId="3050" xr:uid="{00000000-0005-0000-0000-0000F0200000}"/>
    <cellStyle name="Normal 5 12 4 3 2" xfId="5990" xr:uid="{00000000-0005-0000-0000-0000F1200000}"/>
    <cellStyle name="Normal 5 12 4 3 2 2" xfId="12416" xr:uid="{00000000-0005-0000-0000-0000F2200000}"/>
    <cellStyle name="Normal 5 12 4 3 3" xfId="9489" xr:uid="{00000000-0005-0000-0000-0000F3200000}"/>
    <cellStyle name="Normal 5 12 4 4" xfId="5063" xr:uid="{00000000-0005-0000-0000-0000F4200000}"/>
    <cellStyle name="Normal 5 12 4 4 2" xfId="11489" xr:uid="{00000000-0005-0000-0000-0000F5200000}"/>
    <cellStyle name="Normal 5 12 4 5" xfId="8299" xr:uid="{00000000-0005-0000-0000-0000F6200000}"/>
    <cellStyle name="Normal 5 12 4 5 2" xfId="13652" xr:uid="{00000000-0005-0000-0000-0000F7200000}"/>
    <cellStyle name="Normal 5 12 4 6" xfId="13616" xr:uid="{00000000-0005-0000-0000-0000F8200000}"/>
    <cellStyle name="Normal 5 12 5" xfId="1854" xr:uid="{00000000-0005-0000-0000-0000F9200000}"/>
    <cellStyle name="Normal 5 12 5 2" xfId="3239" xr:uid="{00000000-0005-0000-0000-0000FA200000}"/>
    <cellStyle name="Normal 5 12 5 2 2" xfId="6178" xr:uid="{00000000-0005-0000-0000-0000FB200000}"/>
    <cellStyle name="Normal 5 12 5 2 2 2" xfId="12604" xr:uid="{00000000-0005-0000-0000-0000FC200000}"/>
    <cellStyle name="Normal 5 12 5 2 3" xfId="9677" xr:uid="{00000000-0005-0000-0000-0000FD200000}"/>
    <cellStyle name="Normal 5 12 5 3" xfId="5255" xr:uid="{00000000-0005-0000-0000-0000FE200000}"/>
    <cellStyle name="Normal 5 12 5 3 2" xfId="11681" xr:uid="{00000000-0005-0000-0000-0000FF200000}"/>
    <cellStyle name="Normal 5 12 5 4" xfId="8550" xr:uid="{00000000-0005-0000-0000-000000210000}"/>
    <cellStyle name="Normal 5 12 6" xfId="2875" xr:uid="{00000000-0005-0000-0000-000001210000}"/>
    <cellStyle name="Normal 5 12 6 2" xfId="5816" xr:uid="{00000000-0005-0000-0000-000002210000}"/>
    <cellStyle name="Normal 5 12 6 2 2" xfId="12242" xr:uid="{00000000-0005-0000-0000-000003210000}"/>
    <cellStyle name="Normal 5 12 6 3" xfId="9315" xr:uid="{00000000-0005-0000-0000-000004210000}"/>
    <cellStyle name="Normal 5 12 7" xfId="4889" xr:uid="{00000000-0005-0000-0000-000005210000}"/>
    <cellStyle name="Normal 5 12 7 2" xfId="11315" xr:uid="{00000000-0005-0000-0000-000006210000}"/>
    <cellStyle name="Normal 5 12 8" xfId="8009" xr:uid="{00000000-0005-0000-0000-000007210000}"/>
    <cellStyle name="Normal 5 15 4" xfId="13647" xr:uid="{00000000-0005-0000-0000-000008210000}"/>
    <cellStyle name="Normal 5 15 4 12" xfId="13673" xr:uid="{00000000-0005-0000-0000-000009210000}"/>
    <cellStyle name="Normal 5 15 5" xfId="13648" xr:uid="{00000000-0005-0000-0000-00000A210000}"/>
    <cellStyle name="Normal 5 2" xfId="56" xr:uid="{00000000-0005-0000-0000-00000B210000}"/>
    <cellStyle name="Normal 5 2 10" xfId="2835" xr:uid="{00000000-0005-0000-0000-00000C210000}"/>
    <cellStyle name="Normal 5 2 10 2" xfId="5776" xr:uid="{00000000-0005-0000-0000-00000D210000}"/>
    <cellStyle name="Normal 5 2 10 2 2" xfId="12202" xr:uid="{00000000-0005-0000-0000-00000E210000}"/>
    <cellStyle name="Normal 5 2 10 3" xfId="9275" xr:uid="{00000000-0005-0000-0000-00000F210000}"/>
    <cellStyle name="Normal 5 2 11" xfId="3766" xr:uid="{00000000-0005-0000-0000-000010210000}"/>
    <cellStyle name="Normal 5 2 11 2" xfId="10192" xr:uid="{00000000-0005-0000-0000-000011210000}"/>
    <cellStyle name="Normal 5 2 12" xfId="6698" xr:uid="{00000000-0005-0000-0000-000012210000}"/>
    <cellStyle name="Normal 5 2 13" xfId="6741" xr:uid="{00000000-0005-0000-0000-000013210000}"/>
    <cellStyle name="Normal 5 2 14" xfId="6782" xr:uid="{00000000-0005-0000-0000-000014210000}"/>
    <cellStyle name="Normal 5 2 15" xfId="6821" xr:uid="{00000000-0005-0000-0000-000015210000}"/>
    <cellStyle name="Normal 5 2 2" xfId="121" xr:uid="{00000000-0005-0000-0000-000016210000}"/>
    <cellStyle name="Normal 5 2 2 10" xfId="2850" xr:uid="{00000000-0005-0000-0000-000017210000}"/>
    <cellStyle name="Normal 5 2 2 10 2" xfId="5791" xr:uid="{00000000-0005-0000-0000-000018210000}"/>
    <cellStyle name="Normal 5 2 2 10 2 2" xfId="12217" xr:uid="{00000000-0005-0000-0000-000019210000}"/>
    <cellStyle name="Normal 5 2 2 10 3" xfId="9290" xr:uid="{00000000-0005-0000-0000-00001A210000}"/>
    <cellStyle name="Normal 5 2 2 11" xfId="3828" xr:uid="{00000000-0005-0000-0000-00001B210000}"/>
    <cellStyle name="Normal 5 2 2 11 2" xfId="10254" xr:uid="{00000000-0005-0000-0000-00001C210000}"/>
    <cellStyle name="Normal 5 2 2 12" xfId="6883" xr:uid="{00000000-0005-0000-0000-00001D210000}"/>
    <cellStyle name="Normal 5 2 2 13" xfId="13624" xr:uid="{00000000-0005-0000-0000-00001E210000}"/>
    <cellStyle name="Normal 5 2 2 2" xfId="182" xr:uid="{00000000-0005-0000-0000-00001F210000}"/>
    <cellStyle name="Normal 5 2 2 2 10" xfId="3887" xr:uid="{00000000-0005-0000-0000-000020210000}"/>
    <cellStyle name="Normal 5 2 2 2 10 2" xfId="10313" xr:uid="{00000000-0005-0000-0000-000021210000}"/>
    <cellStyle name="Normal 5 2 2 2 11" xfId="6942" xr:uid="{00000000-0005-0000-0000-000022210000}"/>
    <cellStyle name="Normal 5 2 2 2 12" xfId="13643" xr:uid="{00000000-0005-0000-0000-000023210000}"/>
    <cellStyle name="Normal 5 2 2 2 2" xfId="553" xr:uid="{00000000-0005-0000-0000-000024210000}"/>
    <cellStyle name="Normal 5 2 2 2 2 2" xfId="1132" xr:uid="{00000000-0005-0000-0000-000025210000}"/>
    <cellStyle name="Normal 5 2 2 2 2 2 2" xfId="1895" xr:uid="{00000000-0005-0000-0000-000026210000}"/>
    <cellStyle name="Normal 5 2 2 2 2 2 2 2" xfId="5293" xr:uid="{00000000-0005-0000-0000-000027210000}"/>
    <cellStyle name="Normal 5 2 2 2 2 2 2 2 2" xfId="11719" xr:uid="{00000000-0005-0000-0000-000028210000}"/>
    <cellStyle name="Normal 5 2 2 2 2 2 2 3" xfId="8591" xr:uid="{00000000-0005-0000-0000-000029210000}"/>
    <cellStyle name="Normal 5 2 2 2 2 2 3" xfId="3277" xr:uid="{00000000-0005-0000-0000-00002A210000}"/>
    <cellStyle name="Normal 5 2 2 2 2 2 3 2" xfId="6216" xr:uid="{00000000-0005-0000-0000-00002B210000}"/>
    <cellStyle name="Normal 5 2 2 2 2 2 3 2 2" xfId="12642" xr:uid="{00000000-0005-0000-0000-00002C210000}"/>
    <cellStyle name="Normal 5 2 2 2 2 2 3 3" xfId="9715" xr:uid="{00000000-0005-0000-0000-00002D210000}"/>
    <cellStyle name="Normal 5 2 2 2 2 2 4" xfId="4791" xr:uid="{00000000-0005-0000-0000-00002E210000}"/>
    <cellStyle name="Normal 5 2 2 2 2 2 4 2" xfId="11217" xr:uid="{00000000-0005-0000-0000-00002F210000}"/>
    <cellStyle name="Normal 5 2 2 2 2 2 5" xfId="7852" xr:uid="{00000000-0005-0000-0000-000030210000}"/>
    <cellStyle name="Normal 5 2 2 2 2 3" xfId="1341" xr:uid="{00000000-0005-0000-0000-000031210000}"/>
    <cellStyle name="Normal 5 2 2 2 2 3 2" xfId="4927" xr:uid="{00000000-0005-0000-0000-000032210000}"/>
    <cellStyle name="Normal 5 2 2 2 2 3 2 2" xfId="11353" xr:uid="{00000000-0005-0000-0000-000033210000}"/>
    <cellStyle name="Normal 5 2 2 2 2 3 3" xfId="8055" xr:uid="{00000000-0005-0000-0000-000034210000}"/>
    <cellStyle name="Normal 5 2 2 2 2 4" xfId="2913" xr:uid="{00000000-0005-0000-0000-000035210000}"/>
    <cellStyle name="Normal 5 2 2 2 2 4 2" xfId="5854" xr:uid="{00000000-0005-0000-0000-000036210000}"/>
    <cellStyle name="Normal 5 2 2 2 2 4 2 2" xfId="12280" xr:uid="{00000000-0005-0000-0000-000037210000}"/>
    <cellStyle name="Normal 5 2 2 2 2 4 3" xfId="9353" xr:uid="{00000000-0005-0000-0000-000038210000}"/>
    <cellStyle name="Normal 5 2 2 2 2 5" xfId="4243" xr:uid="{00000000-0005-0000-0000-000039210000}"/>
    <cellStyle name="Normal 5 2 2 2 2 5 2" xfId="10669" xr:uid="{00000000-0005-0000-0000-00003A210000}"/>
    <cellStyle name="Normal 5 2 2 2 2 6" xfId="7298" xr:uid="{00000000-0005-0000-0000-00003B210000}"/>
    <cellStyle name="Normal 5 2 2 2 3" xfId="374" xr:uid="{00000000-0005-0000-0000-00003C210000}"/>
    <cellStyle name="Normal 5 2 2 2 3 2" xfId="954" xr:uid="{00000000-0005-0000-0000-00003D210000}"/>
    <cellStyle name="Normal 5 2 2 2 3 2 2" xfId="1960" xr:uid="{00000000-0005-0000-0000-00003E210000}"/>
    <cellStyle name="Normal 5 2 2 2 3 2 2 2" xfId="5351" xr:uid="{00000000-0005-0000-0000-00003F210000}"/>
    <cellStyle name="Normal 5 2 2 2 3 2 2 2 2" xfId="11777" xr:uid="{00000000-0005-0000-0000-000040210000}"/>
    <cellStyle name="Normal 5 2 2 2 3 2 2 3" xfId="8656" xr:uid="{00000000-0005-0000-0000-000041210000}"/>
    <cellStyle name="Normal 5 2 2 2 3 2 3" xfId="3335" xr:uid="{00000000-0005-0000-0000-000042210000}"/>
    <cellStyle name="Normal 5 2 2 2 3 2 3 2" xfId="6274" xr:uid="{00000000-0005-0000-0000-000043210000}"/>
    <cellStyle name="Normal 5 2 2 2 3 2 3 2 2" xfId="12700" xr:uid="{00000000-0005-0000-0000-000044210000}"/>
    <cellStyle name="Normal 5 2 2 2 3 2 3 3" xfId="9773" xr:uid="{00000000-0005-0000-0000-000045210000}"/>
    <cellStyle name="Normal 5 2 2 2 3 2 4" xfId="4613" xr:uid="{00000000-0005-0000-0000-000046210000}"/>
    <cellStyle name="Normal 5 2 2 2 3 2 4 2" xfId="11039" xr:uid="{00000000-0005-0000-0000-000047210000}"/>
    <cellStyle name="Normal 5 2 2 2 3 2 5" xfId="7674" xr:uid="{00000000-0005-0000-0000-000048210000}"/>
    <cellStyle name="Normal 5 2 2 2 3 3" xfId="1407" xr:uid="{00000000-0005-0000-0000-000049210000}"/>
    <cellStyle name="Normal 5 2 2 2 3 3 2" xfId="4985" xr:uid="{00000000-0005-0000-0000-00004A210000}"/>
    <cellStyle name="Normal 5 2 2 2 3 3 2 2" xfId="11411" xr:uid="{00000000-0005-0000-0000-00004B210000}"/>
    <cellStyle name="Normal 5 2 2 2 3 3 3" xfId="8121" xr:uid="{00000000-0005-0000-0000-00004C210000}"/>
    <cellStyle name="Normal 5 2 2 2 3 4" xfId="2971" xr:uid="{00000000-0005-0000-0000-00004D210000}"/>
    <cellStyle name="Normal 5 2 2 2 3 4 2" xfId="5912" xr:uid="{00000000-0005-0000-0000-00004E210000}"/>
    <cellStyle name="Normal 5 2 2 2 3 4 2 2" xfId="12338" xr:uid="{00000000-0005-0000-0000-00004F210000}"/>
    <cellStyle name="Normal 5 2 2 2 3 4 3" xfId="9411" xr:uid="{00000000-0005-0000-0000-000050210000}"/>
    <cellStyle name="Normal 5 2 2 2 3 5" xfId="4065" xr:uid="{00000000-0005-0000-0000-000051210000}"/>
    <cellStyle name="Normal 5 2 2 2 3 5 2" xfId="10491" xr:uid="{00000000-0005-0000-0000-000052210000}"/>
    <cellStyle name="Normal 5 2 2 2 3 6" xfId="7120" xr:uid="{00000000-0005-0000-0000-000053210000}"/>
    <cellStyle name="Normal 5 2 2 2 4" xfId="776" xr:uid="{00000000-0005-0000-0000-000054210000}"/>
    <cellStyle name="Normal 5 2 2 2 4 2" xfId="2114" xr:uid="{00000000-0005-0000-0000-000055210000}"/>
    <cellStyle name="Normal 5 2 2 2 4 2 2" xfId="3393" xr:uid="{00000000-0005-0000-0000-000056210000}"/>
    <cellStyle name="Normal 5 2 2 2 4 2 2 2" xfId="6332" xr:uid="{00000000-0005-0000-0000-000057210000}"/>
    <cellStyle name="Normal 5 2 2 2 4 2 2 2 2" xfId="12758" xr:uid="{00000000-0005-0000-0000-000058210000}"/>
    <cellStyle name="Normal 5 2 2 2 4 2 2 3" xfId="9831" xr:uid="{00000000-0005-0000-0000-000059210000}"/>
    <cellStyle name="Normal 5 2 2 2 4 2 3" xfId="5411" xr:uid="{00000000-0005-0000-0000-00005A210000}"/>
    <cellStyle name="Normal 5 2 2 2 4 2 3 2" xfId="11837" xr:uid="{00000000-0005-0000-0000-00005B210000}"/>
    <cellStyle name="Normal 5 2 2 2 4 2 4" xfId="8808" xr:uid="{00000000-0005-0000-0000-00005C210000}"/>
    <cellStyle name="Normal 5 2 2 2 4 3" xfId="1565" xr:uid="{00000000-0005-0000-0000-00005D210000}"/>
    <cellStyle name="Normal 5 2 2 2 4 3 2" xfId="5043" xr:uid="{00000000-0005-0000-0000-00005E210000}"/>
    <cellStyle name="Normal 5 2 2 2 4 3 2 2" xfId="11469" xr:uid="{00000000-0005-0000-0000-00005F210000}"/>
    <cellStyle name="Normal 5 2 2 2 4 3 3" xfId="8279" xr:uid="{00000000-0005-0000-0000-000060210000}"/>
    <cellStyle name="Normal 5 2 2 2 4 4" xfId="3030" xr:uid="{00000000-0005-0000-0000-000061210000}"/>
    <cellStyle name="Normal 5 2 2 2 4 4 2" xfId="5970" xr:uid="{00000000-0005-0000-0000-000062210000}"/>
    <cellStyle name="Normal 5 2 2 2 4 4 2 2" xfId="12396" xr:uid="{00000000-0005-0000-0000-000063210000}"/>
    <cellStyle name="Normal 5 2 2 2 4 4 3" xfId="9469" xr:uid="{00000000-0005-0000-0000-000064210000}"/>
    <cellStyle name="Normal 5 2 2 2 4 5" xfId="4435" xr:uid="{00000000-0005-0000-0000-000065210000}"/>
    <cellStyle name="Normal 5 2 2 2 4 5 2" xfId="10861" xr:uid="{00000000-0005-0000-0000-000066210000}"/>
    <cellStyle name="Normal 5 2 2 2 4 6" xfId="7496" xr:uid="{00000000-0005-0000-0000-000067210000}"/>
    <cellStyle name="Normal 5 2 2 2 5" xfId="1733" xr:uid="{00000000-0005-0000-0000-000068210000}"/>
    <cellStyle name="Normal 5 2 2 2 5 2" xfId="2289" xr:uid="{00000000-0005-0000-0000-000069210000}"/>
    <cellStyle name="Normal 5 2 2 2 5 2 2" xfId="3524" xr:uid="{00000000-0005-0000-0000-00006A210000}"/>
    <cellStyle name="Normal 5 2 2 2 5 2 2 2" xfId="6463" xr:uid="{00000000-0005-0000-0000-00006B210000}"/>
    <cellStyle name="Normal 5 2 2 2 5 2 2 2 2" xfId="12889" xr:uid="{00000000-0005-0000-0000-00006C210000}"/>
    <cellStyle name="Normal 5 2 2 2 5 2 2 3" xfId="9962" xr:uid="{00000000-0005-0000-0000-00006D210000}"/>
    <cellStyle name="Normal 5 2 2 2 5 2 3" xfId="5543" xr:uid="{00000000-0005-0000-0000-00006E210000}"/>
    <cellStyle name="Normal 5 2 2 2 5 2 3 2" xfId="11969" xr:uid="{00000000-0005-0000-0000-00006F210000}"/>
    <cellStyle name="Normal 5 2 2 2 5 2 4" xfId="8970" xr:uid="{00000000-0005-0000-0000-000070210000}"/>
    <cellStyle name="Normal 5 2 2 2 5 3" xfId="3162" xr:uid="{00000000-0005-0000-0000-000071210000}"/>
    <cellStyle name="Normal 5 2 2 2 5 3 2" xfId="6101" xr:uid="{00000000-0005-0000-0000-000072210000}"/>
    <cellStyle name="Normal 5 2 2 2 5 3 2 2" xfId="12527" xr:uid="{00000000-0005-0000-0000-000073210000}"/>
    <cellStyle name="Normal 5 2 2 2 5 3 3" xfId="9600" xr:uid="{00000000-0005-0000-0000-000074210000}"/>
    <cellStyle name="Normal 5 2 2 2 5 4" xfId="5175" xr:uid="{00000000-0005-0000-0000-000075210000}"/>
    <cellStyle name="Normal 5 2 2 2 5 4 2" xfId="11601" xr:uid="{00000000-0005-0000-0000-000076210000}"/>
    <cellStyle name="Normal 5 2 2 2 5 5" xfId="8442" xr:uid="{00000000-0005-0000-0000-000077210000}"/>
    <cellStyle name="Normal 5 2 2 2 6" xfId="2521" xr:uid="{00000000-0005-0000-0000-000078210000}"/>
    <cellStyle name="Normal 5 2 2 2 6 2" xfId="3682" xr:uid="{00000000-0005-0000-0000-000079210000}"/>
    <cellStyle name="Normal 5 2 2 2 6 2 2" xfId="6621" xr:uid="{00000000-0005-0000-0000-00007A210000}"/>
    <cellStyle name="Normal 5 2 2 2 6 2 2 2" xfId="13047" xr:uid="{00000000-0005-0000-0000-00007B210000}"/>
    <cellStyle name="Normal 5 2 2 2 6 2 3" xfId="10120" xr:uid="{00000000-0005-0000-0000-00007C210000}"/>
    <cellStyle name="Normal 5 2 2 2 6 3" xfId="5703" xr:uid="{00000000-0005-0000-0000-00007D210000}"/>
    <cellStyle name="Normal 5 2 2 2 6 3 2" xfId="12129" xr:uid="{00000000-0005-0000-0000-00007E210000}"/>
    <cellStyle name="Normal 5 2 2 2 6 4" xfId="9153" xr:uid="{00000000-0005-0000-0000-00007F210000}"/>
    <cellStyle name="Normal 5 2 2 2 7" xfId="1834" xr:uid="{00000000-0005-0000-0000-000080210000}"/>
    <cellStyle name="Normal 5 2 2 2 7 2" xfId="3219" xr:uid="{00000000-0005-0000-0000-000081210000}"/>
    <cellStyle name="Normal 5 2 2 2 7 2 2" xfId="6158" xr:uid="{00000000-0005-0000-0000-000082210000}"/>
    <cellStyle name="Normal 5 2 2 2 7 2 2 2" xfId="12584" xr:uid="{00000000-0005-0000-0000-000083210000}"/>
    <cellStyle name="Normal 5 2 2 2 7 2 3" xfId="9657" xr:uid="{00000000-0005-0000-0000-000084210000}"/>
    <cellStyle name="Normal 5 2 2 2 7 3" xfId="5235" xr:uid="{00000000-0005-0000-0000-000085210000}"/>
    <cellStyle name="Normal 5 2 2 2 7 3 2" xfId="11661" xr:uid="{00000000-0005-0000-0000-000086210000}"/>
    <cellStyle name="Normal 5 2 2 2 7 4" xfId="8530" xr:uid="{00000000-0005-0000-0000-000087210000}"/>
    <cellStyle name="Normal 5 2 2 2 8" xfId="1275" xr:uid="{00000000-0005-0000-0000-000088210000}"/>
    <cellStyle name="Normal 5 2 2 2 8 2" xfId="4869" xr:uid="{00000000-0005-0000-0000-000089210000}"/>
    <cellStyle name="Normal 5 2 2 2 8 2 2" xfId="11295" xr:uid="{00000000-0005-0000-0000-00008A210000}"/>
    <cellStyle name="Normal 5 2 2 2 8 3" xfId="7989" xr:uid="{00000000-0005-0000-0000-00008B210000}"/>
    <cellStyle name="Normal 5 2 2 2 9" xfId="2855" xr:uid="{00000000-0005-0000-0000-00008C210000}"/>
    <cellStyle name="Normal 5 2 2 2 9 2" xfId="5796" xr:uid="{00000000-0005-0000-0000-00008D210000}"/>
    <cellStyle name="Normal 5 2 2 2 9 2 2" xfId="12222" xr:uid="{00000000-0005-0000-0000-00008E210000}"/>
    <cellStyle name="Normal 5 2 2 2 9 3" xfId="9295" xr:uid="{00000000-0005-0000-0000-00008F210000}"/>
    <cellStyle name="Normal 5 2 2 2_IOPES" xfId="2592" xr:uid="{00000000-0005-0000-0000-000090210000}"/>
    <cellStyle name="Normal 5 2 2 21" xfId="13668" xr:uid="{00000000-0005-0000-0000-000091210000}"/>
    <cellStyle name="Normal 5 2 2 3" xfId="494" xr:uid="{00000000-0005-0000-0000-000092210000}"/>
    <cellStyle name="Normal 5 2 2 3 2" xfId="1073" xr:uid="{00000000-0005-0000-0000-000093210000}"/>
    <cellStyle name="Normal 5 2 2 3 2 2" xfId="2572" xr:uid="{00000000-0005-0000-0000-000094210000}"/>
    <cellStyle name="Normal 5 2 2 3 2 2 2" xfId="5744" xr:uid="{00000000-0005-0000-0000-000095210000}"/>
    <cellStyle name="Normal 5 2 2 3 2 2 2 2" xfId="12170" xr:uid="{00000000-0005-0000-0000-000096210000}"/>
    <cellStyle name="Normal 5 2 2 3 2 2 3" xfId="9194" xr:uid="{00000000-0005-0000-0000-000097210000}"/>
    <cellStyle name="Normal 5 2 2 3 2 3" xfId="3723" xr:uid="{00000000-0005-0000-0000-000098210000}"/>
    <cellStyle name="Normal 5 2 2 3 2 3 2" xfId="6662" xr:uid="{00000000-0005-0000-0000-000099210000}"/>
    <cellStyle name="Normal 5 2 2 3 2 3 2 2" xfId="13088" xr:uid="{00000000-0005-0000-0000-00009A210000}"/>
    <cellStyle name="Normal 5 2 2 3 2 3 3" xfId="10161" xr:uid="{00000000-0005-0000-0000-00009B210000}"/>
    <cellStyle name="Normal 5 2 2 3 2 4" xfId="4732" xr:uid="{00000000-0005-0000-0000-00009C210000}"/>
    <cellStyle name="Normal 5 2 2 3 2 4 2" xfId="11158" xr:uid="{00000000-0005-0000-0000-00009D210000}"/>
    <cellStyle name="Normal 5 2 2 3 2 5" xfId="7793" xr:uid="{00000000-0005-0000-0000-00009E210000}"/>
    <cellStyle name="Normal 5 2 2 3 3" xfId="1890" xr:uid="{00000000-0005-0000-0000-00009F210000}"/>
    <cellStyle name="Normal 5 2 2 3 3 2" xfId="3272" xr:uid="{00000000-0005-0000-0000-0000A0210000}"/>
    <cellStyle name="Normal 5 2 2 3 3 2 2" xfId="6211" xr:uid="{00000000-0005-0000-0000-0000A1210000}"/>
    <cellStyle name="Normal 5 2 2 3 3 2 2 2" xfId="12637" xr:uid="{00000000-0005-0000-0000-0000A2210000}"/>
    <cellStyle name="Normal 5 2 2 3 3 2 3" xfId="9710" xr:uid="{00000000-0005-0000-0000-0000A3210000}"/>
    <cellStyle name="Normal 5 2 2 3 3 3" xfId="5288" xr:uid="{00000000-0005-0000-0000-0000A4210000}"/>
    <cellStyle name="Normal 5 2 2 3 3 3 2" xfId="11714" xr:uid="{00000000-0005-0000-0000-0000A5210000}"/>
    <cellStyle name="Normal 5 2 2 3 3 4" xfId="8586" xr:uid="{00000000-0005-0000-0000-0000A6210000}"/>
    <cellStyle name="Normal 5 2 2 3 4" xfId="1336" xr:uid="{00000000-0005-0000-0000-0000A7210000}"/>
    <cellStyle name="Normal 5 2 2 3 4 2" xfId="4922" xr:uid="{00000000-0005-0000-0000-0000A8210000}"/>
    <cellStyle name="Normal 5 2 2 3 4 2 2" xfId="11348" xr:uid="{00000000-0005-0000-0000-0000A9210000}"/>
    <cellStyle name="Normal 5 2 2 3 4 3" xfId="8050" xr:uid="{00000000-0005-0000-0000-0000AA210000}"/>
    <cellStyle name="Normal 5 2 2 3 5" xfId="2908" xr:uid="{00000000-0005-0000-0000-0000AB210000}"/>
    <cellStyle name="Normal 5 2 2 3 5 2" xfId="5849" xr:uid="{00000000-0005-0000-0000-0000AC210000}"/>
    <cellStyle name="Normal 5 2 2 3 5 2 2" xfId="12275" xr:uid="{00000000-0005-0000-0000-0000AD210000}"/>
    <cellStyle name="Normal 5 2 2 3 5 3" xfId="9348" xr:uid="{00000000-0005-0000-0000-0000AE210000}"/>
    <cellStyle name="Normal 5 2 2 3 6" xfId="4184" xr:uid="{00000000-0005-0000-0000-0000AF210000}"/>
    <cellStyle name="Normal 5 2 2 3 6 2" xfId="10610" xr:uid="{00000000-0005-0000-0000-0000B0210000}"/>
    <cellStyle name="Normal 5 2 2 3 7" xfId="7239" xr:uid="{00000000-0005-0000-0000-0000B1210000}"/>
    <cellStyle name="Normal 5 2 2 3 8" xfId="13632" xr:uid="{00000000-0005-0000-0000-0000B2210000}"/>
    <cellStyle name="Normal 5 2 2 3_IOPES" xfId="2670" xr:uid="{00000000-0005-0000-0000-0000B3210000}"/>
    <cellStyle name="Normal 5 2 2 4" xfId="315" xr:uid="{00000000-0005-0000-0000-0000B4210000}"/>
    <cellStyle name="Normal 5 2 2 4 2" xfId="895" xr:uid="{00000000-0005-0000-0000-0000B5210000}"/>
    <cellStyle name="Normal 5 2 2 4 2 2" xfId="1955" xr:uid="{00000000-0005-0000-0000-0000B6210000}"/>
    <cellStyle name="Normal 5 2 2 4 2 2 2" xfId="5346" xr:uid="{00000000-0005-0000-0000-0000B7210000}"/>
    <cellStyle name="Normal 5 2 2 4 2 2 2 2" xfId="11772" xr:uid="{00000000-0005-0000-0000-0000B8210000}"/>
    <cellStyle name="Normal 5 2 2 4 2 2 3" xfId="8651" xr:uid="{00000000-0005-0000-0000-0000B9210000}"/>
    <cellStyle name="Normal 5 2 2 4 2 3" xfId="3330" xr:uid="{00000000-0005-0000-0000-0000BA210000}"/>
    <cellStyle name="Normal 5 2 2 4 2 3 2" xfId="6269" xr:uid="{00000000-0005-0000-0000-0000BB210000}"/>
    <cellStyle name="Normal 5 2 2 4 2 3 2 2" xfId="12695" xr:uid="{00000000-0005-0000-0000-0000BC210000}"/>
    <cellStyle name="Normal 5 2 2 4 2 3 3" xfId="9768" xr:uid="{00000000-0005-0000-0000-0000BD210000}"/>
    <cellStyle name="Normal 5 2 2 4 2 4" xfId="4554" xr:uid="{00000000-0005-0000-0000-0000BE210000}"/>
    <cellStyle name="Normal 5 2 2 4 2 4 2" xfId="10980" xr:uid="{00000000-0005-0000-0000-0000BF210000}"/>
    <cellStyle name="Normal 5 2 2 4 2 5" xfId="7615" xr:uid="{00000000-0005-0000-0000-0000C0210000}"/>
    <cellStyle name="Normal 5 2 2 4 3" xfId="1402" xr:uid="{00000000-0005-0000-0000-0000C1210000}"/>
    <cellStyle name="Normal 5 2 2 4 3 2" xfId="4980" xr:uid="{00000000-0005-0000-0000-0000C2210000}"/>
    <cellStyle name="Normal 5 2 2 4 3 2 2" xfId="11406" xr:uid="{00000000-0005-0000-0000-0000C3210000}"/>
    <cellStyle name="Normal 5 2 2 4 3 3" xfId="8116" xr:uid="{00000000-0005-0000-0000-0000C4210000}"/>
    <cellStyle name="Normal 5 2 2 4 4" xfId="2966" xr:uid="{00000000-0005-0000-0000-0000C5210000}"/>
    <cellStyle name="Normal 5 2 2 4 4 2" xfId="5907" xr:uid="{00000000-0005-0000-0000-0000C6210000}"/>
    <cellStyle name="Normal 5 2 2 4 4 2 2" xfId="12333" xr:uid="{00000000-0005-0000-0000-0000C7210000}"/>
    <cellStyle name="Normal 5 2 2 4 4 3" xfId="9406" xr:uid="{00000000-0005-0000-0000-0000C8210000}"/>
    <cellStyle name="Normal 5 2 2 4 5" xfId="4006" xr:uid="{00000000-0005-0000-0000-0000C9210000}"/>
    <cellStyle name="Normal 5 2 2 4 5 2" xfId="10432" xr:uid="{00000000-0005-0000-0000-0000CA210000}"/>
    <cellStyle name="Normal 5 2 2 4 6" xfId="7061" xr:uid="{00000000-0005-0000-0000-0000CB210000}"/>
    <cellStyle name="Normal 5 2 2 5" xfId="717" xr:uid="{00000000-0005-0000-0000-0000CC210000}"/>
    <cellStyle name="Normal 5 2 2 5 2" xfId="2109" xr:uid="{00000000-0005-0000-0000-0000CD210000}"/>
    <cellStyle name="Normal 5 2 2 5 2 2" xfId="3388" xr:uid="{00000000-0005-0000-0000-0000CE210000}"/>
    <cellStyle name="Normal 5 2 2 5 2 2 2" xfId="6327" xr:uid="{00000000-0005-0000-0000-0000CF210000}"/>
    <cellStyle name="Normal 5 2 2 5 2 2 2 2" xfId="12753" xr:uid="{00000000-0005-0000-0000-0000D0210000}"/>
    <cellStyle name="Normal 5 2 2 5 2 2 3" xfId="9826" xr:uid="{00000000-0005-0000-0000-0000D1210000}"/>
    <cellStyle name="Normal 5 2 2 5 2 3" xfId="5406" xr:uid="{00000000-0005-0000-0000-0000D2210000}"/>
    <cellStyle name="Normal 5 2 2 5 2 3 2" xfId="11832" xr:uid="{00000000-0005-0000-0000-0000D3210000}"/>
    <cellStyle name="Normal 5 2 2 5 2 4" xfId="8803" xr:uid="{00000000-0005-0000-0000-0000D4210000}"/>
    <cellStyle name="Normal 5 2 2 5 3" xfId="1560" xr:uid="{00000000-0005-0000-0000-0000D5210000}"/>
    <cellStyle name="Normal 5 2 2 5 3 2" xfId="5038" xr:uid="{00000000-0005-0000-0000-0000D6210000}"/>
    <cellStyle name="Normal 5 2 2 5 3 2 2" xfId="11464" xr:uid="{00000000-0005-0000-0000-0000D7210000}"/>
    <cellStyle name="Normal 5 2 2 5 3 3" xfId="8274" xr:uid="{00000000-0005-0000-0000-0000D8210000}"/>
    <cellStyle name="Normal 5 2 2 5 4" xfId="3025" xr:uid="{00000000-0005-0000-0000-0000D9210000}"/>
    <cellStyle name="Normal 5 2 2 5 4 2" xfId="5965" xr:uid="{00000000-0005-0000-0000-0000DA210000}"/>
    <cellStyle name="Normal 5 2 2 5 4 2 2" xfId="12391" xr:uid="{00000000-0005-0000-0000-0000DB210000}"/>
    <cellStyle name="Normal 5 2 2 5 4 3" xfId="9464" xr:uid="{00000000-0005-0000-0000-0000DC210000}"/>
    <cellStyle name="Normal 5 2 2 5 5" xfId="4376" xr:uid="{00000000-0005-0000-0000-0000DD210000}"/>
    <cellStyle name="Normal 5 2 2 5 5 2" xfId="10802" xr:uid="{00000000-0005-0000-0000-0000DE210000}"/>
    <cellStyle name="Normal 5 2 2 5 6" xfId="7437" xr:uid="{00000000-0005-0000-0000-0000DF210000}"/>
    <cellStyle name="Normal 5 2 2 6" xfId="1657" xr:uid="{00000000-0005-0000-0000-0000E0210000}"/>
    <cellStyle name="Normal 5 2 2 6 2" xfId="2211" xr:uid="{00000000-0005-0000-0000-0000E1210000}"/>
    <cellStyle name="Normal 5 2 2 6 2 2" xfId="3463" xr:uid="{00000000-0005-0000-0000-0000E2210000}"/>
    <cellStyle name="Normal 5 2 2 6 2 2 2" xfId="6402" xr:uid="{00000000-0005-0000-0000-0000E3210000}"/>
    <cellStyle name="Normal 5 2 2 6 2 2 2 2" xfId="12828" xr:uid="{00000000-0005-0000-0000-0000E4210000}"/>
    <cellStyle name="Normal 5 2 2 6 2 2 3" xfId="9901" xr:uid="{00000000-0005-0000-0000-0000E5210000}"/>
    <cellStyle name="Normal 5 2 2 6 2 3" xfId="5481" xr:uid="{00000000-0005-0000-0000-0000E6210000}"/>
    <cellStyle name="Normal 5 2 2 6 2 3 2" xfId="11907" xr:uid="{00000000-0005-0000-0000-0000E7210000}"/>
    <cellStyle name="Normal 5 2 2 6 2 4" xfId="8896" xr:uid="{00000000-0005-0000-0000-0000E8210000}"/>
    <cellStyle name="Normal 5 2 2 6 3" xfId="3101" xr:uid="{00000000-0005-0000-0000-0000E9210000}"/>
    <cellStyle name="Normal 5 2 2 6 3 2" xfId="6040" xr:uid="{00000000-0005-0000-0000-0000EA210000}"/>
    <cellStyle name="Normal 5 2 2 6 3 2 2" xfId="12466" xr:uid="{00000000-0005-0000-0000-0000EB210000}"/>
    <cellStyle name="Normal 5 2 2 6 3 3" xfId="9539" xr:uid="{00000000-0005-0000-0000-0000EC210000}"/>
    <cellStyle name="Normal 5 2 2 6 4" xfId="5113" xr:uid="{00000000-0005-0000-0000-0000ED210000}"/>
    <cellStyle name="Normal 5 2 2 6 4 2" xfId="11539" xr:uid="{00000000-0005-0000-0000-0000EE210000}"/>
    <cellStyle name="Normal 5 2 2 6 5" xfId="8368" xr:uid="{00000000-0005-0000-0000-0000EF210000}"/>
    <cellStyle name="Normal 5 2 2 7" xfId="2460" xr:uid="{00000000-0005-0000-0000-0000F0210000}"/>
    <cellStyle name="Normal 5 2 2 7 2" xfId="3623" xr:uid="{00000000-0005-0000-0000-0000F1210000}"/>
    <cellStyle name="Normal 5 2 2 7 2 2" xfId="6562" xr:uid="{00000000-0005-0000-0000-0000F2210000}"/>
    <cellStyle name="Normal 5 2 2 7 2 2 2" xfId="12988" xr:uid="{00000000-0005-0000-0000-0000F3210000}"/>
    <cellStyle name="Normal 5 2 2 7 2 3" xfId="10061" xr:uid="{00000000-0005-0000-0000-0000F4210000}"/>
    <cellStyle name="Normal 5 2 2 7 3" xfId="5644" xr:uid="{00000000-0005-0000-0000-0000F5210000}"/>
    <cellStyle name="Normal 5 2 2 7 3 2" xfId="12070" xr:uid="{00000000-0005-0000-0000-0000F6210000}"/>
    <cellStyle name="Normal 5 2 2 7 4" xfId="9094" xr:uid="{00000000-0005-0000-0000-0000F7210000}"/>
    <cellStyle name="Normal 5 2 2 8" xfId="1829" xr:uid="{00000000-0005-0000-0000-0000F8210000}"/>
    <cellStyle name="Normal 5 2 2 8 2" xfId="3214" xr:uid="{00000000-0005-0000-0000-0000F9210000}"/>
    <cellStyle name="Normal 5 2 2 8 2 2" xfId="6153" xr:uid="{00000000-0005-0000-0000-0000FA210000}"/>
    <cellStyle name="Normal 5 2 2 8 2 2 2" xfId="12579" xr:uid="{00000000-0005-0000-0000-0000FB210000}"/>
    <cellStyle name="Normal 5 2 2 8 2 3" xfId="9652" xr:uid="{00000000-0005-0000-0000-0000FC210000}"/>
    <cellStyle name="Normal 5 2 2 8 3" xfId="5230" xr:uid="{00000000-0005-0000-0000-0000FD210000}"/>
    <cellStyle name="Normal 5 2 2 8 3 2" xfId="11656" xr:uid="{00000000-0005-0000-0000-0000FE210000}"/>
    <cellStyle name="Normal 5 2 2 8 4" xfId="8525" xr:uid="{00000000-0005-0000-0000-0000FF210000}"/>
    <cellStyle name="Normal 5 2 2 9" xfId="1270" xr:uid="{00000000-0005-0000-0000-000000220000}"/>
    <cellStyle name="Normal 5 2 2 9 2" xfId="4864" xr:uid="{00000000-0005-0000-0000-000001220000}"/>
    <cellStyle name="Normal 5 2 2 9 2 2" xfId="11290" xr:uid="{00000000-0005-0000-0000-000002220000}"/>
    <cellStyle name="Normal 5 2 2 9 3" xfId="7984" xr:uid="{00000000-0005-0000-0000-000003220000}"/>
    <cellStyle name="Normal 5 2 2_IOPES" xfId="2357" xr:uid="{00000000-0005-0000-0000-000004220000}"/>
    <cellStyle name="Normal 5 2 3" xfId="89" xr:uid="{00000000-0005-0000-0000-000005220000}"/>
    <cellStyle name="Normal 5 2 3 2" xfId="462" xr:uid="{00000000-0005-0000-0000-000006220000}"/>
    <cellStyle name="Normal 5 2 3 2 2" xfId="1041" xr:uid="{00000000-0005-0000-0000-000007220000}"/>
    <cellStyle name="Normal 5 2 3 2 2 2" xfId="2252" xr:uid="{00000000-0005-0000-0000-000008220000}"/>
    <cellStyle name="Normal 5 2 3 2 2 2 2" xfId="5511" xr:uid="{00000000-0005-0000-0000-000009220000}"/>
    <cellStyle name="Normal 5 2 3 2 2 2 2 2" xfId="11937" xr:uid="{00000000-0005-0000-0000-00000A220000}"/>
    <cellStyle name="Normal 5 2 3 2 2 2 3" xfId="8935" xr:uid="{00000000-0005-0000-0000-00000B220000}"/>
    <cellStyle name="Normal 5 2 3 2 2 3" xfId="3493" xr:uid="{00000000-0005-0000-0000-00000C220000}"/>
    <cellStyle name="Normal 5 2 3 2 2 3 2" xfId="6432" xr:uid="{00000000-0005-0000-0000-00000D220000}"/>
    <cellStyle name="Normal 5 2 3 2 2 3 2 2" xfId="12858" xr:uid="{00000000-0005-0000-0000-00000E220000}"/>
    <cellStyle name="Normal 5 2 3 2 2 3 3" xfId="9931" xr:uid="{00000000-0005-0000-0000-00000F220000}"/>
    <cellStyle name="Normal 5 2 3 2 2 4" xfId="4700" xr:uid="{00000000-0005-0000-0000-000010220000}"/>
    <cellStyle name="Normal 5 2 3 2 2 4 2" xfId="11126" xr:uid="{00000000-0005-0000-0000-000011220000}"/>
    <cellStyle name="Normal 5 2 3 2 2 5" xfId="7761" xr:uid="{00000000-0005-0000-0000-000012220000}"/>
    <cellStyle name="Normal 5 2 3 2 3" xfId="1697" xr:uid="{00000000-0005-0000-0000-000013220000}"/>
    <cellStyle name="Normal 5 2 3 2 3 2" xfId="5143" xr:uid="{00000000-0005-0000-0000-000014220000}"/>
    <cellStyle name="Normal 5 2 3 2 3 2 2" xfId="11569" xr:uid="{00000000-0005-0000-0000-000015220000}"/>
    <cellStyle name="Normal 5 2 3 2 3 3" xfId="8407" xr:uid="{00000000-0005-0000-0000-000016220000}"/>
    <cellStyle name="Normal 5 2 3 2 4" xfId="3131" xr:uid="{00000000-0005-0000-0000-000017220000}"/>
    <cellStyle name="Normal 5 2 3 2 4 2" xfId="6070" xr:uid="{00000000-0005-0000-0000-000018220000}"/>
    <cellStyle name="Normal 5 2 3 2 4 2 2" xfId="12496" xr:uid="{00000000-0005-0000-0000-000019220000}"/>
    <cellStyle name="Normal 5 2 3 2 4 3" xfId="9569" xr:uid="{00000000-0005-0000-0000-00001A220000}"/>
    <cellStyle name="Normal 5 2 3 2 5" xfId="4152" xr:uid="{00000000-0005-0000-0000-00001B220000}"/>
    <cellStyle name="Normal 5 2 3 2 5 2" xfId="10578" xr:uid="{00000000-0005-0000-0000-00001C220000}"/>
    <cellStyle name="Normal 5 2 3 2 6" xfId="7207" xr:uid="{00000000-0005-0000-0000-00001D220000}"/>
    <cellStyle name="Normal 5 2 3 3" xfId="283" xr:uid="{00000000-0005-0000-0000-00001E220000}"/>
    <cellStyle name="Normal 5 2 3 3 2" xfId="863" xr:uid="{00000000-0005-0000-0000-00001F220000}"/>
    <cellStyle name="Normal 5 2 3 3 2 2" xfId="4522" xr:uid="{00000000-0005-0000-0000-000020220000}"/>
    <cellStyle name="Normal 5 2 3 3 2 2 2" xfId="10948" xr:uid="{00000000-0005-0000-0000-000021220000}"/>
    <cellStyle name="Normal 5 2 3 3 2 3" xfId="7583" xr:uid="{00000000-0005-0000-0000-000022220000}"/>
    <cellStyle name="Normal 5 2 3 3 3" xfId="2428" xr:uid="{00000000-0005-0000-0000-000023220000}"/>
    <cellStyle name="Normal 5 2 3 3 3 2" xfId="5612" xr:uid="{00000000-0005-0000-0000-000024220000}"/>
    <cellStyle name="Normal 5 2 3 3 3 2 2" xfId="12038" xr:uid="{00000000-0005-0000-0000-000025220000}"/>
    <cellStyle name="Normal 5 2 3 3 3 3" xfId="9062" xr:uid="{00000000-0005-0000-0000-000026220000}"/>
    <cellStyle name="Normal 5 2 3 3 4" xfId="3591" xr:uid="{00000000-0005-0000-0000-000027220000}"/>
    <cellStyle name="Normal 5 2 3 3 4 2" xfId="6530" xr:uid="{00000000-0005-0000-0000-000028220000}"/>
    <cellStyle name="Normal 5 2 3 3 4 2 2" xfId="12956" xr:uid="{00000000-0005-0000-0000-000029220000}"/>
    <cellStyle name="Normal 5 2 3 3 4 3" xfId="10029" xr:uid="{00000000-0005-0000-0000-00002A220000}"/>
    <cellStyle name="Normal 5 2 3 3 5" xfId="3974" xr:uid="{00000000-0005-0000-0000-00002B220000}"/>
    <cellStyle name="Normal 5 2 3 3 5 2" xfId="10400" xr:uid="{00000000-0005-0000-0000-00002C220000}"/>
    <cellStyle name="Normal 5 2 3 3 6" xfId="7029" xr:uid="{00000000-0005-0000-0000-00002D220000}"/>
    <cellStyle name="Normal 5 2 3 4" xfId="685" xr:uid="{00000000-0005-0000-0000-00002E220000}"/>
    <cellStyle name="Normal 5 2 3 4 2" xfId="1875" xr:uid="{00000000-0005-0000-0000-00002F220000}"/>
    <cellStyle name="Normal 5 2 3 4 2 2" xfId="5273" xr:uid="{00000000-0005-0000-0000-000030220000}"/>
    <cellStyle name="Normal 5 2 3 4 2 2 2" xfId="11699" xr:uid="{00000000-0005-0000-0000-000031220000}"/>
    <cellStyle name="Normal 5 2 3 4 2 3" xfId="8571" xr:uid="{00000000-0005-0000-0000-000032220000}"/>
    <cellStyle name="Normal 5 2 3 4 3" xfId="3257" xr:uid="{00000000-0005-0000-0000-000033220000}"/>
    <cellStyle name="Normal 5 2 3 4 3 2" xfId="6196" xr:uid="{00000000-0005-0000-0000-000034220000}"/>
    <cellStyle name="Normal 5 2 3 4 3 2 2" xfId="12622" xr:uid="{00000000-0005-0000-0000-000035220000}"/>
    <cellStyle name="Normal 5 2 3 4 3 3" xfId="9695" xr:uid="{00000000-0005-0000-0000-000036220000}"/>
    <cellStyle name="Normal 5 2 3 4 4" xfId="4344" xr:uid="{00000000-0005-0000-0000-000037220000}"/>
    <cellStyle name="Normal 5 2 3 4 4 2" xfId="10770" xr:uid="{00000000-0005-0000-0000-000038220000}"/>
    <cellStyle name="Normal 5 2 3 4 5" xfId="7405" xr:uid="{00000000-0005-0000-0000-000039220000}"/>
    <cellStyle name="Normal 5 2 3 5" xfId="1321" xr:uid="{00000000-0005-0000-0000-00003A220000}"/>
    <cellStyle name="Normal 5 2 3 5 2" xfId="4907" xr:uid="{00000000-0005-0000-0000-00003B220000}"/>
    <cellStyle name="Normal 5 2 3 5 2 2" xfId="11333" xr:uid="{00000000-0005-0000-0000-00003C220000}"/>
    <cellStyle name="Normal 5 2 3 5 3" xfId="8035" xr:uid="{00000000-0005-0000-0000-00003D220000}"/>
    <cellStyle name="Normal 5 2 3 6" xfId="2893" xr:uid="{00000000-0005-0000-0000-00003E220000}"/>
    <cellStyle name="Normal 5 2 3 6 2" xfId="5834" xr:uid="{00000000-0005-0000-0000-00003F220000}"/>
    <cellStyle name="Normal 5 2 3 6 2 2" xfId="12260" xr:uid="{00000000-0005-0000-0000-000040220000}"/>
    <cellStyle name="Normal 5 2 3 6 3" xfId="9333" xr:uid="{00000000-0005-0000-0000-000041220000}"/>
    <cellStyle name="Normal 5 2 3 7" xfId="3796" xr:uid="{00000000-0005-0000-0000-000042220000}"/>
    <cellStyle name="Normal 5 2 3 7 2" xfId="10222" xr:uid="{00000000-0005-0000-0000-000043220000}"/>
    <cellStyle name="Normal 5 2 3 8" xfId="6851" xr:uid="{00000000-0005-0000-0000-000044220000}"/>
    <cellStyle name="Normal 5 2 3_IOPES" xfId="2707" xr:uid="{00000000-0005-0000-0000-000045220000}"/>
    <cellStyle name="Normal 5 2 4" xfId="150" xr:uid="{00000000-0005-0000-0000-000046220000}"/>
    <cellStyle name="Normal 5 2 4 2" xfId="521" xr:uid="{00000000-0005-0000-0000-000047220000}"/>
    <cellStyle name="Normal 5 2 4 2 2" xfId="1100" xr:uid="{00000000-0005-0000-0000-000048220000}"/>
    <cellStyle name="Normal 5 2 4 2 2 2" xfId="4759" xr:uid="{00000000-0005-0000-0000-000049220000}"/>
    <cellStyle name="Normal 5 2 4 2 2 2 2" xfId="11185" xr:uid="{00000000-0005-0000-0000-00004A220000}"/>
    <cellStyle name="Normal 5 2 4 2 2 3" xfId="7820" xr:uid="{00000000-0005-0000-0000-00004B220000}"/>
    <cellStyle name="Normal 5 2 4 2 3" xfId="2489" xr:uid="{00000000-0005-0000-0000-00004C220000}"/>
    <cellStyle name="Normal 5 2 4 2 3 2" xfId="5671" xr:uid="{00000000-0005-0000-0000-00004D220000}"/>
    <cellStyle name="Normal 5 2 4 2 3 2 2" xfId="12097" xr:uid="{00000000-0005-0000-0000-00004E220000}"/>
    <cellStyle name="Normal 5 2 4 2 3 3" xfId="9121" xr:uid="{00000000-0005-0000-0000-00004F220000}"/>
    <cellStyle name="Normal 5 2 4 2 4" xfId="3650" xr:uid="{00000000-0005-0000-0000-000050220000}"/>
    <cellStyle name="Normal 5 2 4 2 4 2" xfId="6589" xr:uid="{00000000-0005-0000-0000-000051220000}"/>
    <cellStyle name="Normal 5 2 4 2 4 2 2" xfId="13015" xr:uid="{00000000-0005-0000-0000-000052220000}"/>
    <cellStyle name="Normal 5 2 4 2 4 3" xfId="10088" xr:uid="{00000000-0005-0000-0000-000053220000}"/>
    <cellStyle name="Normal 5 2 4 2 5" xfId="4211" xr:uid="{00000000-0005-0000-0000-000054220000}"/>
    <cellStyle name="Normal 5 2 4 2 5 2" xfId="10637" xr:uid="{00000000-0005-0000-0000-000055220000}"/>
    <cellStyle name="Normal 5 2 4 2 6" xfId="7266" xr:uid="{00000000-0005-0000-0000-000056220000}"/>
    <cellStyle name="Normal 5 2 4 3" xfId="66" xr:uid="{00000000-0005-0000-0000-000057220000}"/>
    <cellStyle name="Normal 5 2 4 3 10" xfId="2843" xr:uid="{00000000-0005-0000-0000-000058220000}"/>
    <cellStyle name="Normal 5 2 4 3 10 2" xfId="5784" xr:uid="{00000000-0005-0000-0000-000059220000}"/>
    <cellStyle name="Normal 5 2 4 3 10 2 2" xfId="12210" xr:uid="{00000000-0005-0000-0000-00005A220000}"/>
    <cellStyle name="Normal 5 2 4 3 10 3" xfId="9283" xr:uid="{00000000-0005-0000-0000-00005B220000}"/>
    <cellStyle name="Normal 5 2 4 3 11" xfId="3774" xr:uid="{00000000-0005-0000-0000-00005C220000}"/>
    <cellStyle name="Normal 5 2 4 3 11 2" xfId="10200" xr:uid="{00000000-0005-0000-0000-00005D220000}"/>
    <cellStyle name="Normal 5 2 4 3 12" xfId="6706" xr:uid="{00000000-0005-0000-0000-00005E220000}"/>
    <cellStyle name="Normal 5 2 4 3 13" xfId="6749" xr:uid="{00000000-0005-0000-0000-00005F220000}"/>
    <cellStyle name="Normal 5 2 4 3 14" xfId="6790" xr:uid="{00000000-0005-0000-0000-000060220000}"/>
    <cellStyle name="Normal 5 2 4 3 15" xfId="6829" xr:uid="{00000000-0005-0000-0000-000061220000}"/>
    <cellStyle name="Normal 5 2 4 3 2" xfId="128" xr:uid="{00000000-0005-0000-0000-000062220000}"/>
    <cellStyle name="Normal 5 2 4 3 2 2" xfId="189" xr:uid="{00000000-0005-0000-0000-000063220000}"/>
    <cellStyle name="Normal 5 2 4 3 2 2 2" xfId="560" xr:uid="{00000000-0005-0000-0000-000064220000}"/>
    <cellStyle name="Normal 5 2 4 3 2 2 2 2" xfId="1139" xr:uid="{00000000-0005-0000-0000-000065220000}"/>
    <cellStyle name="Normal 5 2 4 3 2 2 2 2 2" xfId="4798" xr:uid="{00000000-0005-0000-0000-000066220000}"/>
    <cellStyle name="Normal 5 2 4 3 2 2 2 2 2 2" xfId="11224" xr:uid="{00000000-0005-0000-0000-000067220000}"/>
    <cellStyle name="Normal 5 2 4 3 2 2 2 2 3" xfId="7859" xr:uid="{00000000-0005-0000-0000-000068220000}"/>
    <cellStyle name="Normal 5 2 4 3 2 2 2 3" xfId="2528" xr:uid="{00000000-0005-0000-0000-000069220000}"/>
    <cellStyle name="Normal 5 2 4 3 2 2 2 3 2" xfId="5710" xr:uid="{00000000-0005-0000-0000-00006A220000}"/>
    <cellStyle name="Normal 5 2 4 3 2 2 2 3 2 2" xfId="12136" xr:uid="{00000000-0005-0000-0000-00006B220000}"/>
    <cellStyle name="Normal 5 2 4 3 2 2 2 3 3" xfId="9160" xr:uid="{00000000-0005-0000-0000-00006C220000}"/>
    <cellStyle name="Normal 5 2 4 3 2 2 2 4" xfId="3689" xr:uid="{00000000-0005-0000-0000-00006D220000}"/>
    <cellStyle name="Normal 5 2 4 3 2 2 2 4 2" xfId="6628" xr:uid="{00000000-0005-0000-0000-00006E220000}"/>
    <cellStyle name="Normal 5 2 4 3 2 2 2 4 2 2" xfId="13054" xr:uid="{00000000-0005-0000-0000-00006F220000}"/>
    <cellStyle name="Normal 5 2 4 3 2 2 2 4 3" xfId="10127" xr:uid="{00000000-0005-0000-0000-000070220000}"/>
    <cellStyle name="Normal 5 2 4 3 2 2 2 5" xfId="4250" xr:uid="{00000000-0005-0000-0000-000071220000}"/>
    <cellStyle name="Normal 5 2 4 3 2 2 2 5 2" xfId="10676" xr:uid="{00000000-0005-0000-0000-000072220000}"/>
    <cellStyle name="Normal 5 2 4 3 2 2 2 6" xfId="7305" xr:uid="{00000000-0005-0000-0000-000073220000}"/>
    <cellStyle name="Normal 5 2 4 3 2 2 3" xfId="381" xr:uid="{00000000-0005-0000-0000-000074220000}"/>
    <cellStyle name="Normal 5 2 4 3 2 2 3 2" xfId="961" xr:uid="{00000000-0005-0000-0000-000075220000}"/>
    <cellStyle name="Normal 5 2 4 3 2 2 3 2 2" xfId="4620" xr:uid="{00000000-0005-0000-0000-000076220000}"/>
    <cellStyle name="Normal 5 2 4 3 2 2 3 2 2 2" xfId="11046" xr:uid="{00000000-0005-0000-0000-000077220000}"/>
    <cellStyle name="Normal 5 2 4 3 2 2 3 2 3" xfId="7681" xr:uid="{00000000-0005-0000-0000-000078220000}"/>
    <cellStyle name="Normal 5 2 4 3 2 2 3 3" xfId="2297" xr:uid="{00000000-0005-0000-0000-000079220000}"/>
    <cellStyle name="Normal 5 2 4 3 2 2 3 3 2" xfId="5551" xr:uid="{00000000-0005-0000-0000-00007A220000}"/>
    <cellStyle name="Normal 5 2 4 3 2 2 3 3 2 2" xfId="11977" xr:uid="{00000000-0005-0000-0000-00007B220000}"/>
    <cellStyle name="Normal 5 2 4 3 2 2 3 3 3" xfId="8978" xr:uid="{00000000-0005-0000-0000-00007C220000}"/>
    <cellStyle name="Normal 5 2 4 3 2 2 3 4" xfId="3532" xr:uid="{00000000-0005-0000-0000-00007D220000}"/>
    <cellStyle name="Normal 5 2 4 3 2 2 3 4 2" xfId="6471" xr:uid="{00000000-0005-0000-0000-00007E220000}"/>
    <cellStyle name="Normal 5 2 4 3 2 2 3 4 2 2" xfId="12897" xr:uid="{00000000-0005-0000-0000-00007F220000}"/>
    <cellStyle name="Normal 5 2 4 3 2 2 3 4 3" xfId="9970" xr:uid="{00000000-0005-0000-0000-000080220000}"/>
    <cellStyle name="Normal 5 2 4 3 2 2 3 5" xfId="4072" xr:uid="{00000000-0005-0000-0000-000081220000}"/>
    <cellStyle name="Normal 5 2 4 3 2 2 3 5 2" xfId="10498" xr:uid="{00000000-0005-0000-0000-000082220000}"/>
    <cellStyle name="Normal 5 2 4 3 2 2 3 6" xfId="7127" xr:uid="{00000000-0005-0000-0000-000083220000}"/>
    <cellStyle name="Normal 5 2 4 3 2 2 4" xfId="783" xr:uid="{00000000-0005-0000-0000-000084220000}"/>
    <cellStyle name="Normal 5 2 4 3 2 2 4 2" xfId="4442" xr:uid="{00000000-0005-0000-0000-000085220000}"/>
    <cellStyle name="Normal 5 2 4 3 2 2 4 2 2" xfId="10868" xr:uid="{00000000-0005-0000-0000-000086220000}"/>
    <cellStyle name="Normal 5 2 4 3 2 2 4 3" xfId="7503" xr:uid="{00000000-0005-0000-0000-000087220000}"/>
    <cellStyle name="Normal 5 2 4 3 2 2 5" xfId="1741" xr:uid="{00000000-0005-0000-0000-000088220000}"/>
    <cellStyle name="Normal 5 2 4 3 2 2 5 2" xfId="5183" xr:uid="{00000000-0005-0000-0000-000089220000}"/>
    <cellStyle name="Normal 5 2 4 3 2 2 5 2 2" xfId="11609" xr:uid="{00000000-0005-0000-0000-00008A220000}"/>
    <cellStyle name="Normal 5 2 4 3 2 2 5 3" xfId="8450" xr:uid="{00000000-0005-0000-0000-00008B220000}"/>
    <cellStyle name="Normal 5 2 4 3 2 2 6" xfId="3170" xr:uid="{00000000-0005-0000-0000-00008C220000}"/>
    <cellStyle name="Normal 5 2 4 3 2 2 6 2" xfId="6109" xr:uid="{00000000-0005-0000-0000-00008D220000}"/>
    <cellStyle name="Normal 5 2 4 3 2 2 6 2 2" xfId="12535" xr:uid="{00000000-0005-0000-0000-00008E220000}"/>
    <cellStyle name="Normal 5 2 4 3 2 2 6 3" xfId="9608" xr:uid="{00000000-0005-0000-0000-00008F220000}"/>
    <cellStyle name="Normal 5 2 4 3 2 2 7" xfId="3894" xr:uid="{00000000-0005-0000-0000-000090220000}"/>
    <cellStyle name="Normal 5 2 4 3 2 2 7 2" xfId="10320" xr:uid="{00000000-0005-0000-0000-000091220000}"/>
    <cellStyle name="Normal 5 2 4 3 2 2 8" xfId="6949" xr:uid="{00000000-0005-0000-0000-000092220000}"/>
    <cellStyle name="Normal 5 2 4 3 2 2_IOPES" xfId="2646" xr:uid="{00000000-0005-0000-0000-000093220000}"/>
    <cellStyle name="Normal 5 2 4 3 2 3" xfId="501" xr:uid="{00000000-0005-0000-0000-000094220000}"/>
    <cellStyle name="Normal 5 2 4 3 2 3 2" xfId="1080" xr:uid="{00000000-0005-0000-0000-000095220000}"/>
    <cellStyle name="Normal 5 2 4 3 2 3 2 2" xfId="2220" xr:uid="{00000000-0005-0000-0000-000096220000}"/>
    <cellStyle name="Normal 5 2 4 3 2 3 2 2 2" xfId="5489" xr:uid="{00000000-0005-0000-0000-000097220000}"/>
    <cellStyle name="Normal 5 2 4 3 2 3 2 2 2 2" xfId="11915" xr:uid="{00000000-0005-0000-0000-000098220000}"/>
    <cellStyle name="Normal 5 2 4 3 2 3 2 2 3" xfId="8904" xr:uid="{00000000-0005-0000-0000-000099220000}"/>
    <cellStyle name="Normal 5 2 4 3 2 3 2 3" xfId="3471" xr:uid="{00000000-0005-0000-0000-00009A220000}"/>
    <cellStyle name="Normal 5 2 4 3 2 3 2 3 2" xfId="6410" xr:uid="{00000000-0005-0000-0000-00009B220000}"/>
    <cellStyle name="Normal 5 2 4 3 2 3 2 3 2 2" xfId="12836" xr:uid="{00000000-0005-0000-0000-00009C220000}"/>
    <cellStyle name="Normal 5 2 4 3 2 3 2 3 3" xfId="9909" xr:uid="{00000000-0005-0000-0000-00009D220000}"/>
    <cellStyle name="Normal 5 2 4 3 2 3 2 4" xfId="4739" xr:uid="{00000000-0005-0000-0000-00009E220000}"/>
    <cellStyle name="Normal 5 2 4 3 2 3 2 4 2" xfId="11165" xr:uid="{00000000-0005-0000-0000-00009F220000}"/>
    <cellStyle name="Normal 5 2 4 3 2 3 2 5" xfId="7800" xr:uid="{00000000-0005-0000-0000-0000A0220000}"/>
    <cellStyle name="Normal 5 2 4 3 2 3 3" xfId="1665" xr:uid="{00000000-0005-0000-0000-0000A1220000}"/>
    <cellStyle name="Normal 5 2 4 3 2 3 3 2" xfId="5121" xr:uid="{00000000-0005-0000-0000-0000A2220000}"/>
    <cellStyle name="Normal 5 2 4 3 2 3 3 2 2" xfId="11547" xr:uid="{00000000-0005-0000-0000-0000A3220000}"/>
    <cellStyle name="Normal 5 2 4 3 2 3 3 3" xfId="8376" xr:uid="{00000000-0005-0000-0000-0000A4220000}"/>
    <cellStyle name="Normal 5 2 4 3 2 3 4" xfId="3109" xr:uid="{00000000-0005-0000-0000-0000A5220000}"/>
    <cellStyle name="Normal 5 2 4 3 2 3 4 2" xfId="6048" xr:uid="{00000000-0005-0000-0000-0000A6220000}"/>
    <cellStyle name="Normal 5 2 4 3 2 3 4 2 2" xfId="12474" xr:uid="{00000000-0005-0000-0000-0000A7220000}"/>
    <cellStyle name="Normal 5 2 4 3 2 3 4 3" xfId="9547" xr:uid="{00000000-0005-0000-0000-0000A8220000}"/>
    <cellStyle name="Normal 5 2 4 3 2 3 5" xfId="4191" xr:uid="{00000000-0005-0000-0000-0000A9220000}"/>
    <cellStyle name="Normal 5 2 4 3 2 3 5 2" xfId="10617" xr:uid="{00000000-0005-0000-0000-0000AA220000}"/>
    <cellStyle name="Normal 5 2 4 3 2 3 6" xfId="7246" xr:uid="{00000000-0005-0000-0000-0000AB220000}"/>
    <cellStyle name="Normal 5 2 4 3 2 4" xfId="322" xr:uid="{00000000-0005-0000-0000-0000AC220000}"/>
    <cellStyle name="Normal 5 2 4 3 2 4 2" xfId="902" xr:uid="{00000000-0005-0000-0000-0000AD220000}"/>
    <cellStyle name="Normal 5 2 4 3 2 4 2 2" xfId="4561" xr:uid="{00000000-0005-0000-0000-0000AE220000}"/>
    <cellStyle name="Normal 5 2 4 3 2 4 2 2 2" xfId="10987" xr:uid="{00000000-0005-0000-0000-0000AF220000}"/>
    <cellStyle name="Normal 5 2 4 3 2 4 2 3" xfId="7622" xr:uid="{00000000-0005-0000-0000-0000B0220000}"/>
    <cellStyle name="Normal 5 2 4 3 2 4 3" xfId="2467" xr:uid="{00000000-0005-0000-0000-0000B1220000}"/>
    <cellStyle name="Normal 5 2 4 3 2 4 3 2" xfId="5651" xr:uid="{00000000-0005-0000-0000-0000B2220000}"/>
    <cellStyle name="Normal 5 2 4 3 2 4 3 2 2" xfId="12077" xr:uid="{00000000-0005-0000-0000-0000B3220000}"/>
    <cellStyle name="Normal 5 2 4 3 2 4 3 3" xfId="9101" xr:uid="{00000000-0005-0000-0000-0000B4220000}"/>
    <cellStyle name="Normal 5 2 4 3 2 4 4" xfId="3630" xr:uid="{00000000-0005-0000-0000-0000B5220000}"/>
    <cellStyle name="Normal 5 2 4 3 2 4 4 2" xfId="6569" xr:uid="{00000000-0005-0000-0000-0000B6220000}"/>
    <cellStyle name="Normal 5 2 4 3 2 4 4 2 2" xfId="12995" xr:uid="{00000000-0005-0000-0000-0000B7220000}"/>
    <cellStyle name="Normal 5 2 4 3 2 4 4 3" xfId="10068" xr:uid="{00000000-0005-0000-0000-0000B8220000}"/>
    <cellStyle name="Normal 5 2 4 3 2 4 5" xfId="4013" xr:uid="{00000000-0005-0000-0000-0000B9220000}"/>
    <cellStyle name="Normal 5 2 4 3 2 4 5 2" xfId="10439" xr:uid="{00000000-0005-0000-0000-0000BA220000}"/>
    <cellStyle name="Normal 5 2 4 3 2 4 6" xfId="7068" xr:uid="{00000000-0005-0000-0000-0000BB220000}"/>
    <cellStyle name="Normal 5 2 4 3 2 5" xfId="724" xr:uid="{00000000-0005-0000-0000-0000BC220000}"/>
    <cellStyle name="Normal 5 2 4 3 2 5 2" xfId="1883" xr:uid="{00000000-0005-0000-0000-0000BD220000}"/>
    <cellStyle name="Normal 5 2 4 3 2 5 2 2" xfId="5281" xr:uid="{00000000-0005-0000-0000-0000BE220000}"/>
    <cellStyle name="Normal 5 2 4 3 2 5 2 2 2" xfId="11707" xr:uid="{00000000-0005-0000-0000-0000BF220000}"/>
    <cellStyle name="Normal 5 2 4 3 2 5 2 3" xfId="8579" xr:uid="{00000000-0005-0000-0000-0000C0220000}"/>
    <cellStyle name="Normal 5 2 4 3 2 5 3" xfId="3265" xr:uid="{00000000-0005-0000-0000-0000C1220000}"/>
    <cellStyle name="Normal 5 2 4 3 2 5 3 2" xfId="6204" xr:uid="{00000000-0005-0000-0000-0000C2220000}"/>
    <cellStyle name="Normal 5 2 4 3 2 5 3 2 2" xfId="12630" xr:uid="{00000000-0005-0000-0000-0000C3220000}"/>
    <cellStyle name="Normal 5 2 4 3 2 5 3 3" xfId="9703" xr:uid="{00000000-0005-0000-0000-0000C4220000}"/>
    <cellStyle name="Normal 5 2 4 3 2 5 4" xfId="4383" xr:uid="{00000000-0005-0000-0000-0000C5220000}"/>
    <cellStyle name="Normal 5 2 4 3 2 5 4 2" xfId="10809" xr:uid="{00000000-0005-0000-0000-0000C6220000}"/>
    <cellStyle name="Normal 5 2 4 3 2 5 5" xfId="7444" xr:uid="{00000000-0005-0000-0000-0000C7220000}"/>
    <cellStyle name="Normal 5 2 4 3 2 6" xfId="1329" xr:uid="{00000000-0005-0000-0000-0000C8220000}"/>
    <cellStyle name="Normal 5 2 4 3 2 6 2" xfId="4915" xr:uid="{00000000-0005-0000-0000-0000C9220000}"/>
    <cellStyle name="Normal 5 2 4 3 2 6 2 2" xfId="11341" xr:uid="{00000000-0005-0000-0000-0000CA220000}"/>
    <cellStyle name="Normal 5 2 4 3 2 6 3" xfId="8043" xr:uid="{00000000-0005-0000-0000-0000CB220000}"/>
    <cellStyle name="Normal 5 2 4 3 2 7" xfId="2901" xr:uid="{00000000-0005-0000-0000-0000CC220000}"/>
    <cellStyle name="Normal 5 2 4 3 2 7 2" xfId="5842" xr:uid="{00000000-0005-0000-0000-0000CD220000}"/>
    <cellStyle name="Normal 5 2 4 3 2 7 2 2" xfId="12268" xr:uid="{00000000-0005-0000-0000-0000CE220000}"/>
    <cellStyle name="Normal 5 2 4 3 2 7 3" xfId="9341" xr:uid="{00000000-0005-0000-0000-0000CF220000}"/>
    <cellStyle name="Normal 5 2 4 3 2 8" xfId="3835" xr:uid="{00000000-0005-0000-0000-0000D0220000}"/>
    <cellStyle name="Normal 5 2 4 3 2 8 2" xfId="10261" xr:uid="{00000000-0005-0000-0000-0000D1220000}"/>
    <cellStyle name="Normal 5 2 4 3 2 9" xfId="6890" xr:uid="{00000000-0005-0000-0000-0000D2220000}"/>
    <cellStyle name="Normal 5 2 4 3 2_IOPES" xfId="2605" xr:uid="{00000000-0005-0000-0000-0000D3220000}"/>
    <cellStyle name="Normal 5 2 4 3 3" xfId="97" xr:uid="{00000000-0005-0000-0000-0000D4220000}"/>
    <cellStyle name="Normal 5 2 4 3 3 2" xfId="470" xr:uid="{00000000-0005-0000-0000-0000D5220000}"/>
    <cellStyle name="Normal 5 2 4 3 3 2 2" xfId="1049" xr:uid="{00000000-0005-0000-0000-0000D6220000}"/>
    <cellStyle name="Normal 5 2 4 3 3 2 2 2" xfId="2261" xr:uid="{00000000-0005-0000-0000-0000D7220000}"/>
    <cellStyle name="Normal 5 2 4 3 3 2 2 2 2" xfId="5520" xr:uid="{00000000-0005-0000-0000-0000D8220000}"/>
    <cellStyle name="Normal 5 2 4 3 3 2 2 2 2 2" xfId="11946" xr:uid="{00000000-0005-0000-0000-0000D9220000}"/>
    <cellStyle name="Normal 5 2 4 3 3 2 2 2 3" xfId="8943" xr:uid="{00000000-0005-0000-0000-0000DA220000}"/>
    <cellStyle name="Normal 5 2 4 3 3 2 2 3" xfId="3501" xr:uid="{00000000-0005-0000-0000-0000DB220000}"/>
    <cellStyle name="Normal 5 2 4 3 3 2 2 3 2" xfId="6440" xr:uid="{00000000-0005-0000-0000-0000DC220000}"/>
    <cellStyle name="Normal 5 2 4 3 3 2 2 3 2 2" xfId="12866" xr:uid="{00000000-0005-0000-0000-0000DD220000}"/>
    <cellStyle name="Normal 5 2 4 3 3 2 2 3 3" xfId="9939" xr:uid="{00000000-0005-0000-0000-0000DE220000}"/>
    <cellStyle name="Normal 5 2 4 3 3 2 2 4" xfId="4708" xr:uid="{00000000-0005-0000-0000-0000DF220000}"/>
    <cellStyle name="Normal 5 2 4 3 3 2 2 4 2" xfId="11134" xr:uid="{00000000-0005-0000-0000-0000E0220000}"/>
    <cellStyle name="Normal 5 2 4 3 3 2 2 5" xfId="7769" xr:uid="{00000000-0005-0000-0000-0000E1220000}"/>
    <cellStyle name="Normal 5 2 4 3 3 2 3" xfId="1706" xr:uid="{00000000-0005-0000-0000-0000E2220000}"/>
    <cellStyle name="Normal 5 2 4 3 3 2 3 2" xfId="5152" xr:uid="{00000000-0005-0000-0000-0000E3220000}"/>
    <cellStyle name="Normal 5 2 4 3 3 2 3 2 2" xfId="11578" xr:uid="{00000000-0005-0000-0000-0000E4220000}"/>
    <cellStyle name="Normal 5 2 4 3 3 2 3 3" xfId="8415" xr:uid="{00000000-0005-0000-0000-0000E5220000}"/>
    <cellStyle name="Normal 5 2 4 3 3 2 4" xfId="3139" xr:uid="{00000000-0005-0000-0000-0000E6220000}"/>
    <cellStyle name="Normal 5 2 4 3 3 2 4 2" xfId="6078" xr:uid="{00000000-0005-0000-0000-0000E7220000}"/>
    <cellStyle name="Normal 5 2 4 3 3 2 4 2 2" xfId="12504" xr:uid="{00000000-0005-0000-0000-0000E8220000}"/>
    <cellStyle name="Normal 5 2 4 3 3 2 4 3" xfId="9577" xr:uid="{00000000-0005-0000-0000-0000E9220000}"/>
    <cellStyle name="Normal 5 2 4 3 3 2 5" xfId="4160" xr:uid="{00000000-0005-0000-0000-0000EA220000}"/>
    <cellStyle name="Normal 5 2 4 3 3 2 5 2" xfId="10586" xr:uid="{00000000-0005-0000-0000-0000EB220000}"/>
    <cellStyle name="Normal 5 2 4 3 3 2 6" xfId="7215" xr:uid="{00000000-0005-0000-0000-0000EC220000}"/>
    <cellStyle name="Normal 5 2 4 3 3 3" xfId="291" xr:uid="{00000000-0005-0000-0000-0000ED220000}"/>
    <cellStyle name="Normal 5 2 4 3 3 3 2" xfId="871" xr:uid="{00000000-0005-0000-0000-0000EE220000}"/>
    <cellStyle name="Normal 5 2 4 3 3 3 2 2" xfId="4530" xr:uid="{00000000-0005-0000-0000-0000EF220000}"/>
    <cellStyle name="Normal 5 2 4 3 3 3 2 2 2" xfId="10956" xr:uid="{00000000-0005-0000-0000-0000F0220000}"/>
    <cellStyle name="Normal 5 2 4 3 3 3 2 3" xfId="7591" xr:uid="{00000000-0005-0000-0000-0000F1220000}"/>
    <cellStyle name="Normal 5 2 4 3 3 3 3" xfId="2436" xr:uid="{00000000-0005-0000-0000-0000F2220000}"/>
    <cellStyle name="Normal 5 2 4 3 3 3 3 2" xfId="5620" xr:uid="{00000000-0005-0000-0000-0000F3220000}"/>
    <cellStyle name="Normal 5 2 4 3 3 3 3 2 2" xfId="12046" xr:uid="{00000000-0005-0000-0000-0000F4220000}"/>
    <cellStyle name="Normal 5 2 4 3 3 3 3 3" xfId="9070" xr:uid="{00000000-0005-0000-0000-0000F5220000}"/>
    <cellStyle name="Normal 5 2 4 3 3 3 4" xfId="3599" xr:uid="{00000000-0005-0000-0000-0000F6220000}"/>
    <cellStyle name="Normal 5 2 4 3 3 3 4 2" xfId="6538" xr:uid="{00000000-0005-0000-0000-0000F7220000}"/>
    <cellStyle name="Normal 5 2 4 3 3 3 4 2 2" xfId="12964" xr:uid="{00000000-0005-0000-0000-0000F8220000}"/>
    <cellStyle name="Normal 5 2 4 3 3 3 4 3" xfId="10037" xr:uid="{00000000-0005-0000-0000-0000F9220000}"/>
    <cellStyle name="Normal 5 2 4 3 3 3 5" xfId="3982" xr:uid="{00000000-0005-0000-0000-0000FA220000}"/>
    <cellStyle name="Normal 5 2 4 3 3 3 5 2" xfId="10408" xr:uid="{00000000-0005-0000-0000-0000FB220000}"/>
    <cellStyle name="Normal 5 2 4 3 3 3 6" xfId="7037" xr:uid="{00000000-0005-0000-0000-0000FC220000}"/>
    <cellStyle name="Normal 5 2 4 3 3 4" xfId="693" xr:uid="{00000000-0005-0000-0000-0000FD220000}"/>
    <cellStyle name="Normal 5 2 4 3 3 4 2" xfId="1948" xr:uid="{00000000-0005-0000-0000-0000FE220000}"/>
    <cellStyle name="Normal 5 2 4 3 3 4 2 2" xfId="5339" xr:uid="{00000000-0005-0000-0000-0000FF220000}"/>
    <cellStyle name="Normal 5 2 4 3 3 4 2 2 2" xfId="11765" xr:uid="{00000000-0005-0000-0000-000000230000}"/>
    <cellStyle name="Normal 5 2 4 3 3 4 2 3" xfId="8644" xr:uid="{00000000-0005-0000-0000-000001230000}"/>
    <cellStyle name="Normal 5 2 4 3 3 4 3" xfId="3323" xr:uid="{00000000-0005-0000-0000-000002230000}"/>
    <cellStyle name="Normal 5 2 4 3 3 4 3 2" xfId="6262" xr:uid="{00000000-0005-0000-0000-000003230000}"/>
    <cellStyle name="Normal 5 2 4 3 3 4 3 2 2" xfId="12688" xr:uid="{00000000-0005-0000-0000-000004230000}"/>
    <cellStyle name="Normal 5 2 4 3 3 4 3 3" xfId="9761" xr:uid="{00000000-0005-0000-0000-000005230000}"/>
    <cellStyle name="Normal 5 2 4 3 3 4 4" xfId="4352" xr:uid="{00000000-0005-0000-0000-000006230000}"/>
    <cellStyle name="Normal 5 2 4 3 3 4 4 2" xfId="10778" xr:uid="{00000000-0005-0000-0000-000007230000}"/>
    <cellStyle name="Normal 5 2 4 3 3 4 5" xfId="7413" xr:uid="{00000000-0005-0000-0000-000008230000}"/>
    <cellStyle name="Normal 5 2 4 3 3 5" xfId="1395" xr:uid="{00000000-0005-0000-0000-000009230000}"/>
    <cellStyle name="Normal 5 2 4 3 3 5 2" xfId="4973" xr:uid="{00000000-0005-0000-0000-00000A230000}"/>
    <cellStyle name="Normal 5 2 4 3 3 5 2 2" xfId="11399" xr:uid="{00000000-0005-0000-0000-00000B230000}"/>
    <cellStyle name="Normal 5 2 4 3 3 5 3" xfId="8109" xr:uid="{00000000-0005-0000-0000-00000C230000}"/>
    <cellStyle name="Normal 5 2 4 3 3 6" xfId="2959" xr:uid="{00000000-0005-0000-0000-00000D230000}"/>
    <cellStyle name="Normal 5 2 4 3 3 6 2" xfId="5900" xr:uid="{00000000-0005-0000-0000-00000E230000}"/>
    <cellStyle name="Normal 5 2 4 3 3 6 2 2" xfId="12326" xr:uid="{00000000-0005-0000-0000-00000F230000}"/>
    <cellStyle name="Normal 5 2 4 3 3 6 3" xfId="9399" xr:uid="{00000000-0005-0000-0000-000010230000}"/>
    <cellStyle name="Normal 5 2 4 3 3 7" xfId="3804" xr:uid="{00000000-0005-0000-0000-000011230000}"/>
    <cellStyle name="Normal 5 2 4 3 3 7 2" xfId="10230" xr:uid="{00000000-0005-0000-0000-000012230000}"/>
    <cellStyle name="Normal 5 2 4 3 3 8" xfId="6859" xr:uid="{00000000-0005-0000-0000-000013230000}"/>
    <cellStyle name="Normal 5 2 4 3 3_IOPES" xfId="2363" xr:uid="{00000000-0005-0000-0000-000014230000}"/>
    <cellStyle name="Normal 5 2 4 3 4" xfId="158" xr:uid="{00000000-0005-0000-0000-000015230000}"/>
    <cellStyle name="Normal 5 2 4 3 4 2" xfId="529" xr:uid="{00000000-0005-0000-0000-000016230000}"/>
    <cellStyle name="Normal 5 2 4 3 4 2 2" xfId="1108" xr:uid="{00000000-0005-0000-0000-000017230000}"/>
    <cellStyle name="Normal 5 2 4 3 4 2 2 2" xfId="4767" xr:uid="{00000000-0005-0000-0000-000018230000}"/>
    <cellStyle name="Normal 5 2 4 3 4 2 2 2 2" xfId="11193" xr:uid="{00000000-0005-0000-0000-000019230000}"/>
    <cellStyle name="Normal 5 2 4 3 4 2 2 3" xfId="7828" xr:uid="{00000000-0005-0000-0000-00001A230000}"/>
    <cellStyle name="Normal 5 2 4 3 4 2 3" xfId="2497" xr:uid="{00000000-0005-0000-0000-00001B230000}"/>
    <cellStyle name="Normal 5 2 4 3 4 2 3 2" xfId="5679" xr:uid="{00000000-0005-0000-0000-00001C230000}"/>
    <cellStyle name="Normal 5 2 4 3 4 2 3 2 2" xfId="12105" xr:uid="{00000000-0005-0000-0000-00001D230000}"/>
    <cellStyle name="Normal 5 2 4 3 4 2 3 3" xfId="9129" xr:uid="{00000000-0005-0000-0000-00001E230000}"/>
    <cellStyle name="Normal 5 2 4 3 4 2 4" xfId="3658" xr:uid="{00000000-0005-0000-0000-00001F230000}"/>
    <cellStyle name="Normal 5 2 4 3 4 2 4 2" xfId="6597" xr:uid="{00000000-0005-0000-0000-000020230000}"/>
    <cellStyle name="Normal 5 2 4 3 4 2 4 2 2" xfId="13023" xr:uid="{00000000-0005-0000-0000-000021230000}"/>
    <cellStyle name="Normal 5 2 4 3 4 2 4 3" xfId="10096" xr:uid="{00000000-0005-0000-0000-000022230000}"/>
    <cellStyle name="Normal 5 2 4 3 4 2 5" xfId="4219" xr:uid="{00000000-0005-0000-0000-000023230000}"/>
    <cellStyle name="Normal 5 2 4 3 4 2 5 2" xfId="10645" xr:uid="{00000000-0005-0000-0000-000024230000}"/>
    <cellStyle name="Normal 5 2 4 3 4 2 6" xfId="7274" xr:uid="{00000000-0005-0000-0000-000025230000}"/>
    <cellStyle name="Normal 5 2 4 3 4 3" xfId="350" xr:uid="{00000000-0005-0000-0000-000026230000}"/>
    <cellStyle name="Normal 5 2 4 3 4 3 2" xfId="930" xr:uid="{00000000-0005-0000-0000-000027230000}"/>
    <cellStyle name="Normal 5 2 4 3 4 3 2 2" xfId="4589" xr:uid="{00000000-0005-0000-0000-000028230000}"/>
    <cellStyle name="Normal 5 2 4 3 4 3 2 2 2" xfId="11015" xr:uid="{00000000-0005-0000-0000-000029230000}"/>
    <cellStyle name="Normal 5 2 4 3 4 3 2 3" xfId="7650" xr:uid="{00000000-0005-0000-0000-00002A230000}"/>
    <cellStyle name="Normal 5 2 4 3 4 3 3" xfId="2101" xr:uid="{00000000-0005-0000-0000-00002B230000}"/>
    <cellStyle name="Normal 5 2 4 3 4 3 3 2" xfId="5399" xr:uid="{00000000-0005-0000-0000-00002C230000}"/>
    <cellStyle name="Normal 5 2 4 3 4 3 3 2 2" xfId="11825" xr:uid="{00000000-0005-0000-0000-00002D230000}"/>
    <cellStyle name="Normal 5 2 4 3 4 3 3 3" xfId="8795" xr:uid="{00000000-0005-0000-0000-00002E230000}"/>
    <cellStyle name="Normal 5 2 4 3 4 3 4" xfId="3381" xr:uid="{00000000-0005-0000-0000-00002F230000}"/>
    <cellStyle name="Normal 5 2 4 3 4 3 4 2" xfId="6320" xr:uid="{00000000-0005-0000-0000-000030230000}"/>
    <cellStyle name="Normal 5 2 4 3 4 3 4 2 2" xfId="12746" xr:uid="{00000000-0005-0000-0000-000031230000}"/>
    <cellStyle name="Normal 5 2 4 3 4 3 4 3" xfId="9819" xr:uid="{00000000-0005-0000-0000-000032230000}"/>
    <cellStyle name="Normal 5 2 4 3 4 3 5" xfId="4041" xr:uid="{00000000-0005-0000-0000-000033230000}"/>
    <cellStyle name="Normal 5 2 4 3 4 3 5 2" xfId="10467" xr:uid="{00000000-0005-0000-0000-000034230000}"/>
    <cellStyle name="Normal 5 2 4 3 4 3 6" xfId="7096" xr:uid="{00000000-0005-0000-0000-000035230000}"/>
    <cellStyle name="Normal 5 2 4 3 4 4" xfId="752" xr:uid="{00000000-0005-0000-0000-000036230000}"/>
    <cellStyle name="Normal 5 2 4 3 4 4 2" xfId="4411" xr:uid="{00000000-0005-0000-0000-000037230000}"/>
    <cellStyle name="Normal 5 2 4 3 4 4 2 2" xfId="10837" xr:uid="{00000000-0005-0000-0000-000038230000}"/>
    <cellStyle name="Normal 5 2 4 3 4 4 3" xfId="7472" xr:uid="{00000000-0005-0000-0000-000039230000}"/>
    <cellStyle name="Normal 5 2 4 3 4 5" xfId="1552" xr:uid="{00000000-0005-0000-0000-00003A230000}"/>
    <cellStyle name="Normal 5 2 4 3 4 5 2" xfId="5031" xr:uid="{00000000-0005-0000-0000-00003B230000}"/>
    <cellStyle name="Normal 5 2 4 3 4 5 2 2" xfId="11457" xr:uid="{00000000-0005-0000-0000-00003C230000}"/>
    <cellStyle name="Normal 5 2 4 3 4 5 3" xfId="8266" xr:uid="{00000000-0005-0000-0000-00003D230000}"/>
    <cellStyle name="Normal 5 2 4 3 4 6" xfId="3018" xr:uid="{00000000-0005-0000-0000-00003E230000}"/>
    <cellStyle name="Normal 5 2 4 3 4 6 2" xfId="5958" xr:uid="{00000000-0005-0000-0000-00003F230000}"/>
    <cellStyle name="Normal 5 2 4 3 4 6 2 2" xfId="12384" xr:uid="{00000000-0005-0000-0000-000040230000}"/>
    <cellStyle name="Normal 5 2 4 3 4 6 3" xfId="9457" xr:uid="{00000000-0005-0000-0000-000041230000}"/>
    <cellStyle name="Normal 5 2 4 3 4 7" xfId="3863" xr:uid="{00000000-0005-0000-0000-000042230000}"/>
    <cellStyle name="Normal 5 2 4 3 4 7 2" xfId="10289" xr:uid="{00000000-0005-0000-0000-000043230000}"/>
    <cellStyle name="Normal 5 2 4 3 4 8" xfId="6918" xr:uid="{00000000-0005-0000-0000-000044230000}"/>
    <cellStyle name="Normal 5 2 4 3 4_IOPES" xfId="2698" xr:uid="{00000000-0005-0000-0000-000045230000}"/>
    <cellStyle name="Normal 5 2 4 3 5" xfId="224" xr:uid="{00000000-0005-0000-0000-000046230000}"/>
    <cellStyle name="Normal 5 2 4 3 5 2" xfId="588" xr:uid="{00000000-0005-0000-0000-000047230000}"/>
    <cellStyle name="Normal 5 2 4 3 5 2 2" xfId="1167" xr:uid="{00000000-0005-0000-0000-000048230000}"/>
    <cellStyle name="Normal 5 2 4 3 5 2 2 2" xfId="4826" xr:uid="{00000000-0005-0000-0000-000049230000}"/>
    <cellStyle name="Normal 5 2 4 3 5 2 2 2 2" xfId="11252" xr:uid="{00000000-0005-0000-0000-00004A230000}"/>
    <cellStyle name="Normal 5 2 4 3 5 2 2 3" xfId="7887" xr:uid="{00000000-0005-0000-0000-00004B230000}"/>
    <cellStyle name="Normal 5 2 4 3 5 2 3" xfId="2563" xr:uid="{00000000-0005-0000-0000-00004C230000}"/>
    <cellStyle name="Normal 5 2 4 3 5 2 3 2" xfId="5738" xr:uid="{00000000-0005-0000-0000-00004D230000}"/>
    <cellStyle name="Normal 5 2 4 3 5 2 3 2 2" xfId="12164" xr:uid="{00000000-0005-0000-0000-00004E230000}"/>
    <cellStyle name="Normal 5 2 4 3 5 2 3 3" xfId="9188" xr:uid="{00000000-0005-0000-0000-00004F230000}"/>
    <cellStyle name="Normal 5 2 4 3 5 2 4" xfId="3717" xr:uid="{00000000-0005-0000-0000-000050230000}"/>
    <cellStyle name="Normal 5 2 4 3 5 2 4 2" xfId="6656" xr:uid="{00000000-0005-0000-0000-000051230000}"/>
    <cellStyle name="Normal 5 2 4 3 5 2 4 2 2" xfId="13082" xr:uid="{00000000-0005-0000-0000-000052230000}"/>
    <cellStyle name="Normal 5 2 4 3 5 2 4 3" xfId="10155" xr:uid="{00000000-0005-0000-0000-000053230000}"/>
    <cellStyle name="Normal 5 2 4 3 5 2 5" xfId="4278" xr:uid="{00000000-0005-0000-0000-000054230000}"/>
    <cellStyle name="Normal 5 2 4 3 5 2 5 2" xfId="10704" xr:uid="{00000000-0005-0000-0000-000055230000}"/>
    <cellStyle name="Normal 5 2 4 3 5 2 6" xfId="7333" xr:uid="{00000000-0005-0000-0000-000056230000}"/>
    <cellStyle name="Normal 5 2 4 3 5 3" xfId="409" xr:uid="{00000000-0005-0000-0000-000057230000}"/>
    <cellStyle name="Normal 5 2 4 3 5 3 2" xfId="989" xr:uid="{00000000-0005-0000-0000-000058230000}"/>
    <cellStyle name="Normal 5 2 4 3 5 3 2 2" xfId="4648" xr:uid="{00000000-0005-0000-0000-000059230000}"/>
    <cellStyle name="Normal 5 2 4 3 5 3 2 2 2" xfId="11074" xr:uid="{00000000-0005-0000-0000-00005A230000}"/>
    <cellStyle name="Normal 5 2 4 3 5 3 2 3" xfId="7709" xr:uid="{00000000-0005-0000-0000-00005B230000}"/>
    <cellStyle name="Normal 5 2 4 3 5 3 3" xfId="2176" xr:uid="{00000000-0005-0000-0000-00005C230000}"/>
    <cellStyle name="Normal 5 2 4 3 5 3 3 2" xfId="5458" xr:uid="{00000000-0005-0000-0000-00005D230000}"/>
    <cellStyle name="Normal 5 2 4 3 5 3 3 2 2" xfId="11884" xr:uid="{00000000-0005-0000-0000-00005E230000}"/>
    <cellStyle name="Normal 5 2 4 3 5 3 3 3" xfId="8868" xr:uid="{00000000-0005-0000-0000-00005F230000}"/>
    <cellStyle name="Normal 5 2 4 3 5 3 4" xfId="3440" xr:uid="{00000000-0005-0000-0000-000060230000}"/>
    <cellStyle name="Normal 5 2 4 3 5 3 4 2" xfId="6379" xr:uid="{00000000-0005-0000-0000-000061230000}"/>
    <cellStyle name="Normal 5 2 4 3 5 3 4 2 2" xfId="12805" xr:uid="{00000000-0005-0000-0000-000062230000}"/>
    <cellStyle name="Normal 5 2 4 3 5 3 4 3" xfId="9878" xr:uid="{00000000-0005-0000-0000-000063230000}"/>
    <cellStyle name="Normal 5 2 4 3 5 3 5" xfId="4100" xr:uid="{00000000-0005-0000-0000-000064230000}"/>
    <cellStyle name="Normal 5 2 4 3 5 3 5 2" xfId="10526" xr:uid="{00000000-0005-0000-0000-000065230000}"/>
    <cellStyle name="Normal 5 2 4 3 5 3 6" xfId="7155" xr:uid="{00000000-0005-0000-0000-000066230000}"/>
    <cellStyle name="Normal 5 2 4 3 5 4" xfId="811" xr:uid="{00000000-0005-0000-0000-000067230000}"/>
    <cellStyle name="Normal 5 2 4 3 5 4 2" xfId="4470" xr:uid="{00000000-0005-0000-0000-000068230000}"/>
    <cellStyle name="Normal 5 2 4 3 5 4 2 2" xfId="10896" xr:uid="{00000000-0005-0000-0000-000069230000}"/>
    <cellStyle name="Normal 5 2 4 3 5 4 3" xfId="7531" xr:uid="{00000000-0005-0000-0000-00006A230000}"/>
    <cellStyle name="Normal 5 2 4 3 5 5" xfId="1629" xr:uid="{00000000-0005-0000-0000-00006B230000}"/>
    <cellStyle name="Normal 5 2 4 3 5 5 2" xfId="5090" xr:uid="{00000000-0005-0000-0000-00006C230000}"/>
    <cellStyle name="Normal 5 2 4 3 5 5 2 2" xfId="11516" xr:uid="{00000000-0005-0000-0000-00006D230000}"/>
    <cellStyle name="Normal 5 2 4 3 5 5 3" xfId="8340" xr:uid="{00000000-0005-0000-0000-00006E230000}"/>
    <cellStyle name="Normal 5 2 4 3 5 6" xfId="3078" xr:uid="{00000000-0005-0000-0000-00006F230000}"/>
    <cellStyle name="Normal 5 2 4 3 5 6 2" xfId="6017" xr:uid="{00000000-0005-0000-0000-000070230000}"/>
    <cellStyle name="Normal 5 2 4 3 5 6 2 2" xfId="12443" xr:uid="{00000000-0005-0000-0000-000071230000}"/>
    <cellStyle name="Normal 5 2 4 3 5 6 3" xfId="9516" xr:uid="{00000000-0005-0000-0000-000072230000}"/>
    <cellStyle name="Normal 5 2 4 3 5 7" xfId="3922" xr:uid="{00000000-0005-0000-0000-000073230000}"/>
    <cellStyle name="Normal 5 2 4 3 5 7 2" xfId="10348" xr:uid="{00000000-0005-0000-0000-000074230000}"/>
    <cellStyle name="Normal 5 2 4 3 5 8" xfId="6977" xr:uid="{00000000-0005-0000-0000-000075230000}"/>
    <cellStyle name="Normal 5 2 4 3 5_IOPES" xfId="2643" xr:uid="{00000000-0005-0000-0000-000076230000}"/>
    <cellStyle name="Normal 5 2 4 3 6" xfId="440" xr:uid="{00000000-0005-0000-0000-000077230000}"/>
    <cellStyle name="Normal 5 2 4 3 6 2" xfId="1019" xr:uid="{00000000-0005-0000-0000-000078230000}"/>
    <cellStyle name="Normal 5 2 4 3 6 2 2" xfId="4678" xr:uid="{00000000-0005-0000-0000-000079230000}"/>
    <cellStyle name="Normal 5 2 4 3 6 2 2 2" xfId="11104" xr:uid="{00000000-0005-0000-0000-00007A230000}"/>
    <cellStyle name="Normal 5 2 4 3 6 2 3" xfId="7739" xr:uid="{00000000-0005-0000-0000-00007B230000}"/>
    <cellStyle name="Normal 5 2 4 3 6 3" xfId="2405" xr:uid="{00000000-0005-0000-0000-00007C230000}"/>
    <cellStyle name="Normal 5 2 4 3 6 3 2" xfId="5590" xr:uid="{00000000-0005-0000-0000-00007D230000}"/>
    <cellStyle name="Normal 5 2 4 3 6 3 2 2" xfId="12016" xr:uid="{00000000-0005-0000-0000-00007E230000}"/>
    <cellStyle name="Normal 5 2 4 3 6 3 3" xfId="9040" xr:uid="{00000000-0005-0000-0000-00007F230000}"/>
    <cellStyle name="Normal 5 2 4 3 6 4" xfId="3569" xr:uid="{00000000-0005-0000-0000-000080230000}"/>
    <cellStyle name="Normal 5 2 4 3 6 4 2" xfId="6508" xr:uid="{00000000-0005-0000-0000-000081230000}"/>
    <cellStyle name="Normal 5 2 4 3 6 4 2 2" xfId="12934" xr:uid="{00000000-0005-0000-0000-000082230000}"/>
    <cellStyle name="Normal 5 2 4 3 6 4 3" xfId="10007" xr:uid="{00000000-0005-0000-0000-000083230000}"/>
    <cellStyle name="Normal 5 2 4 3 6 5" xfId="4130" xr:uid="{00000000-0005-0000-0000-000084230000}"/>
    <cellStyle name="Normal 5 2 4 3 6 5 2" xfId="10556" xr:uid="{00000000-0005-0000-0000-000085230000}"/>
    <cellStyle name="Normal 5 2 4 3 6 6" xfId="7185" xr:uid="{00000000-0005-0000-0000-000086230000}"/>
    <cellStyle name="Normal 5 2 4 3 7" xfId="261" xr:uid="{00000000-0005-0000-0000-000087230000}"/>
    <cellStyle name="Normal 5 2 4 3 7 2" xfId="841" xr:uid="{00000000-0005-0000-0000-000088230000}"/>
    <cellStyle name="Normal 5 2 4 3 7 2 2" xfId="4500" xr:uid="{00000000-0005-0000-0000-000089230000}"/>
    <cellStyle name="Normal 5 2 4 3 7 2 2 2" xfId="10926" xr:uid="{00000000-0005-0000-0000-00008A230000}"/>
    <cellStyle name="Normal 5 2 4 3 7 2 3" xfId="7561" xr:uid="{00000000-0005-0000-0000-00008B230000}"/>
    <cellStyle name="Normal 5 2 4 3 7 3" xfId="1820" xr:uid="{00000000-0005-0000-0000-00008C230000}"/>
    <cellStyle name="Normal 5 2 4 3 7 3 2" xfId="5223" xr:uid="{00000000-0005-0000-0000-00008D230000}"/>
    <cellStyle name="Normal 5 2 4 3 7 3 2 2" xfId="11649" xr:uid="{00000000-0005-0000-0000-00008E230000}"/>
    <cellStyle name="Normal 5 2 4 3 7 3 3" xfId="8518" xr:uid="{00000000-0005-0000-0000-00008F230000}"/>
    <cellStyle name="Normal 5 2 4 3 7 4" xfId="3207" xr:uid="{00000000-0005-0000-0000-000090230000}"/>
    <cellStyle name="Normal 5 2 4 3 7 4 2" xfId="6146" xr:uid="{00000000-0005-0000-0000-000091230000}"/>
    <cellStyle name="Normal 5 2 4 3 7 4 2 2" xfId="12572" xr:uid="{00000000-0005-0000-0000-000092230000}"/>
    <cellStyle name="Normal 5 2 4 3 7 4 3" xfId="9645" xr:uid="{00000000-0005-0000-0000-000093230000}"/>
    <cellStyle name="Normal 5 2 4 3 7 5" xfId="3952" xr:uid="{00000000-0005-0000-0000-000094230000}"/>
    <cellStyle name="Normal 5 2 4 3 7 5 2" xfId="10378" xr:uid="{00000000-0005-0000-0000-000095230000}"/>
    <cellStyle name="Normal 5 2 4 3 7 6" xfId="7007" xr:uid="{00000000-0005-0000-0000-000096230000}"/>
    <cellStyle name="Normal 5 2 4 3 8" xfId="663" xr:uid="{00000000-0005-0000-0000-000097230000}"/>
    <cellStyle name="Normal 5 2 4 3 8 2" xfId="4322" xr:uid="{00000000-0005-0000-0000-000098230000}"/>
    <cellStyle name="Normal 5 2 4 3 8 2 2" xfId="10748" xr:uid="{00000000-0005-0000-0000-000099230000}"/>
    <cellStyle name="Normal 5 2 4 3 8 3" xfId="7383" xr:uid="{00000000-0005-0000-0000-00009A230000}"/>
    <cellStyle name="Normal 5 2 4 3 9" xfId="1261" xr:uid="{00000000-0005-0000-0000-00009B230000}"/>
    <cellStyle name="Normal 5 2 4 3 9 2" xfId="4857" xr:uid="{00000000-0005-0000-0000-00009C230000}"/>
    <cellStyle name="Normal 5 2 4 3 9 2 2" xfId="11283" xr:uid="{00000000-0005-0000-0000-00009D230000}"/>
    <cellStyle name="Normal 5 2 4 3 9 3" xfId="7977" xr:uid="{00000000-0005-0000-0000-00009E230000}"/>
    <cellStyle name="Normal 5 2 4 3_IOPES" xfId="2666" xr:uid="{00000000-0005-0000-0000-00009F230000}"/>
    <cellStyle name="Normal 5 2 4 4" xfId="342" xr:uid="{00000000-0005-0000-0000-0000A0230000}"/>
    <cellStyle name="Normal 5 2 4 4 2" xfId="922" xr:uid="{00000000-0005-0000-0000-0000A1230000}"/>
    <cellStyle name="Normal 5 2 4 4 2 2" xfId="4581" xr:uid="{00000000-0005-0000-0000-0000A2230000}"/>
    <cellStyle name="Normal 5 2 4 4 2 2 2" xfId="11007" xr:uid="{00000000-0005-0000-0000-0000A3230000}"/>
    <cellStyle name="Normal 5 2 4 4 2 3" xfId="7642" xr:uid="{00000000-0005-0000-0000-0000A4230000}"/>
    <cellStyle name="Normal 5 2 4 4 3" xfId="1940" xr:uid="{00000000-0005-0000-0000-0000A5230000}"/>
    <cellStyle name="Normal 5 2 4 4 3 2" xfId="5331" xr:uid="{00000000-0005-0000-0000-0000A6230000}"/>
    <cellStyle name="Normal 5 2 4 4 3 2 2" xfId="11757" xr:uid="{00000000-0005-0000-0000-0000A7230000}"/>
    <cellStyle name="Normal 5 2 4 4 3 3" xfId="8636" xr:uid="{00000000-0005-0000-0000-0000A8230000}"/>
    <cellStyle name="Normal 5 2 4 4 4" xfId="3315" xr:uid="{00000000-0005-0000-0000-0000A9230000}"/>
    <cellStyle name="Normal 5 2 4 4 4 2" xfId="6254" xr:uid="{00000000-0005-0000-0000-0000AA230000}"/>
    <cellStyle name="Normal 5 2 4 4 4 2 2" xfId="12680" xr:uid="{00000000-0005-0000-0000-0000AB230000}"/>
    <cellStyle name="Normal 5 2 4 4 4 3" xfId="9753" xr:uid="{00000000-0005-0000-0000-0000AC230000}"/>
    <cellStyle name="Normal 5 2 4 4 5" xfId="4033" xr:uid="{00000000-0005-0000-0000-0000AD230000}"/>
    <cellStyle name="Normal 5 2 4 4 5 2" xfId="10459" xr:uid="{00000000-0005-0000-0000-0000AE230000}"/>
    <cellStyle name="Normal 5 2 4 4 6" xfId="7088" xr:uid="{00000000-0005-0000-0000-0000AF230000}"/>
    <cellStyle name="Normal 5 2 4 5" xfId="744" xr:uid="{00000000-0005-0000-0000-0000B0230000}"/>
    <cellStyle name="Normal 5 2 4 5 2" xfId="4403" xr:uid="{00000000-0005-0000-0000-0000B1230000}"/>
    <cellStyle name="Normal 5 2 4 5 2 2" xfId="10829" xr:uid="{00000000-0005-0000-0000-0000B2230000}"/>
    <cellStyle name="Normal 5 2 4 5 3" xfId="7464" xr:uid="{00000000-0005-0000-0000-0000B3230000}"/>
    <cellStyle name="Normal 5 2 4 6" xfId="1387" xr:uid="{00000000-0005-0000-0000-0000B4230000}"/>
    <cellStyle name="Normal 5 2 4 6 2" xfId="4965" xr:uid="{00000000-0005-0000-0000-0000B5230000}"/>
    <cellStyle name="Normal 5 2 4 6 2 2" xfId="11391" xr:uid="{00000000-0005-0000-0000-0000B6230000}"/>
    <cellStyle name="Normal 5 2 4 6 3" xfId="8101" xr:uid="{00000000-0005-0000-0000-0000B7230000}"/>
    <cellStyle name="Normal 5 2 4 7" xfId="2951" xr:uid="{00000000-0005-0000-0000-0000B8230000}"/>
    <cellStyle name="Normal 5 2 4 7 2" xfId="5892" xr:uid="{00000000-0005-0000-0000-0000B9230000}"/>
    <cellStyle name="Normal 5 2 4 7 2 2" xfId="12318" xr:uid="{00000000-0005-0000-0000-0000BA230000}"/>
    <cellStyle name="Normal 5 2 4 7 3" xfId="9391" xr:uid="{00000000-0005-0000-0000-0000BB230000}"/>
    <cellStyle name="Normal 5 2 4 8" xfId="3855" xr:uid="{00000000-0005-0000-0000-0000BC230000}"/>
    <cellStyle name="Normal 5 2 4 8 2" xfId="10281" xr:uid="{00000000-0005-0000-0000-0000BD230000}"/>
    <cellStyle name="Normal 5 2 4 9" xfId="6910" xr:uid="{00000000-0005-0000-0000-0000BE230000}"/>
    <cellStyle name="Normal 5 2 4_IOPES" xfId="2669" xr:uid="{00000000-0005-0000-0000-0000BF230000}"/>
    <cellStyle name="Normal 5 2 5" xfId="215" xr:uid="{00000000-0005-0000-0000-0000C0230000}"/>
    <cellStyle name="Normal 5 2 5 2" xfId="580" xr:uid="{00000000-0005-0000-0000-0000C1230000}"/>
    <cellStyle name="Normal 5 2 5 2 2" xfId="1159" xr:uid="{00000000-0005-0000-0000-0000C2230000}"/>
    <cellStyle name="Normal 5 2 5 2 2 2" xfId="4818" xr:uid="{00000000-0005-0000-0000-0000C3230000}"/>
    <cellStyle name="Normal 5 2 5 2 2 2 2" xfId="11244" xr:uid="{00000000-0005-0000-0000-0000C4230000}"/>
    <cellStyle name="Normal 5 2 5 2 2 3" xfId="7879" xr:uid="{00000000-0005-0000-0000-0000C5230000}"/>
    <cellStyle name="Normal 5 2 5 2 3" xfId="2554" xr:uid="{00000000-0005-0000-0000-0000C6230000}"/>
    <cellStyle name="Normal 5 2 5 2 3 2" xfId="5730" xr:uid="{00000000-0005-0000-0000-0000C7230000}"/>
    <cellStyle name="Normal 5 2 5 2 3 2 2" xfId="12156" xr:uid="{00000000-0005-0000-0000-0000C8230000}"/>
    <cellStyle name="Normal 5 2 5 2 3 3" xfId="9180" xr:uid="{00000000-0005-0000-0000-0000C9230000}"/>
    <cellStyle name="Normal 5 2 5 2 4" xfId="3709" xr:uid="{00000000-0005-0000-0000-0000CA230000}"/>
    <cellStyle name="Normal 5 2 5 2 4 2" xfId="6648" xr:uid="{00000000-0005-0000-0000-0000CB230000}"/>
    <cellStyle name="Normal 5 2 5 2 4 2 2" xfId="13074" xr:uid="{00000000-0005-0000-0000-0000CC230000}"/>
    <cellStyle name="Normal 5 2 5 2 4 3" xfId="10147" xr:uid="{00000000-0005-0000-0000-0000CD230000}"/>
    <cellStyle name="Normal 5 2 5 2 5" xfId="4270" xr:uid="{00000000-0005-0000-0000-0000CE230000}"/>
    <cellStyle name="Normal 5 2 5 2 5 2" xfId="10696" xr:uid="{00000000-0005-0000-0000-0000CF230000}"/>
    <cellStyle name="Normal 5 2 5 2 6" xfId="7325" xr:uid="{00000000-0005-0000-0000-0000D0230000}"/>
    <cellStyle name="Normal 5 2 5 3" xfId="401" xr:uid="{00000000-0005-0000-0000-0000D1230000}"/>
    <cellStyle name="Normal 5 2 5 3 2" xfId="981" xr:uid="{00000000-0005-0000-0000-0000D2230000}"/>
    <cellStyle name="Normal 5 2 5 3 2 2" xfId="4640" xr:uid="{00000000-0005-0000-0000-0000D3230000}"/>
    <cellStyle name="Normal 5 2 5 3 2 2 2" xfId="11066" xr:uid="{00000000-0005-0000-0000-0000D4230000}"/>
    <cellStyle name="Normal 5 2 5 3 2 3" xfId="7701" xr:uid="{00000000-0005-0000-0000-0000D5230000}"/>
    <cellStyle name="Normal 5 2 5 3 3" xfId="2093" xr:uid="{00000000-0005-0000-0000-0000D6230000}"/>
    <cellStyle name="Normal 5 2 5 3 3 2" xfId="5391" xr:uid="{00000000-0005-0000-0000-0000D7230000}"/>
    <cellStyle name="Normal 5 2 5 3 3 2 2" xfId="11817" xr:uid="{00000000-0005-0000-0000-0000D8230000}"/>
    <cellStyle name="Normal 5 2 5 3 3 3" xfId="8787" xr:uid="{00000000-0005-0000-0000-0000D9230000}"/>
    <cellStyle name="Normal 5 2 5 3 4" xfId="3373" xr:uid="{00000000-0005-0000-0000-0000DA230000}"/>
    <cellStyle name="Normal 5 2 5 3 4 2" xfId="6312" xr:uid="{00000000-0005-0000-0000-0000DB230000}"/>
    <cellStyle name="Normal 5 2 5 3 4 2 2" xfId="12738" xr:uid="{00000000-0005-0000-0000-0000DC230000}"/>
    <cellStyle name="Normal 5 2 5 3 4 3" xfId="9811" xr:uid="{00000000-0005-0000-0000-0000DD230000}"/>
    <cellStyle name="Normal 5 2 5 3 5" xfId="4092" xr:uid="{00000000-0005-0000-0000-0000DE230000}"/>
    <cellStyle name="Normal 5 2 5 3 5 2" xfId="10518" xr:uid="{00000000-0005-0000-0000-0000DF230000}"/>
    <cellStyle name="Normal 5 2 5 3 6" xfId="7147" xr:uid="{00000000-0005-0000-0000-0000E0230000}"/>
    <cellStyle name="Normal 5 2 5 4" xfId="803" xr:uid="{00000000-0005-0000-0000-0000E1230000}"/>
    <cellStyle name="Normal 5 2 5 4 2" xfId="4462" xr:uid="{00000000-0005-0000-0000-0000E2230000}"/>
    <cellStyle name="Normal 5 2 5 4 2 2" xfId="10888" xr:uid="{00000000-0005-0000-0000-0000E3230000}"/>
    <cellStyle name="Normal 5 2 5 4 3" xfId="7523" xr:uid="{00000000-0005-0000-0000-0000E4230000}"/>
    <cellStyle name="Normal 5 2 5 5" xfId="1544" xr:uid="{00000000-0005-0000-0000-0000E5230000}"/>
    <cellStyle name="Normal 5 2 5 5 2" xfId="5023" xr:uid="{00000000-0005-0000-0000-0000E6230000}"/>
    <cellStyle name="Normal 5 2 5 5 2 2" xfId="11449" xr:uid="{00000000-0005-0000-0000-0000E7230000}"/>
    <cellStyle name="Normal 5 2 5 5 3" xfId="8258" xr:uid="{00000000-0005-0000-0000-0000E8230000}"/>
    <cellStyle name="Normal 5 2 5 6" xfId="3010" xr:uid="{00000000-0005-0000-0000-0000E9230000}"/>
    <cellStyle name="Normal 5 2 5 6 2" xfId="5950" xr:uid="{00000000-0005-0000-0000-0000EA230000}"/>
    <cellStyle name="Normal 5 2 5 6 2 2" xfId="12376" xr:uid="{00000000-0005-0000-0000-0000EB230000}"/>
    <cellStyle name="Normal 5 2 5 6 3" xfId="9449" xr:uid="{00000000-0005-0000-0000-0000EC230000}"/>
    <cellStyle name="Normal 5 2 5 7" xfId="3914" xr:uid="{00000000-0005-0000-0000-0000ED230000}"/>
    <cellStyle name="Normal 5 2 5 7 2" xfId="10340" xr:uid="{00000000-0005-0000-0000-0000EE230000}"/>
    <cellStyle name="Normal 5 2 5 8" xfId="6969" xr:uid="{00000000-0005-0000-0000-0000EF230000}"/>
    <cellStyle name="Normal 5 2 5_IOPES" xfId="2645" xr:uid="{00000000-0005-0000-0000-0000F0230000}"/>
    <cellStyle name="Normal 5 2 6" xfId="432" xr:uid="{00000000-0005-0000-0000-0000F1230000}"/>
    <cellStyle name="Normal 5 2 6 2" xfId="1011" xr:uid="{00000000-0005-0000-0000-0000F2230000}"/>
    <cellStyle name="Normal 5 2 6 2 2" xfId="2168" xr:uid="{00000000-0005-0000-0000-0000F3230000}"/>
    <cellStyle name="Normal 5 2 6 2 2 2" xfId="5450" xr:uid="{00000000-0005-0000-0000-0000F4230000}"/>
    <cellStyle name="Normal 5 2 6 2 2 2 2" xfId="11876" xr:uid="{00000000-0005-0000-0000-0000F5230000}"/>
    <cellStyle name="Normal 5 2 6 2 2 3" xfId="8860" xr:uid="{00000000-0005-0000-0000-0000F6230000}"/>
    <cellStyle name="Normal 5 2 6 2 3" xfId="3432" xr:uid="{00000000-0005-0000-0000-0000F7230000}"/>
    <cellStyle name="Normal 5 2 6 2 3 2" xfId="6371" xr:uid="{00000000-0005-0000-0000-0000F8230000}"/>
    <cellStyle name="Normal 5 2 6 2 3 2 2" xfId="12797" xr:uid="{00000000-0005-0000-0000-0000F9230000}"/>
    <cellStyle name="Normal 5 2 6 2 3 3" xfId="9870" xr:uid="{00000000-0005-0000-0000-0000FA230000}"/>
    <cellStyle name="Normal 5 2 6 2 4" xfId="4670" xr:uid="{00000000-0005-0000-0000-0000FB230000}"/>
    <cellStyle name="Normal 5 2 6 2 4 2" xfId="11096" xr:uid="{00000000-0005-0000-0000-0000FC230000}"/>
    <cellStyle name="Normal 5 2 6 2 5" xfId="7731" xr:uid="{00000000-0005-0000-0000-0000FD230000}"/>
    <cellStyle name="Normal 5 2 6 3" xfId="1621" xr:uid="{00000000-0005-0000-0000-0000FE230000}"/>
    <cellStyle name="Normal 5 2 6 3 2" xfId="5082" xr:uid="{00000000-0005-0000-0000-0000FF230000}"/>
    <cellStyle name="Normal 5 2 6 3 2 2" xfId="11508" xr:uid="{00000000-0005-0000-0000-000000240000}"/>
    <cellStyle name="Normal 5 2 6 3 3" xfId="8332" xr:uid="{00000000-0005-0000-0000-000001240000}"/>
    <cellStyle name="Normal 5 2 6 4" xfId="3070" xr:uid="{00000000-0005-0000-0000-000002240000}"/>
    <cellStyle name="Normal 5 2 6 4 2" xfId="6009" xr:uid="{00000000-0005-0000-0000-000003240000}"/>
    <cellStyle name="Normal 5 2 6 4 2 2" xfId="12435" xr:uid="{00000000-0005-0000-0000-000004240000}"/>
    <cellStyle name="Normal 5 2 6 4 3" xfId="9508" xr:uid="{00000000-0005-0000-0000-000005240000}"/>
    <cellStyle name="Normal 5 2 6 5" xfId="4122" xr:uid="{00000000-0005-0000-0000-000006240000}"/>
    <cellStyle name="Normal 5 2 6 5 2" xfId="10548" xr:uid="{00000000-0005-0000-0000-000007240000}"/>
    <cellStyle name="Normal 5 2 6 6" xfId="7177" xr:uid="{00000000-0005-0000-0000-000008240000}"/>
    <cellStyle name="Normal 5 2 7" xfId="253" xr:uid="{00000000-0005-0000-0000-000009240000}"/>
    <cellStyle name="Normal 5 2 7 2" xfId="833" xr:uid="{00000000-0005-0000-0000-00000A240000}"/>
    <cellStyle name="Normal 5 2 7 2 2" xfId="4492" xr:uid="{00000000-0005-0000-0000-00000B240000}"/>
    <cellStyle name="Normal 5 2 7 2 2 2" xfId="10918" xr:uid="{00000000-0005-0000-0000-00000C240000}"/>
    <cellStyle name="Normal 5 2 7 2 3" xfId="7553" xr:uid="{00000000-0005-0000-0000-00000D240000}"/>
    <cellStyle name="Normal 5 2 7 3" xfId="2395" xr:uid="{00000000-0005-0000-0000-00000E240000}"/>
    <cellStyle name="Normal 5 2 7 3 2" xfId="5582" xr:uid="{00000000-0005-0000-0000-00000F240000}"/>
    <cellStyle name="Normal 5 2 7 3 2 2" xfId="12008" xr:uid="{00000000-0005-0000-0000-000010240000}"/>
    <cellStyle name="Normal 5 2 7 3 3" xfId="9032" xr:uid="{00000000-0005-0000-0000-000011240000}"/>
    <cellStyle name="Normal 5 2 7 4" xfId="3561" xr:uid="{00000000-0005-0000-0000-000012240000}"/>
    <cellStyle name="Normal 5 2 7 4 2" xfId="6500" xr:uid="{00000000-0005-0000-0000-000013240000}"/>
    <cellStyle name="Normal 5 2 7 4 2 2" xfId="12926" xr:uid="{00000000-0005-0000-0000-000014240000}"/>
    <cellStyle name="Normal 5 2 7 4 3" xfId="9999" xr:uid="{00000000-0005-0000-0000-000015240000}"/>
    <cellStyle name="Normal 5 2 7 5" xfId="3944" xr:uid="{00000000-0005-0000-0000-000016240000}"/>
    <cellStyle name="Normal 5 2 7 5 2" xfId="10370" xr:uid="{00000000-0005-0000-0000-000017240000}"/>
    <cellStyle name="Normal 5 2 7 6" xfId="6999" xr:uid="{00000000-0005-0000-0000-000018240000}"/>
    <cellStyle name="Normal 5 2 8" xfId="655" xr:uid="{00000000-0005-0000-0000-000019240000}"/>
    <cellStyle name="Normal 5 2 8 2" xfId="1812" xr:uid="{00000000-0005-0000-0000-00001A240000}"/>
    <cellStyle name="Normal 5 2 8 2 2" xfId="5215" xr:uid="{00000000-0005-0000-0000-00001B240000}"/>
    <cellStyle name="Normal 5 2 8 2 2 2" xfId="11641" xr:uid="{00000000-0005-0000-0000-00001C240000}"/>
    <cellStyle name="Normal 5 2 8 2 3" xfId="8510" xr:uid="{00000000-0005-0000-0000-00001D240000}"/>
    <cellStyle name="Normal 5 2 8 3" xfId="3199" xr:uid="{00000000-0005-0000-0000-00001E240000}"/>
    <cellStyle name="Normal 5 2 8 3 2" xfId="6138" xr:uid="{00000000-0005-0000-0000-00001F240000}"/>
    <cellStyle name="Normal 5 2 8 3 2 2" xfId="12564" xr:uid="{00000000-0005-0000-0000-000020240000}"/>
    <cellStyle name="Normal 5 2 8 3 3" xfId="9637" xr:uid="{00000000-0005-0000-0000-000021240000}"/>
    <cellStyle name="Normal 5 2 8 4" xfId="4314" xr:uid="{00000000-0005-0000-0000-000022240000}"/>
    <cellStyle name="Normal 5 2 8 4 2" xfId="10740" xr:uid="{00000000-0005-0000-0000-000023240000}"/>
    <cellStyle name="Normal 5 2 8 5" xfId="7375" xr:uid="{00000000-0005-0000-0000-000024240000}"/>
    <cellStyle name="Normal 5 2 9" xfId="1253" xr:uid="{00000000-0005-0000-0000-000025240000}"/>
    <cellStyle name="Normal 5 2 9 2" xfId="4849" xr:uid="{00000000-0005-0000-0000-000026240000}"/>
    <cellStyle name="Normal 5 2 9 2 2" xfId="11275" xr:uid="{00000000-0005-0000-0000-000027240000}"/>
    <cellStyle name="Normal 5 2 9 3" xfId="7969" xr:uid="{00000000-0005-0000-0000-000028240000}"/>
    <cellStyle name="Normal 5 2_IOPES" xfId="2371" xr:uid="{00000000-0005-0000-0000-000029240000}"/>
    <cellStyle name="Normal 5 22" xfId="2576" xr:uid="{00000000-0005-0000-0000-00002A240000}"/>
    <cellStyle name="Normal 5 22 2" xfId="3727" xr:uid="{00000000-0005-0000-0000-00002B240000}"/>
    <cellStyle name="Normal 5 22 2 2" xfId="6666" xr:uid="{00000000-0005-0000-0000-00002C240000}"/>
    <cellStyle name="Normal 5 22 2 2 2" xfId="13092" xr:uid="{00000000-0005-0000-0000-00002D240000}"/>
    <cellStyle name="Normal 5 22 2 3" xfId="10165" xr:uid="{00000000-0005-0000-0000-00002E240000}"/>
    <cellStyle name="Normal 5 22 3" xfId="5748" xr:uid="{00000000-0005-0000-0000-00002F240000}"/>
    <cellStyle name="Normal 5 22 3 2" xfId="12174" xr:uid="{00000000-0005-0000-0000-000030240000}"/>
    <cellStyle name="Normal 5 22 4" xfId="9198" xr:uid="{00000000-0005-0000-0000-000031240000}"/>
    <cellStyle name="Normal 5 23 5" xfId="13665" xr:uid="{00000000-0005-0000-0000-000032240000}"/>
    <cellStyle name="Normal 5 26 2" xfId="1784" xr:uid="{00000000-0005-0000-0000-000033240000}"/>
    <cellStyle name="Normal 5 26 2 2" xfId="2325" xr:uid="{00000000-0005-0000-0000-000034240000}"/>
    <cellStyle name="Normal 5 26 2 2 2" xfId="3542" xr:uid="{00000000-0005-0000-0000-000035240000}"/>
    <cellStyle name="Normal 5 26 2 2 2 2" xfId="6481" xr:uid="{00000000-0005-0000-0000-000036240000}"/>
    <cellStyle name="Normal 5 26 2 2 2 2 2" xfId="12907" xr:uid="{00000000-0005-0000-0000-000037240000}"/>
    <cellStyle name="Normal 5 26 2 2 2 3" xfId="9980" xr:uid="{00000000-0005-0000-0000-000038240000}"/>
    <cellStyle name="Normal 5 26 2 2 3" xfId="5563" xr:uid="{00000000-0005-0000-0000-000039240000}"/>
    <cellStyle name="Normal 5 26 2 2 3 2" xfId="11989" xr:uid="{00000000-0005-0000-0000-00003A240000}"/>
    <cellStyle name="Normal 5 26 2 2 4" xfId="9004" xr:uid="{00000000-0005-0000-0000-00003B240000}"/>
    <cellStyle name="Normal 5 26 2 3" xfId="3180" xr:uid="{00000000-0005-0000-0000-00003C240000}"/>
    <cellStyle name="Normal 5 26 2 3 2" xfId="6119" xr:uid="{00000000-0005-0000-0000-00003D240000}"/>
    <cellStyle name="Normal 5 26 2 3 2 2" xfId="12545" xr:uid="{00000000-0005-0000-0000-00003E240000}"/>
    <cellStyle name="Normal 5 26 2 3 3" xfId="9618" xr:uid="{00000000-0005-0000-0000-00003F240000}"/>
    <cellStyle name="Normal 5 26 2 4" xfId="5196" xr:uid="{00000000-0005-0000-0000-000040240000}"/>
    <cellStyle name="Normal 5 26 2 4 2" xfId="11622" xr:uid="{00000000-0005-0000-0000-000041240000}"/>
    <cellStyle name="Normal 5 26 2 5" xfId="8489" xr:uid="{00000000-0005-0000-0000-000042240000}"/>
    <cellStyle name="Normal 5 3" xfId="45" xr:uid="{00000000-0005-0000-0000-000043240000}"/>
    <cellStyle name="Normal 5 3 10" xfId="2825" xr:uid="{00000000-0005-0000-0000-000044240000}"/>
    <cellStyle name="Normal 5 3 10 2" xfId="5766" xr:uid="{00000000-0005-0000-0000-000045240000}"/>
    <cellStyle name="Normal 5 3 10 2 2" xfId="12192" xr:uid="{00000000-0005-0000-0000-000046240000}"/>
    <cellStyle name="Normal 5 3 10 3" xfId="9265" xr:uid="{00000000-0005-0000-0000-000047240000}"/>
    <cellStyle name="Normal 5 3 11" xfId="3756" xr:uid="{00000000-0005-0000-0000-000048240000}"/>
    <cellStyle name="Normal 5 3 11 2" xfId="10182" xr:uid="{00000000-0005-0000-0000-000049240000}"/>
    <cellStyle name="Normal 5 3 12" xfId="6688" xr:uid="{00000000-0005-0000-0000-00004A240000}"/>
    <cellStyle name="Normal 5 3 13" xfId="6731" xr:uid="{00000000-0005-0000-0000-00004B240000}"/>
    <cellStyle name="Normal 5 3 14" xfId="6772" xr:uid="{00000000-0005-0000-0000-00004C240000}"/>
    <cellStyle name="Normal 5 3 15" xfId="6811" xr:uid="{00000000-0005-0000-0000-00004D240000}"/>
    <cellStyle name="Normal 5 3 16" xfId="13604" xr:uid="{00000000-0005-0000-0000-00004E240000}"/>
    <cellStyle name="Normal 5 3 2" xfId="114" xr:uid="{00000000-0005-0000-0000-00004F240000}"/>
    <cellStyle name="Normal 5 3 2 10" xfId="13619" xr:uid="{00000000-0005-0000-0000-000050240000}"/>
    <cellStyle name="Normal 5 3 2 2" xfId="175" xr:uid="{00000000-0005-0000-0000-000051240000}"/>
    <cellStyle name="Normal 5 3 2 2 2" xfId="546" xr:uid="{00000000-0005-0000-0000-000052240000}"/>
    <cellStyle name="Normal 5 3 2 2 2 2" xfId="1125" xr:uid="{00000000-0005-0000-0000-000053240000}"/>
    <cellStyle name="Normal 5 3 2 2 2 2 2" xfId="4784" xr:uid="{00000000-0005-0000-0000-000054240000}"/>
    <cellStyle name="Normal 5 3 2 2 2 2 2 2" xfId="11210" xr:uid="{00000000-0005-0000-0000-000055240000}"/>
    <cellStyle name="Normal 5 3 2 2 2 2 3" xfId="7845" xr:uid="{00000000-0005-0000-0000-000056240000}"/>
    <cellStyle name="Normal 5 3 2 2 2 3" xfId="2514" xr:uid="{00000000-0005-0000-0000-000057240000}"/>
    <cellStyle name="Normal 5 3 2 2 2 3 2" xfId="5696" xr:uid="{00000000-0005-0000-0000-000058240000}"/>
    <cellStyle name="Normal 5 3 2 2 2 3 2 2" xfId="12122" xr:uid="{00000000-0005-0000-0000-000059240000}"/>
    <cellStyle name="Normal 5 3 2 2 2 3 3" xfId="9146" xr:uid="{00000000-0005-0000-0000-00005A240000}"/>
    <cellStyle name="Normal 5 3 2 2 2 4" xfId="3675" xr:uid="{00000000-0005-0000-0000-00005B240000}"/>
    <cellStyle name="Normal 5 3 2 2 2 4 2" xfId="6614" xr:uid="{00000000-0005-0000-0000-00005C240000}"/>
    <cellStyle name="Normal 5 3 2 2 2 4 2 2" xfId="13040" xr:uid="{00000000-0005-0000-0000-00005D240000}"/>
    <cellStyle name="Normal 5 3 2 2 2 4 3" xfId="10113" xr:uid="{00000000-0005-0000-0000-00005E240000}"/>
    <cellStyle name="Normal 5 3 2 2 2 5" xfId="4236" xr:uid="{00000000-0005-0000-0000-00005F240000}"/>
    <cellStyle name="Normal 5 3 2 2 2 5 2" xfId="10662" xr:uid="{00000000-0005-0000-0000-000060240000}"/>
    <cellStyle name="Normal 5 3 2 2 2 6" xfId="7291" xr:uid="{00000000-0005-0000-0000-000061240000}"/>
    <cellStyle name="Normal 5 3 2 2 3" xfId="367" xr:uid="{00000000-0005-0000-0000-000062240000}"/>
    <cellStyle name="Normal 5 3 2 2 3 2" xfId="947" xr:uid="{00000000-0005-0000-0000-000063240000}"/>
    <cellStyle name="Normal 5 3 2 2 3 2 2" xfId="4606" xr:uid="{00000000-0005-0000-0000-000064240000}"/>
    <cellStyle name="Normal 5 3 2 2 3 2 2 2" xfId="11032" xr:uid="{00000000-0005-0000-0000-000065240000}"/>
    <cellStyle name="Normal 5 3 2 2 3 2 3" xfId="7667" xr:uid="{00000000-0005-0000-0000-000066240000}"/>
    <cellStyle name="Normal 5 3 2 2 3 3" xfId="2279" xr:uid="{00000000-0005-0000-0000-000067240000}"/>
    <cellStyle name="Normal 5 3 2 2 3 3 2" xfId="5533" xr:uid="{00000000-0005-0000-0000-000068240000}"/>
    <cellStyle name="Normal 5 3 2 2 3 3 2 2" xfId="11959" xr:uid="{00000000-0005-0000-0000-000069240000}"/>
    <cellStyle name="Normal 5 3 2 2 3 3 3" xfId="8960" xr:uid="{00000000-0005-0000-0000-00006A240000}"/>
    <cellStyle name="Normal 5 3 2 2 3 4" xfId="3514" xr:uid="{00000000-0005-0000-0000-00006B240000}"/>
    <cellStyle name="Normal 5 3 2 2 3 4 2" xfId="6453" xr:uid="{00000000-0005-0000-0000-00006C240000}"/>
    <cellStyle name="Normal 5 3 2 2 3 4 2 2" xfId="12879" xr:uid="{00000000-0005-0000-0000-00006D240000}"/>
    <cellStyle name="Normal 5 3 2 2 3 4 3" xfId="9952" xr:uid="{00000000-0005-0000-0000-00006E240000}"/>
    <cellStyle name="Normal 5 3 2 2 3 5" xfId="4058" xr:uid="{00000000-0005-0000-0000-00006F240000}"/>
    <cellStyle name="Normal 5 3 2 2 3 5 2" xfId="10484" xr:uid="{00000000-0005-0000-0000-000070240000}"/>
    <cellStyle name="Normal 5 3 2 2 3 6" xfId="7113" xr:uid="{00000000-0005-0000-0000-000071240000}"/>
    <cellStyle name="Normal 5 3 2 2 4" xfId="769" xr:uid="{00000000-0005-0000-0000-000072240000}"/>
    <cellStyle name="Normal 5 3 2 2 4 2" xfId="4428" xr:uid="{00000000-0005-0000-0000-000073240000}"/>
    <cellStyle name="Normal 5 3 2 2 4 2 2" xfId="10854" xr:uid="{00000000-0005-0000-0000-000074240000}"/>
    <cellStyle name="Normal 5 3 2 2 4 3" xfId="7489" xr:uid="{00000000-0005-0000-0000-000075240000}"/>
    <cellStyle name="Normal 5 3 2 2 5" xfId="1723" xr:uid="{00000000-0005-0000-0000-000076240000}"/>
    <cellStyle name="Normal 5 3 2 2 5 2" xfId="5165" xr:uid="{00000000-0005-0000-0000-000077240000}"/>
    <cellStyle name="Normal 5 3 2 2 5 2 2" xfId="11591" xr:uid="{00000000-0005-0000-0000-000078240000}"/>
    <cellStyle name="Normal 5 3 2 2 5 3" xfId="8432" xr:uid="{00000000-0005-0000-0000-000079240000}"/>
    <cellStyle name="Normal 5 3 2 2 6" xfId="3152" xr:uid="{00000000-0005-0000-0000-00007A240000}"/>
    <cellStyle name="Normal 5 3 2 2 6 2" xfId="6091" xr:uid="{00000000-0005-0000-0000-00007B240000}"/>
    <cellStyle name="Normal 5 3 2 2 6 2 2" xfId="12517" xr:uid="{00000000-0005-0000-0000-00007C240000}"/>
    <cellStyle name="Normal 5 3 2 2 6 3" xfId="9590" xr:uid="{00000000-0005-0000-0000-00007D240000}"/>
    <cellStyle name="Normal 5 3 2 2 7" xfId="3880" xr:uid="{00000000-0005-0000-0000-00007E240000}"/>
    <cellStyle name="Normal 5 3 2 2 7 2" xfId="10306" xr:uid="{00000000-0005-0000-0000-00007F240000}"/>
    <cellStyle name="Normal 5 3 2 2 8" xfId="6935" xr:uid="{00000000-0005-0000-0000-000080240000}"/>
    <cellStyle name="Normal 5 3 2 2_IOPES" xfId="2340" xr:uid="{00000000-0005-0000-0000-000081240000}"/>
    <cellStyle name="Normal 5 3 2 3" xfId="487" xr:uid="{00000000-0005-0000-0000-000082240000}"/>
    <cellStyle name="Normal 5 3 2 3 2" xfId="1066" xr:uid="{00000000-0005-0000-0000-000083240000}"/>
    <cellStyle name="Normal 5 3 2 3 2 2" xfId="2201" xr:uid="{00000000-0005-0000-0000-000084240000}"/>
    <cellStyle name="Normal 5 3 2 3 2 2 2" xfId="5471" xr:uid="{00000000-0005-0000-0000-000085240000}"/>
    <cellStyle name="Normal 5 3 2 3 2 2 2 2" xfId="11897" xr:uid="{00000000-0005-0000-0000-000086240000}"/>
    <cellStyle name="Normal 5 3 2 3 2 2 3" xfId="8886" xr:uid="{00000000-0005-0000-0000-000087240000}"/>
    <cellStyle name="Normal 5 3 2 3 2 3" xfId="3453" xr:uid="{00000000-0005-0000-0000-000088240000}"/>
    <cellStyle name="Normal 5 3 2 3 2 3 2" xfId="6392" xr:uid="{00000000-0005-0000-0000-000089240000}"/>
    <cellStyle name="Normal 5 3 2 3 2 3 2 2" xfId="12818" xr:uid="{00000000-0005-0000-0000-00008A240000}"/>
    <cellStyle name="Normal 5 3 2 3 2 3 3" xfId="9891" xr:uid="{00000000-0005-0000-0000-00008B240000}"/>
    <cellStyle name="Normal 5 3 2 3 2 4" xfId="4725" xr:uid="{00000000-0005-0000-0000-00008C240000}"/>
    <cellStyle name="Normal 5 3 2 3 2 4 2" xfId="11151" xr:uid="{00000000-0005-0000-0000-00008D240000}"/>
    <cellStyle name="Normal 5 3 2 3 2 5" xfId="7786" xr:uid="{00000000-0005-0000-0000-00008E240000}"/>
    <cellStyle name="Normal 5 3 2 3 3" xfId="1647" xr:uid="{00000000-0005-0000-0000-00008F240000}"/>
    <cellStyle name="Normal 5 3 2 3 3 2" xfId="5103" xr:uid="{00000000-0005-0000-0000-000090240000}"/>
    <cellStyle name="Normal 5 3 2 3 3 2 2" xfId="11529" xr:uid="{00000000-0005-0000-0000-000091240000}"/>
    <cellStyle name="Normal 5 3 2 3 3 3" xfId="8358" xr:uid="{00000000-0005-0000-0000-000092240000}"/>
    <cellStyle name="Normal 5 3 2 3 4" xfId="3091" xr:uid="{00000000-0005-0000-0000-000093240000}"/>
    <cellStyle name="Normal 5 3 2 3 4 2" xfId="6030" xr:uid="{00000000-0005-0000-0000-000094240000}"/>
    <cellStyle name="Normal 5 3 2 3 4 2 2" xfId="12456" xr:uid="{00000000-0005-0000-0000-000095240000}"/>
    <cellStyle name="Normal 5 3 2 3 4 3" xfId="9529" xr:uid="{00000000-0005-0000-0000-000096240000}"/>
    <cellStyle name="Normal 5 3 2 3 5" xfId="4177" xr:uid="{00000000-0005-0000-0000-000097240000}"/>
    <cellStyle name="Normal 5 3 2 3 5 2" xfId="10603" xr:uid="{00000000-0005-0000-0000-000098240000}"/>
    <cellStyle name="Normal 5 3 2 3 6" xfId="7232" xr:uid="{00000000-0005-0000-0000-000099240000}"/>
    <cellStyle name="Normal 5 3 2 4" xfId="308" xr:uid="{00000000-0005-0000-0000-00009A240000}"/>
    <cellStyle name="Normal 5 3 2 4 2" xfId="888" xr:uid="{00000000-0005-0000-0000-00009B240000}"/>
    <cellStyle name="Normal 5 3 2 4 2 2" xfId="4547" xr:uid="{00000000-0005-0000-0000-00009C240000}"/>
    <cellStyle name="Normal 5 3 2 4 2 2 2" xfId="10973" xr:uid="{00000000-0005-0000-0000-00009D240000}"/>
    <cellStyle name="Normal 5 3 2 4 2 3" xfId="7608" xr:uid="{00000000-0005-0000-0000-00009E240000}"/>
    <cellStyle name="Normal 5 3 2 4 3" xfId="2453" xr:uid="{00000000-0005-0000-0000-00009F240000}"/>
    <cellStyle name="Normal 5 3 2 4 3 2" xfId="5637" xr:uid="{00000000-0005-0000-0000-0000A0240000}"/>
    <cellStyle name="Normal 5 3 2 4 3 2 2" xfId="12063" xr:uid="{00000000-0005-0000-0000-0000A1240000}"/>
    <cellStyle name="Normal 5 3 2 4 3 3" xfId="9087" xr:uid="{00000000-0005-0000-0000-0000A2240000}"/>
    <cellStyle name="Normal 5 3 2 4 4" xfId="3616" xr:uid="{00000000-0005-0000-0000-0000A3240000}"/>
    <cellStyle name="Normal 5 3 2 4 4 2" xfId="6555" xr:uid="{00000000-0005-0000-0000-0000A4240000}"/>
    <cellStyle name="Normal 5 3 2 4 4 2 2" xfId="12981" xr:uid="{00000000-0005-0000-0000-0000A5240000}"/>
    <cellStyle name="Normal 5 3 2 4 4 3" xfId="10054" xr:uid="{00000000-0005-0000-0000-0000A6240000}"/>
    <cellStyle name="Normal 5 3 2 4 5" xfId="3999" xr:uid="{00000000-0005-0000-0000-0000A7240000}"/>
    <cellStyle name="Normal 5 3 2 4 5 2" xfId="10425" xr:uid="{00000000-0005-0000-0000-0000A8240000}"/>
    <cellStyle name="Normal 5 3 2 4 6" xfId="7054" xr:uid="{00000000-0005-0000-0000-0000A9240000}"/>
    <cellStyle name="Normal 5 3 2 5" xfId="710" xr:uid="{00000000-0005-0000-0000-0000AA240000}"/>
    <cellStyle name="Normal 5 3 2 5 2" xfId="1865" xr:uid="{00000000-0005-0000-0000-0000AB240000}"/>
    <cellStyle name="Normal 5 3 2 5 2 2" xfId="5263" xr:uid="{00000000-0005-0000-0000-0000AC240000}"/>
    <cellStyle name="Normal 5 3 2 5 2 2 2" xfId="11689" xr:uid="{00000000-0005-0000-0000-0000AD240000}"/>
    <cellStyle name="Normal 5 3 2 5 2 3" xfId="8561" xr:uid="{00000000-0005-0000-0000-0000AE240000}"/>
    <cellStyle name="Normal 5 3 2 5 3" xfId="3247" xr:uid="{00000000-0005-0000-0000-0000AF240000}"/>
    <cellStyle name="Normal 5 3 2 5 3 2" xfId="6186" xr:uid="{00000000-0005-0000-0000-0000B0240000}"/>
    <cellStyle name="Normal 5 3 2 5 3 2 2" xfId="12612" xr:uid="{00000000-0005-0000-0000-0000B1240000}"/>
    <cellStyle name="Normal 5 3 2 5 3 3" xfId="9685" xr:uid="{00000000-0005-0000-0000-0000B2240000}"/>
    <cellStyle name="Normal 5 3 2 5 4" xfId="4369" xr:uid="{00000000-0005-0000-0000-0000B3240000}"/>
    <cellStyle name="Normal 5 3 2 5 4 2" xfId="10795" xr:uid="{00000000-0005-0000-0000-0000B4240000}"/>
    <cellStyle name="Normal 5 3 2 5 5" xfId="7430" xr:uid="{00000000-0005-0000-0000-0000B5240000}"/>
    <cellStyle name="Normal 5 3 2 6" xfId="1311" xr:uid="{00000000-0005-0000-0000-0000B6240000}"/>
    <cellStyle name="Normal 5 3 2 6 2" xfId="4897" xr:uid="{00000000-0005-0000-0000-0000B7240000}"/>
    <cellStyle name="Normal 5 3 2 6 2 2" xfId="11323" xr:uid="{00000000-0005-0000-0000-0000B8240000}"/>
    <cellStyle name="Normal 5 3 2 6 3" xfId="8025" xr:uid="{00000000-0005-0000-0000-0000B9240000}"/>
    <cellStyle name="Normal 5 3 2 7" xfId="2883" xr:uid="{00000000-0005-0000-0000-0000BA240000}"/>
    <cellStyle name="Normal 5 3 2 7 2" xfId="5824" xr:uid="{00000000-0005-0000-0000-0000BB240000}"/>
    <cellStyle name="Normal 5 3 2 7 2 2" xfId="12250" xr:uid="{00000000-0005-0000-0000-0000BC240000}"/>
    <cellStyle name="Normal 5 3 2 7 3" xfId="9323" xr:uid="{00000000-0005-0000-0000-0000BD240000}"/>
    <cellStyle name="Normal 5 3 2 8" xfId="3821" xr:uid="{00000000-0005-0000-0000-0000BE240000}"/>
    <cellStyle name="Normal 5 3 2 8 2" xfId="10247" xr:uid="{00000000-0005-0000-0000-0000BF240000}"/>
    <cellStyle name="Normal 5 3 2 9" xfId="6876" xr:uid="{00000000-0005-0000-0000-0000C0240000}"/>
    <cellStyle name="Normal 5 3 2_IOPES" xfId="2628" xr:uid="{00000000-0005-0000-0000-0000C1240000}"/>
    <cellStyle name="Normal 5 3 3" xfId="79" xr:uid="{00000000-0005-0000-0000-0000C2240000}"/>
    <cellStyle name="Normal 5 3 3 2" xfId="452" xr:uid="{00000000-0005-0000-0000-0000C3240000}"/>
    <cellStyle name="Normal 5 3 3 2 2" xfId="1031" xr:uid="{00000000-0005-0000-0000-0000C4240000}"/>
    <cellStyle name="Normal 5 3 3 2 2 2" xfId="2242" xr:uid="{00000000-0005-0000-0000-0000C5240000}"/>
    <cellStyle name="Normal 5 3 3 2 2 2 2" xfId="5501" xr:uid="{00000000-0005-0000-0000-0000C6240000}"/>
    <cellStyle name="Normal 5 3 3 2 2 2 2 2" xfId="11927" xr:uid="{00000000-0005-0000-0000-0000C7240000}"/>
    <cellStyle name="Normal 5 3 3 2 2 2 3" xfId="8925" xr:uid="{00000000-0005-0000-0000-0000C8240000}"/>
    <cellStyle name="Normal 5 3 3 2 2 3" xfId="3483" xr:uid="{00000000-0005-0000-0000-0000C9240000}"/>
    <cellStyle name="Normal 5 3 3 2 2 3 2" xfId="6422" xr:uid="{00000000-0005-0000-0000-0000CA240000}"/>
    <cellStyle name="Normal 5 3 3 2 2 3 2 2" xfId="12848" xr:uid="{00000000-0005-0000-0000-0000CB240000}"/>
    <cellStyle name="Normal 5 3 3 2 2 3 3" xfId="9921" xr:uid="{00000000-0005-0000-0000-0000CC240000}"/>
    <cellStyle name="Normal 5 3 3 2 2 4" xfId="4690" xr:uid="{00000000-0005-0000-0000-0000CD240000}"/>
    <cellStyle name="Normal 5 3 3 2 2 4 2" xfId="11116" xr:uid="{00000000-0005-0000-0000-0000CE240000}"/>
    <cellStyle name="Normal 5 3 3 2 2 5" xfId="7751" xr:uid="{00000000-0005-0000-0000-0000CF240000}"/>
    <cellStyle name="Normal 5 3 3 2 3" xfId="1687" xr:uid="{00000000-0005-0000-0000-0000D0240000}"/>
    <cellStyle name="Normal 5 3 3 2 3 2" xfId="5133" xr:uid="{00000000-0005-0000-0000-0000D1240000}"/>
    <cellStyle name="Normal 5 3 3 2 3 2 2" xfId="11559" xr:uid="{00000000-0005-0000-0000-0000D2240000}"/>
    <cellStyle name="Normal 5 3 3 2 3 3" xfId="8397" xr:uid="{00000000-0005-0000-0000-0000D3240000}"/>
    <cellStyle name="Normal 5 3 3 2 4" xfId="3121" xr:uid="{00000000-0005-0000-0000-0000D4240000}"/>
    <cellStyle name="Normal 5 3 3 2 4 2" xfId="6060" xr:uid="{00000000-0005-0000-0000-0000D5240000}"/>
    <cellStyle name="Normal 5 3 3 2 4 2 2" xfId="12486" xr:uid="{00000000-0005-0000-0000-0000D6240000}"/>
    <cellStyle name="Normal 5 3 3 2 4 3" xfId="9559" xr:uid="{00000000-0005-0000-0000-0000D7240000}"/>
    <cellStyle name="Normal 5 3 3 2 5" xfId="4142" xr:uid="{00000000-0005-0000-0000-0000D8240000}"/>
    <cellStyle name="Normal 5 3 3 2 5 2" xfId="10568" xr:uid="{00000000-0005-0000-0000-0000D9240000}"/>
    <cellStyle name="Normal 5 3 3 2 6" xfId="7197" xr:uid="{00000000-0005-0000-0000-0000DA240000}"/>
    <cellStyle name="Normal 5 3 3 3" xfId="273" xr:uid="{00000000-0005-0000-0000-0000DB240000}"/>
    <cellStyle name="Normal 5 3 3 3 2" xfId="853" xr:uid="{00000000-0005-0000-0000-0000DC240000}"/>
    <cellStyle name="Normal 5 3 3 3 2 2" xfId="4512" xr:uid="{00000000-0005-0000-0000-0000DD240000}"/>
    <cellStyle name="Normal 5 3 3 3 2 2 2" xfId="10938" xr:uid="{00000000-0005-0000-0000-0000DE240000}"/>
    <cellStyle name="Normal 5 3 3 3 2 3" xfId="7573" xr:uid="{00000000-0005-0000-0000-0000DF240000}"/>
    <cellStyle name="Normal 5 3 3 3 3" xfId="2418" xr:uid="{00000000-0005-0000-0000-0000E0240000}"/>
    <cellStyle name="Normal 5 3 3 3 3 2" xfId="5602" xr:uid="{00000000-0005-0000-0000-0000E1240000}"/>
    <cellStyle name="Normal 5 3 3 3 3 2 2" xfId="12028" xr:uid="{00000000-0005-0000-0000-0000E2240000}"/>
    <cellStyle name="Normal 5 3 3 3 3 3" xfId="9052" xr:uid="{00000000-0005-0000-0000-0000E3240000}"/>
    <cellStyle name="Normal 5 3 3 3 4" xfId="3581" xr:uid="{00000000-0005-0000-0000-0000E4240000}"/>
    <cellStyle name="Normal 5 3 3 3 4 2" xfId="6520" xr:uid="{00000000-0005-0000-0000-0000E5240000}"/>
    <cellStyle name="Normal 5 3 3 3 4 2 2" xfId="12946" xr:uid="{00000000-0005-0000-0000-0000E6240000}"/>
    <cellStyle name="Normal 5 3 3 3 4 3" xfId="10019" xr:uid="{00000000-0005-0000-0000-0000E7240000}"/>
    <cellStyle name="Normal 5 3 3 3 5" xfId="3964" xr:uid="{00000000-0005-0000-0000-0000E8240000}"/>
    <cellStyle name="Normal 5 3 3 3 5 2" xfId="10390" xr:uid="{00000000-0005-0000-0000-0000E9240000}"/>
    <cellStyle name="Normal 5 3 3 3 6" xfId="7019" xr:uid="{00000000-0005-0000-0000-0000EA240000}"/>
    <cellStyle name="Normal 5 3 3 4" xfId="675" xr:uid="{00000000-0005-0000-0000-0000EB240000}"/>
    <cellStyle name="Normal 5 3 3 4 2" xfId="1930" xr:uid="{00000000-0005-0000-0000-0000EC240000}"/>
    <cellStyle name="Normal 5 3 3 4 2 2" xfId="5321" xr:uid="{00000000-0005-0000-0000-0000ED240000}"/>
    <cellStyle name="Normal 5 3 3 4 2 2 2" xfId="11747" xr:uid="{00000000-0005-0000-0000-0000EE240000}"/>
    <cellStyle name="Normal 5 3 3 4 2 3" xfId="8626" xr:uid="{00000000-0005-0000-0000-0000EF240000}"/>
    <cellStyle name="Normal 5 3 3 4 3" xfId="3305" xr:uid="{00000000-0005-0000-0000-0000F0240000}"/>
    <cellStyle name="Normal 5 3 3 4 3 2" xfId="6244" xr:uid="{00000000-0005-0000-0000-0000F1240000}"/>
    <cellStyle name="Normal 5 3 3 4 3 2 2" xfId="12670" xr:uid="{00000000-0005-0000-0000-0000F2240000}"/>
    <cellStyle name="Normal 5 3 3 4 3 3" xfId="9743" xr:uid="{00000000-0005-0000-0000-0000F3240000}"/>
    <cellStyle name="Normal 5 3 3 4 4" xfId="4334" xr:uid="{00000000-0005-0000-0000-0000F4240000}"/>
    <cellStyle name="Normal 5 3 3 4 4 2" xfId="10760" xr:uid="{00000000-0005-0000-0000-0000F5240000}"/>
    <cellStyle name="Normal 5 3 3 4 5" xfId="7395" xr:uid="{00000000-0005-0000-0000-0000F6240000}"/>
    <cellStyle name="Normal 5 3 3 5" xfId="1377" xr:uid="{00000000-0005-0000-0000-0000F7240000}"/>
    <cellStyle name="Normal 5 3 3 5 2" xfId="4955" xr:uid="{00000000-0005-0000-0000-0000F8240000}"/>
    <cellStyle name="Normal 5 3 3 5 2 2" xfId="11381" xr:uid="{00000000-0005-0000-0000-0000F9240000}"/>
    <cellStyle name="Normal 5 3 3 5 3" xfId="8091" xr:uid="{00000000-0005-0000-0000-0000FA240000}"/>
    <cellStyle name="Normal 5 3 3 6" xfId="2941" xr:uid="{00000000-0005-0000-0000-0000FB240000}"/>
    <cellStyle name="Normal 5 3 3 6 2" xfId="5882" xr:uid="{00000000-0005-0000-0000-0000FC240000}"/>
    <cellStyle name="Normal 5 3 3 6 2 2" xfId="12308" xr:uid="{00000000-0005-0000-0000-0000FD240000}"/>
    <cellStyle name="Normal 5 3 3 6 3" xfId="9381" xr:uid="{00000000-0005-0000-0000-0000FE240000}"/>
    <cellStyle name="Normal 5 3 3 7" xfId="3786" xr:uid="{00000000-0005-0000-0000-0000FF240000}"/>
    <cellStyle name="Normal 5 3 3 7 2" xfId="10212" xr:uid="{00000000-0005-0000-0000-000000250000}"/>
    <cellStyle name="Normal 5 3 3 8" xfId="6841" xr:uid="{00000000-0005-0000-0000-000001250000}"/>
    <cellStyle name="Normal 5 3 3_IOPES" xfId="2659" xr:uid="{00000000-0005-0000-0000-000002250000}"/>
    <cellStyle name="Normal 5 3 4" xfId="140" xr:uid="{00000000-0005-0000-0000-000003250000}"/>
    <cellStyle name="Normal 5 3 4 2" xfId="511" xr:uid="{00000000-0005-0000-0000-000004250000}"/>
    <cellStyle name="Normal 5 3 4 2 2" xfId="1090" xr:uid="{00000000-0005-0000-0000-000005250000}"/>
    <cellStyle name="Normal 5 3 4 2 2 2" xfId="4749" xr:uid="{00000000-0005-0000-0000-000006250000}"/>
    <cellStyle name="Normal 5 3 4 2 2 2 2" xfId="11175" xr:uid="{00000000-0005-0000-0000-000007250000}"/>
    <cellStyle name="Normal 5 3 4 2 2 3" xfId="7810" xr:uid="{00000000-0005-0000-0000-000008250000}"/>
    <cellStyle name="Normal 5 3 4 2 3" xfId="2479" xr:uid="{00000000-0005-0000-0000-000009250000}"/>
    <cellStyle name="Normal 5 3 4 2 3 2" xfId="5661" xr:uid="{00000000-0005-0000-0000-00000A250000}"/>
    <cellStyle name="Normal 5 3 4 2 3 2 2" xfId="12087" xr:uid="{00000000-0005-0000-0000-00000B250000}"/>
    <cellStyle name="Normal 5 3 4 2 3 3" xfId="9111" xr:uid="{00000000-0005-0000-0000-00000C250000}"/>
    <cellStyle name="Normal 5 3 4 2 4" xfId="3640" xr:uid="{00000000-0005-0000-0000-00000D250000}"/>
    <cellStyle name="Normal 5 3 4 2 4 2" xfId="6579" xr:uid="{00000000-0005-0000-0000-00000E250000}"/>
    <cellStyle name="Normal 5 3 4 2 4 2 2" xfId="13005" xr:uid="{00000000-0005-0000-0000-00000F250000}"/>
    <cellStyle name="Normal 5 3 4 2 4 3" xfId="10078" xr:uid="{00000000-0005-0000-0000-000010250000}"/>
    <cellStyle name="Normal 5 3 4 2 5" xfId="4201" xr:uid="{00000000-0005-0000-0000-000011250000}"/>
    <cellStyle name="Normal 5 3 4 2 5 2" xfId="10627" xr:uid="{00000000-0005-0000-0000-000012250000}"/>
    <cellStyle name="Normal 5 3 4 2 6" xfId="7256" xr:uid="{00000000-0005-0000-0000-000013250000}"/>
    <cellStyle name="Normal 5 3 4 3" xfId="332" xr:uid="{00000000-0005-0000-0000-000014250000}"/>
    <cellStyle name="Normal 5 3 4 3 2" xfId="912" xr:uid="{00000000-0005-0000-0000-000015250000}"/>
    <cellStyle name="Normal 5 3 4 3 2 2" xfId="4571" xr:uid="{00000000-0005-0000-0000-000016250000}"/>
    <cellStyle name="Normal 5 3 4 3 2 2 2" xfId="10997" xr:uid="{00000000-0005-0000-0000-000017250000}"/>
    <cellStyle name="Normal 5 3 4 3 2 3" xfId="7632" xr:uid="{00000000-0005-0000-0000-000018250000}"/>
    <cellStyle name="Normal 5 3 4 3 3" xfId="2083" xr:uid="{00000000-0005-0000-0000-000019250000}"/>
    <cellStyle name="Normal 5 3 4 3 3 2" xfId="5381" xr:uid="{00000000-0005-0000-0000-00001A250000}"/>
    <cellStyle name="Normal 5 3 4 3 3 2 2" xfId="11807" xr:uid="{00000000-0005-0000-0000-00001B250000}"/>
    <cellStyle name="Normal 5 3 4 3 3 3" xfId="8777" xr:uid="{00000000-0005-0000-0000-00001C250000}"/>
    <cellStyle name="Normal 5 3 4 3 4" xfId="3363" xr:uid="{00000000-0005-0000-0000-00001D250000}"/>
    <cellStyle name="Normal 5 3 4 3 4 2" xfId="6302" xr:uid="{00000000-0005-0000-0000-00001E250000}"/>
    <cellStyle name="Normal 5 3 4 3 4 2 2" xfId="12728" xr:uid="{00000000-0005-0000-0000-00001F250000}"/>
    <cellStyle name="Normal 5 3 4 3 4 3" xfId="9801" xr:uid="{00000000-0005-0000-0000-000020250000}"/>
    <cellStyle name="Normal 5 3 4 3 5" xfId="4023" xr:uid="{00000000-0005-0000-0000-000021250000}"/>
    <cellStyle name="Normal 5 3 4 3 5 2" xfId="10449" xr:uid="{00000000-0005-0000-0000-000022250000}"/>
    <cellStyle name="Normal 5 3 4 3 6" xfId="7078" xr:uid="{00000000-0005-0000-0000-000023250000}"/>
    <cellStyle name="Normal 5 3 4 4" xfId="734" xr:uid="{00000000-0005-0000-0000-000024250000}"/>
    <cellStyle name="Normal 5 3 4 4 2" xfId="4393" xr:uid="{00000000-0005-0000-0000-000025250000}"/>
    <cellStyle name="Normal 5 3 4 4 2 2" xfId="10819" xr:uid="{00000000-0005-0000-0000-000026250000}"/>
    <cellStyle name="Normal 5 3 4 4 3" xfId="7454" xr:uid="{00000000-0005-0000-0000-000027250000}"/>
    <cellStyle name="Normal 5 3 4 5" xfId="1534" xr:uid="{00000000-0005-0000-0000-000028250000}"/>
    <cellStyle name="Normal 5 3 4 5 2" xfId="5013" xr:uid="{00000000-0005-0000-0000-000029250000}"/>
    <cellStyle name="Normal 5 3 4 5 2 2" xfId="11439" xr:uid="{00000000-0005-0000-0000-00002A250000}"/>
    <cellStyle name="Normal 5 3 4 5 3" xfId="8248" xr:uid="{00000000-0005-0000-0000-00002B250000}"/>
    <cellStyle name="Normal 5 3 4 6" xfId="3000" xr:uid="{00000000-0005-0000-0000-00002C250000}"/>
    <cellStyle name="Normal 5 3 4 6 2" xfId="5940" xr:uid="{00000000-0005-0000-0000-00002D250000}"/>
    <cellStyle name="Normal 5 3 4 6 2 2" xfId="12366" xr:uid="{00000000-0005-0000-0000-00002E250000}"/>
    <cellStyle name="Normal 5 3 4 6 3" xfId="9439" xr:uid="{00000000-0005-0000-0000-00002F250000}"/>
    <cellStyle name="Normal 5 3 4 7" xfId="3845" xr:uid="{00000000-0005-0000-0000-000030250000}"/>
    <cellStyle name="Normal 5 3 4 7 2" xfId="10271" xr:uid="{00000000-0005-0000-0000-000031250000}"/>
    <cellStyle name="Normal 5 3 4 8" xfId="6900" xr:uid="{00000000-0005-0000-0000-000032250000}"/>
    <cellStyle name="Normal 5 3 4_IOPES" xfId="2674" xr:uid="{00000000-0005-0000-0000-000033250000}"/>
    <cellStyle name="Normal 5 3 5" xfId="205" xr:uid="{00000000-0005-0000-0000-000034250000}"/>
    <cellStyle name="Normal 5 3 5 2" xfId="570" xr:uid="{00000000-0005-0000-0000-000035250000}"/>
    <cellStyle name="Normal 5 3 5 2 2" xfId="1149" xr:uid="{00000000-0005-0000-0000-000036250000}"/>
    <cellStyle name="Normal 5 3 5 2 2 2" xfId="4808" xr:uid="{00000000-0005-0000-0000-000037250000}"/>
    <cellStyle name="Normal 5 3 5 2 2 2 2" xfId="11234" xr:uid="{00000000-0005-0000-0000-000038250000}"/>
    <cellStyle name="Normal 5 3 5 2 2 3" xfId="7869" xr:uid="{00000000-0005-0000-0000-000039250000}"/>
    <cellStyle name="Normal 5 3 5 2 3" xfId="2544" xr:uid="{00000000-0005-0000-0000-00003A250000}"/>
    <cellStyle name="Normal 5 3 5 2 3 2" xfId="5720" xr:uid="{00000000-0005-0000-0000-00003B250000}"/>
    <cellStyle name="Normal 5 3 5 2 3 2 2" xfId="12146" xr:uid="{00000000-0005-0000-0000-00003C250000}"/>
    <cellStyle name="Normal 5 3 5 2 3 3" xfId="9170" xr:uid="{00000000-0005-0000-0000-00003D250000}"/>
    <cellStyle name="Normal 5 3 5 2 4" xfId="3699" xr:uid="{00000000-0005-0000-0000-00003E250000}"/>
    <cellStyle name="Normal 5 3 5 2 4 2" xfId="6638" xr:uid="{00000000-0005-0000-0000-00003F250000}"/>
    <cellStyle name="Normal 5 3 5 2 4 2 2" xfId="13064" xr:uid="{00000000-0005-0000-0000-000040250000}"/>
    <cellStyle name="Normal 5 3 5 2 4 3" xfId="10137" xr:uid="{00000000-0005-0000-0000-000041250000}"/>
    <cellStyle name="Normal 5 3 5 2 5" xfId="4260" xr:uid="{00000000-0005-0000-0000-000042250000}"/>
    <cellStyle name="Normal 5 3 5 2 5 2" xfId="10686" xr:uid="{00000000-0005-0000-0000-000043250000}"/>
    <cellStyle name="Normal 5 3 5 2 6" xfId="7315" xr:uid="{00000000-0005-0000-0000-000044250000}"/>
    <cellStyle name="Normal 5 3 5 3" xfId="391" xr:uid="{00000000-0005-0000-0000-000045250000}"/>
    <cellStyle name="Normal 5 3 5 3 2" xfId="971" xr:uid="{00000000-0005-0000-0000-000046250000}"/>
    <cellStyle name="Normal 5 3 5 3 2 2" xfId="4630" xr:uid="{00000000-0005-0000-0000-000047250000}"/>
    <cellStyle name="Normal 5 3 5 3 2 2 2" xfId="11056" xr:uid="{00000000-0005-0000-0000-000048250000}"/>
    <cellStyle name="Normal 5 3 5 3 2 3" xfId="7691" xr:uid="{00000000-0005-0000-0000-000049250000}"/>
    <cellStyle name="Normal 5 3 5 3 3" xfId="2158" xr:uid="{00000000-0005-0000-0000-00004A250000}"/>
    <cellStyle name="Normal 5 3 5 3 3 2" xfId="5440" xr:uid="{00000000-0005-0000-0000-00004B250000}"/>
    <cellStyle name="Normal 5 3 5 3 3 2 2" xfId="11866" xr:uid="{00000000-0005-0000-0000-00004C250000}"/>
    <cellStyle name="Normal 5 3 5 3 3 3" xfId="8850" xr:uid="{00000000-0005-0000-0000-00004D250000}"/>
    <cellStyle name="Normal 5 3 5 3 4" xfId="3422" xr:uid="{00000000-0005-0000-0000-00004E250000}"/>
    <cellStyle name="Normal 5 3 5 3 4 2" xfId="6361" xr:uid="{00000000-0005-0000-0000-00004F250000}"/>
    <cellStyle name="Normal 5 3 5 3 4 2 2" xfId="12787" xr:uid="{00000000-0005-0000-0000-000050250000}"/>
    <cellStyle name="Normal 5 3 5 3 4 3" xfId="9860" xr:uid="{00000000-0005-0000-0000-000051250000}"/>
    <cellStyle name="Normal 5 3 5 3 5" xfId="4082" xr:uid="{00000000-0005-0000-0000-000052250000}"/>
    <cellStyle name="Normal 5 3 5 3 5 2" xfId="10508" xr:uid="{00000000-0005-0000-0000-000053250000}"/>
    <cellStyle name="Normal 5 3 5 3 6" xfId="7137" xr:uid="{00000000-0005-0000-0000-000054250000}"/>
    <cellStyle name="Normal 5 3 5 4" xfId="793" xr:uid="{00000000-0005-0000-0000-000055250000}"/>
    <cellStyle name="Normal 5 3 5 4 2" xfId="4452" xr:uid="{00000000-0005-0000-0000-000056250000}"/>
    <cellStyle name="Normal 5 3 5 4 2 2" xfId="10878" xr:uid="{00000000-0005-0000-0000-000057250000}"/>
    <cellStyle name="Normal 5 3 5 4 3" xfId="7513" xr:uid="{00000000-0005-0000-0000-000058250000}"/>
    <cellStyle name="Normal 5 3 5 5" xfId="1611" xr:uid="{00000000-0005-0000-0000-000059250000}"/>
    <cellStyle name="Normal 5 3 5 5 2" xfId="5072" xr:uid="{00000000-0005-0000-0000-00005A250000}"/>
    <cellStyle name="Normal 5 3 5 5 2 2" xfId="11498" xr:uid="{00000000-0005-0000-0000-00005B250000}"/>
    <cellStyle name="Normal 5 3 5 5 3" xfId="8322" xr:uid="{00000000-0005-0000-0000-00005C250000}"/>
    <cellStyle name="Normal 5 3 5 6" xfId="3060" xr:uid="{00000000-0005-0000-0000-00005D250000}"/>
    <cellStyle name="Normal 5 3 5 6 2" xfId="5999" xr:uid="{00000000-0005-0000-0000-00005E250000}"/>
    <cellStyle name="Normal 5 3 5 6 2 2" xfId="12425" xr:uid="{00000000-0005-0000-0000-00005F250000}"/>
    <cellStyle name="Normal 5 3 5 6 3" xfId="9498" xr:uid="{00000000-0005-0000-0000-000060250000}"/>
    <cellStyle name="Normal 5 3 5 7" xfId="3904" xr:uid="{00000000-0005-0000-0000-000061250000}"/>
    <cellStyle name="Normal 5 3 5 7 2" xfId="10330" xr:uid="{00000000-0005-0000-0000-000062250000}"/>
    <cellStyle name="Normal 5 3 5 8" xfId="6959" xr:uid="{00000000-0005-0000-0000-000063250000}"/>
    <cellStyle name="Normal 5 3 5_IOPES" xfId="2608" xr:uid="{00000000-0005-0000-0000-000064250000}"/>
    <cellStyle name="Normal 5 3 6" xfId="422" xr:uid="{00000000-0005-0000-0000-000065250000}"/>
    <cellStyle name="Normal 5 3 6 2" xfId="1001" xr:uid="{00000000-0005-0000-0000-000066250000}"/>
    <cellStyle name="Normal 5 3 6 2 2" xfId="4660" xr:uid="{00000000-0005-0000-0000-000067250000}"/>
    <cellStyle name="Normal 5 3 6 2 2 2" xfId="11086" xr:uid="{00000000-0005-0000-0000-000068250000}"/>
    <cellStyle name="Normal 5 3 6 2 3" xfId="7721" xr:uid="{00000000-0005-0000-0000-000069250000}"/>
    <cellStyle name="Normal 5 3 6 3" xfId="2384" xr:uid="{00000000-0005-0000-0000-00006A250000}"/>
    <cellStyle name="Normal 5 3 6 3 2" xfId="5572" xr:uid="{00000000-0005-0000-0000-00006B250000}"/>
    <cellStyle name="Normal 5 3 6 3 2 2" xfId="11998" xr:uid="{00000000-0005-0000-0000-00006C250000}"/>
    <cellStyle name="Normal 5 3 6 3 3" xfId="9022" xr:uid="{00000000-0005-0000-0000-00006D250000}"/>
    <cellStyle name="Normal 5 3 6 4" xfId="3551" xr:uid="{00000000-0005-0000-0000-00006E250000}"/>
    <cellStyle name="Normal 5 3 6 4 2" xfId="6490" xr:uid="{00000000-0005-0000-0000-00006F250000}"/>
    <cellStyle name="Normal 5 3 6 4 2 2" xfId="12916" xr:uid="{00000000-0005-0000-0000-000070250000}"/>
    <cellStyle name="Normal 5 3 6 4 3" xfId="9989" xr:uid="{00000000-0005-0000-0000-000071250000}"/>
    <cellStyle name="Normal 5 3 6 5" xfId="4112" xr:uid="{00000000-0005-0000-0000-000072250000}"/>
    <cellStyle name="Normal 5 3 6 5 2" xfId="10538" xr:uid="{00000000-0005-0000-0000-000073250000}"/>
    <cellStyle name="Normal 5 3 6 6" xfId="7167" xr:uid="{00000000-0005-0000-0000-000074250000}"/>
    <cellStyle name="Normal 5 3 7" xfId="243" xr:uid="{00000000-0005-0000-0000-000075250000}"/>
    <cellStyle name="Normal 5 3 7 2" xfId="823" xr:uid="{00000000-0005-0000-0000-000076250000}"/>
    <cellStyle name="Normal 5 3 7 2 2" xfId="4482" xr:uid="{00000000-0005-0000-0000-000077250000}"/>
    <cellStyle name="Normal 5 3 7 2 2 2" xfId="10908" xr:uid="{00000000-0005-0000-0000-000078250000}"/>
    <cellStyle name="Normal 5 3 7 2 3" xfId="7543" xr:uid="{00000000-0005-0000-0000-000079250000}"/>
    <cellStyle name="Normal 5 3 7 3" xfId="1802" xr:uid="{00000000-0005-0000-0000-00007A250000}"/>
    <cellStyle name="Normal 5 3 7 3 2" xfId="5205" xr:uid="{00000000-0005-0000-0000-00007B250000}"/>
    <cellStyle name="Normal 5 3 7 3 2 2" xfId="11631" xr:uid="{00000000-0005-0000-0000-00007C250000}"/>
    <cellStyle name="Normal 5 3 7 3 3" xfId="8500" xr:uid="{00000000-0005-0000-0000-00007D250000}"/>
    <cellStyle name="Normal 5 3 7 4" xfId="3189" xr:uid="{00000000-0005-0000-0000-00007E250000}"/>
    <cellStyle name="Normal 5 3 7 4 2" xfId="6128" xr:uid="{00000000-0005-0000-0000-00007F250000}"/>
    <cellStyle name="Normal 5 3 7 4 2 2" xfId="12554" xr:uid="{00000000-0005-0000-0000-000080250000}"/>
    <cellStyle name="Normal 5 3 7 4 3" xfId="9627" xr:uid="{00000000-0005-0000-0000-000081250000}"/>
    <cellStyle name="Normal 5 3 7 5" xfId="3934" xr:uid="{00000000-0005-0000-0000-000082250000}"/>
    <cellStyle name="Normal 5 3 7 5 2" xfId="10360" xr:uid="{00000000-0005-0000-0000-000083250000}"/>
    <cellStyle name="Normal 5 3 7 6" xfId="6989" xr:uid="{00000000-0005-0000-0000-000084250000}"/>
    <cellStyle name="Normal 5 3 8" xfId="645" xr:uid="{00000000-0005-0000-0000-000085250000}"/>
    <cellStyle name="Normal 5 3 8 2" xfId="4304" xr:uid="{00000000-0005-0000-0000-000086250000}"/>
    <cellStyle name="Normal 5 3 8 2 2" xfId="10730" xr:uid="{00000000-0005-0000-0000-000087250000}"/>
    <cellStyle name="Normal 5 3 8 3" xfId="7365" xr:uid="{00000000-0005-0000-0000-000088250000}"/>
    <cellStyle name="Normal 5 3 9" xfId="1243" xr:uid="{00000000-0005-0000-0000-000089250000}"/>
    <cellStyle name="Normal 5 3 9 2" xfId="4839" xr:uid="{00000000-0005-0000-0000-00008A250000}"/>
    <cellStyle name="Normal 5 3 9 2 2" xfId="11265" xr:uid="{00000000-0005-0000-0000-00008B250000}"/>
    <cellStyle name="Normal 5 3 9 3" xfId="7959" xr:uid="{00000000-0005-0000-0000-00008C250000}"/>
    <cellStyle name="Normal 5 3_IOPES" xfId="2364" xr:uid="{00000000-0005-0000-0000-00008D250000}"/>
    <cellStyle name="Normal 5 4" xfId="229" xr:uid="{00000000-0005-0000-0000-00008E250000}"/>
    <cellStyle name="Normal 5 4 10" xfId="2720" xr:uid="{00000000-0005-0000-0000-00008F250000}"/>
    <cellStyle name="Normal 5 4 11" xfId="1826" xr:uid="{00000000-0005-0000-0000-000090250000}"/>
    <cellStyle name="Normal 5 4 11 2" xfId="3212" xr:uid="{00000000-0005-0000-0000-000091250000}"/>
    <cellStyle name="Normal 5 4 11 2 2" xfId="6151" xr:uid="{00000000-0005-0000-0000-000092250000}"/>
    <cellStyle name="Normal 5 4 11 2 2 2" xfId="12577" xr:uid="{00000000-0005-0000-0000-000093250000}"/>
    <cellStyle name="Normal 5 4 11 2 3" xfId="9650" xr:uid="{00000000-0005-0000-0000-000094250000}"/>
    <cellStyle name="Normal 5 4 11 3" xfId="5228" xr:uid="{00000000-0005-0000-0000-000095250000}"/>
    <cellStyle name="Normal 5 4 11 3 2" xfId="11654" xr:uid="{00000000-0005-0000-0000-000096250000}"/>
    <cellStyle name="Normal 5 4 11 4" xfId="8523" xr:uid="{00000000-0005-0000-0000-000097250000}"/>
    <cellStyle name="Normal 5 4 12" xfId="1268" xr:uid="{00000000-0005-0000-0000-000098250000}"/>
    <cellStyle name="Normal 5 4 12 2" xfId="4862" xr:uid="{00000000-0005-0000-0000-000099250000}"/>
    <cellStyle name="Normal 5 4 12 2 2" xfId="11288" xr:uid="{00000000-0005-0000-0000-00009A250000}"/>
    <cellStyle name="Normal 5 4 12 3" xfId="7982" xr:uid="{00000000-0005-0000-0000-00009B250000}"/>
    <cellStyle name="Normal 5 4 13" xfId="2848" xr:uid="{00000000-0005-0000-0000-00009C250000}"/>
    <cellStyle name="Normal 5 4 13 2" xfId="5789" xr:uid="{00000000-0005-0000-0000-00009D250000}"/>
    <cellStyle name="Normal 5 4 13 2 2" xfId="12215" xr:uid="{00000000-0005-0000-0000-00009E250000}"/>
    <cellStyle name="Normal 5 4 13 3" xfId="9288" xr:uid="{00000000-0005-0000-0000-00009F250000}"/>
    <cellStyle name="Normal 5 4 14" xfId="6711" xr:uid="{00000000-0005-0000-0000-0000A0250000}"/>
    <cellStyle name="Normal 5 4 15" xfId="6754" xr:uid="{00000000-0005-0000-0000-0000A1250000}"/>
    <cellStyle name="Normal 5 4 16" xfId="6795" xr:uid="{00000000-0005-0000-0000-0000A2250000}"/>
    <cellStyle name="Normal 5 4 17" xfId="13640" xr:uid="{00000000-0005-0000-0000-0000A3250000}"/>
    <cellStyle name="Normal 5 4 2" xfId="1173" xr:uid="{00000000-0005-0000-0000-0000A4250000}"/>
    <cellStyle name="Normal 5 4 2 10" xfId="4832" xr:uid="{00000000-0005-0000-0000-0000A5250000}"/>
    <cellStyle name="Normal 5 4 2 10 2" xfId="11258" xr:uid="{00000000-0005-0000-0000-0000A6250000}"/>
    <cellStyle name="Normal 5 4 2 11" xfId="6713" xr:uid="{00000000-0005-0000-0000-0000A7250000}"/>
    <cellStyle name="Normal 5 4 2 12" xfId="6756" xr:uid="{00000000-0005-0000-0000-0000A8250000}"/>
    <cellStyle name="Normal 5 4 2 13" xfId="6797" xr:uid="{00000000-0005-0000-0000-0000A9250000}"/>
    <cellStyle name="Normal 5 4 2 14" xfId="7893" xr:uid="{00000000-0005-0000-0000-0000AA250000}"/>
    <cellStyle name="Normal 5 4 2 15" xfId="13607" xr:uid="{00000000-0005-0000-0000-0000AB250000}"/>
    <cellStyle name="Normal 5 4 2 2" xfId="1352" xr:uid="{00000000-0005-0000-0000-0000AC250000}"/>
    <cellStyle name="Normal 5 4 2 2 2" xfId="1745" xr:uid="{00000000-0005-0000-0000-0000AD250000}"/>
    <cellStyle name="Normal 5 4 2 2 2 2" xfId="2301" xr:uid="{00000000-0005-0000-0000-0000AE250000}"/>
    <cellStyle name="Normal 5 4 2 2 2 2 2" xfId="3536" xr:uid="{00000000-0005-0000-0000-0000AF250000}"/>
    <cellStyle name="Normal 5 4 2 2 2 2 2 2" xfId="6475" xr:uid="{00000000-0005-0000-0000-0000B0250000}"/>
    <cellStyle name="Normal 5 4 2 2 2 2 2 2 2" xfId="12901" xr:uid="{00000000-0005-0000-0000-0000B1250000}"/>
    <cellStyle name="Normal 5 4 2 2 2 2 2 3" xfId="9974" xr:uid="{00000000-0005-0000-0000-0000B2250000}"/>
    <cellStyle name="Normal 5 4 2 2 2 2 2 4" xfId="13602" xr:uid="{00000000-0005-0000-0000-0000B3250000}"/>
    <cellStyle name="Normal 5 4 2 2 2 2 3" xfId="5555" xr:uid="{00000000-0005-0000-0000-0000B4250000}"/>
    <cellStyle name="Normal 5 4 2 2 2 2 3 2" xfId="11981" xr:uid="{00000000-0005-0000-0000-0000B5250000}"/>
    <cellStyle name="Normal 5 4 2 2 2 2 4" xfId="8982" xr:uid="{00000000-0005-0000-0000-0000B6250000}"/>
    <cellStyle name="Normal 5 4 2 2 2 3" xfId="3174" xr:uid="{00000000-0005-0000-0000-0000B7250000}"/>
    <cellStyle name="Normal 5 4 2 2 2 3 2" xfId="6113" xr:uid="{00000000-0005-0000-0000-0000B8250000}"/>
    <cellStyle name="Normal 5 4 2 2 2 3 2 2" xfId="12539" xr:uid="{00000000-0005-0000-0000-0000B9250000}"/>
    <cellStyle name="Normal 5 4 2 2 2 3 3" xfId="9612" xr:uid="{00000000-0005-0000-0000-0000BA250000}"/>
    <cellStyle name="Normal 5 4 2 2 2 4" xfId="5187" xr:uid="{00000000-0005-0000-0000-0000BB250000}"/>
    <cellStyle name="Normal 5 4 2 2 2 4 2" xfId="11613" xr:uid="{00000000-0005-0000-0000-0000BC250000}"/>
    <cellStyle name="Normal 5 4 2 2 2 5" xfId="8454" xr:uid="{00000000-0005-0000-0000-0000BD250000}"/>
    <cellStyle name="Normal 5 4 2 2 3" xfId="1906" xr:uid="{00000000-0005-0000-0000-0000BE250000}"/>
    <cellStyle name="Normal 5 4 2 2 3 2" xfId="3288" xr:uid="{00000000-0005-0000-0000-0000BF250000}"/>
    <cellStyle name="Normal 5 4 2 2 3 2 2" xfId="6227" xr:uid="{00000000-0005-0000-0000-0000C0250000}"/>
    <cellStyle name="Normal 5 4 2 2 3 2 2 2" xfId="12653" xr:uid="{00000000-0005-0000-0000-0000C1250000}"/>
    <cellStyle name="Normal 5 4 2 2 3 2 3" xfId="9726" xr:uid="{00000000-0005-0000-0000-0000C2250000}"/>
    <cellStyle name="Normal 5 4 2 2 3 3" xfId="5304" xr:uid="{00000000-0005-0000-0000-0000C3250000}"/>
    <cellStyle name="Normal 5 4 2 2 3 3 2" xfId="11730" xr:uid="{00000000-0005-0000-0000-0000C4250000}"/>
    <cellStyle name="Normal 5 4 2 2 3 4" xfId="8602" xr:uid="{00000000-0005-0000-0000-0000C5250000}"/>
    <cellStyle name="Normal 5 4 2 2 4" xfId="2924" xr:uid="{00000000-0005-0000-0000-0000C6250000}"/>
    <cellStyle name="Normal 5 4 2 2 4 2" xfId="5865" xr:uid="{00000000-0005-0000-0000-0000C7250000}"/>
    <cellStyle name="Normal 5 4 2 2 4 2 2" xfId="12291" xr:uid="{00000000-0005-0000-0000-0000C8250000}"/>
    <cellStyle name="Normal 5 4 2 2 4 3" xfId="9364" xr:uid="{00000000-0005-0000-0000-0000C9250000}"/>
    <cellStyle name="Normal 5 4 2 2 5" xfId="4938" xr:uid="{00000000-0005-0000-0000-0000CA250000}"/>
    <cellStyle name="Normal 5 4 2 2 5 2" xfId="11364" xr:uid="{00000000-0005-0000-0000-0000CB250000}"/>
    <cellStyle name="Normal 5 4 2 2 6" xfId="8066" xr:uid="{00000000-0005-0000-0000-0000CC250000}"/>
    <cellStyle name="Normal 5 4 2 3" xfId="1418" xr:uid="{00000000-0005-0000-0000-0000CD250000}"/>
    <cellStyle name="Normal 5 4 2 3 2" xfId="1971" xr:uid="{00000000-0005-0000-0000-0000CE250000}"/>
    <cellStyle name="Normal 5 4 2 3 2 2" xfId="3346" xr:uid="{00000000-0005-0000-0000-0000CF250000}"/>
    <cellStyle name="Normal 5 4 2 3 2 2 2" xfId="6285" xr:uid="{00000000-0005-0000-0000-0000D0250000}"/>
    <cellStyle name="Normal 5 4 2 3 2 2 2 2" xfId="12711" xr:uid="{00000000-0005-0000-0000-0000D1250000}"/>
    <cellStyle name="Normal 5 4 2 3 2 2 3" xfId="9784" xr:uid="{00000000-0005-0000-0000-0000D2250000}"/>
    <cellStyle name="Normal 5 4 2 3 2 3" xfId="5362" xr:uid="{00000000-0005-0000-0000-0000D3250000}"/>
    <cellStyle name="Normal 5 4 2 3 2 3 2" xfId="11788" xr:uid="{00000000-0005-0000-0000-0000D4250000}"/>
    <cellStyle name="Normal 5 4 2 3 2 4" xfId="8667" xr:uid="{00000000-0005-0000-0000-0000D5250000}"/>
    <cellStyle name="Normal 5 4 2 3 3" xfId="2982" xr:uid="{00000000-0005-0000-0000-0000D6250000}"/>
    <cellStyle name="Normal 5 4 2 3 3 2" xfId="5923" xr:uid="{00000000-0005-0000-0000-0000D7250000}"/>
    <cellStyle name="Normal 5 4 2 3 3 2 2" xfId="12349" xr:uid="{00000000-0005-0000-0000-0000D8250000}"/>
    <cellStyle name="Normal 5 4 2 3 3 3" xfId="9422" xr:uid="{00000000-0005-0000-0000-0000D9250000}"/>
    <cellStyle name="Normal 5 4 2 3 4" xfId="4996" xr:uid="{00000000-0005-0000-0000-0000DA250000}"/>
    <cellStyle name="Normal 5 4 2 3 4 2" xfId="11422" xr:uid="{00000000-0005-0000-0000-0000DB250000}"/>
    <cellStyle name="Normal 5 4 2 3 5" xfId="8132" xr:uid="{00000000-0005-0000-0000-0000DC250000}"/>
    <cellStyle name="Normal 5 4 2 4" xfId="1576" xr:uid="{00000000-0005-0000-0000-0000DD250000}"/>
    <cellStyle name="Normal 5 4 2 4 2" xfId="2125" xr:uid="{00000000-0005-0000-0000-0000DE250000}"/>
    <cellStyle name="Normal 5 4 2 4 2 2" xfId="3404" xr:uid="{00000000-0005-0000-0000-0000DF250000}"/>
    <cellStyle name="Normal 5 4 2 4 2 2 2" xfId="6343" xr:uid="{00000000-0005-0000-0000-0000E0250000}"/>
    <cellStyle name="Normal 5 4 2 4 2 2 2 2" xfId="12769" xr:uid="{00000000-0005-0000-0000-0000E1250000}"/>
    <cellStyle name="Normal 5 4 2 4 2 2 3" xfId="9842" xr:uid="{00000000-0005-0000-0000-0000E2250000}"/>
    <cellStyle name="Normal 5 4 2 4 2 3" xfId="5422" xr:uid="{00000000-0005-0000-0000-0000E3250000}"/>
    <cellStyle name="Normal 5 4 2 4 2 3 2" xfId="11848" xr:uid="{00000000-0005-0000-0000-0000E4250000}"/>
    <cellStyle name="Normal 5 4 2 4 2 4" xfId="8819" xr:uid="{00000000-0005-0000-0000-0000E5250000}"/>
    <cellStyle name="Normal 5 4 2 4 3" xfId="3041" xr:uid="{00000000-0005-0000-0000-0000E6250000}"/>
    <cellStyle name="Normal 5 4 2 4 3 2" xfId="5981" xr:uid="{00000000-0005-0000-0000-0000E7250000}"/>
    <cellStyle name="Normal 5 4 2 4 3 2 2" xfId="12407" xr:uid="{00000000-0005-0000-0000-0000E8250000}"/>
    <cellStyle name="Normal 5 4 2 4 3 3" xfId="9480" xr:uid="{00000000-0005-0000-0000-0000E9250000}"/>
    <cellStyle name="Normal 5 4 2 4 4" xfId="5054" xr:uid="{00000000-0005-0000-0000-0000EA250000}"/>
    <cellStyle name="Normal 5 4 2 4 4 2" xfId="11480" xr:uid="{00000000-0005-0000-0000-0000EB250000}"/>
    <cellStyle name="Normal 5 4 2 4 5" xfId="8290" xr:uid="{00000000-0005-0000-0000-0000EC250000}"/>
    <cellStyle name="Normal 5 4 2 5" xfId="1670" xr:uid="{00000000-0005-0000-0000-0000ED250000}"/>
    <cellStyle name="Normal 5 4 2 5 2" xfId="2225" xr:uid="{00000000-0005-0000-0000-0000EE250000}"/>
    <cellStyle name="Normal 5 4 2 5 2 2" xfId="3475" xr:uid="{00000000-0005-0000-0000-0000EF250000}"/>
    <cellStyle name="Normal 5 4 2 5 2 2 2" xfId="6414" xr:uid="{00000000-0005-0000-0000-0000F0250000}"/>
    <cellStyle name="Normal 5 4 2 5 2 2 2 2" xfId="12840" xr:uid="{00000000-0005-0000-0000-0000F1250000}"/>
    <cellStyle name="Normal 5 4 2 5 2 2 3" xfId="9913" xr:uid="{00000000-0005-0000-0000-0000F2250000}"/>
    <cellStyle name="Normal 5 4 2 5 2 3" xfId="5493" xr:uid="{00000000-0005-0000-0000-0000F3250000}"/>
    <cellStyle name="Normal 5 4 2 5 2 3 2" xfId="11919" xr:uid="{00000000-0005-0000-0000-0000F4250000}"/>
    <cellStyle name="Normal 5 4 2 5 2 4" xfId="8908" xr:uid="{00000000-0005-0000-0000-0000F5250000}"/>
    <cellStyle name="Normal 5 4 2 5 3" xfId="3113" xr:uid="{00000000-0005-0000-0000-0000F6250000}"/>
    <cellStyle name="Normal 5 4 2 5 3 2" xfId="6052" xr:uid="{00000000-0005-0000-0000-0000F7250000}"/>
    <cellStyle name="Normal 5 4 2 5 3 2 2" xfId="12478" xr:uid="{00000000-0005-0000-0000-0000F8250000}"/>
    <cellStyle name="Normal 5 4 2 5 3 3" xfId="9551" xr:uid="{00000000-0005-0000-0000-0000F9250000}"/>
    <cellStyle name="Normal 5 4 2 5 4" xfId="5125" xr:uid="{00000000-0005-0000-0000-0000FA250000}"/>
    <cellStyle name="Normal 5 4 2 5 4 2" xfId="11551" xr:uid="{00000000-0005-0000-0000-0000FB250000}"/>
    <cellStyle name="Normal 5 4 2 5 5" xfId="8380" xr:uid="{00000000-0005-0000-0000-0000FC250000}"/>
    <cellStyle name="Normal 5 4 2 6" xfId="2579" xr:uid="{00000000-0005-0000-0000-0000FD250000}"/>
    <cellStyle name="Normal 5 4 2 6 2" xfId="3730" xr:uid="{00000000-0005-0000-0000-0000FE250000}"/>
    <cellStyle name="Normal 5 4 2 6 2 2" xfId="6669" xr:uid="{00000000-0005-0000-0000-0000FF250000}"/>
    <cellStyle name="Normal 5 4 2 6 2 2 2" xfId="13095" xr:uid="{00000000-0005-0000-0000-000000260000}"/>
    <cellStyle name="Normal 5 4 2 6 2 3" xfId="10168" xr:uid="{00000000-0005-0000-0000-000001260000}"/>
    <cellStyle name="Normal 5 4 2 6 3" xfId="5751" xr:uid="{00000000-0005-0000-0000-000002260000}"/>
    <cellStyle name="Normal 5 4 2 6 3 2" xfId="12177" xr:uid="{00000000-0005-0000-0000-000003260000}"/>
    <cellStyle name="Normal 5 4 2 6 4" xfId="9201" xr:uid="{00000000-0005-0000-0000-000004260000}"/>
    <cellStyle name="Normal 5 4 2 7" xfId="1845" xr:uid="{00000000-0005-0000-0000-000005260000}"/>
    <cellStyle name="Normal 5 4 2 7 2" xfId="3230" xr:uid="{00000000-0005-0000-0000-000006260000}"/>
    <cellStyle name="Normal 5 4 2 7 2 2" xfId="6169" xr:uid="{00000000-0005-0000-0000-000007260000}"/>
    <cellStyle name="Normal 5 4 2 7 2 2 2" xfId="12595" xr:uid="{00000000-0005-0000-0000-000008260000}"/>
    <cellStyle name="Normal 5 4 2 7 2 3" xfId="9668" xr:uid="{00000000-0005-0000-0000-000009260000}"/>
    <cellStyle name="Normal 5 4 2 7 3" xfId="5246" xr:uid="{00000000-0005-0000-0000-00000A260000}"/>
    <cellStyle name="Normal 5 4 2 7 3 2" xfId="11672" xr:uid="{00000000-0005-0000-0000-00000B260000}"/>
    <cellStyle name="Normal 5 4 2 7 4" xfId="8541" xr:uid="{00000000-0005-0000-0000-00000C260000}"/>
    <cellStyle name="Normal 5 4 2 8" xfId="1286" xr:uid="{00000000-0005-0000-0000-00000D260000}"/>
    <cellStyle name="Normal 5 4 2 8 2" xfId="4880" xr:uid="{00000000-0005-0000-0000-00000E260000}"/>
    <cellStyle name="Normal 5 4 2 8 2 2" xfId="11306" xr:uid="{00000000-0005-0000-0000-00000F260000}"/>
    <cellStyle name="Normal 5 4 2 8 3" xfId="8000" xr:uid="{00000000-0005-0000-0000-000010260000}"/>
    <cellStyle name="Normal 5 4 2 9" xfId="2866" xr:uid="{00000000-0005-0000-0000-000011260000}"/>
    <cellStyle name="Normal 5 4 2 9 2" xfId="5807" xr:uid="{00000000-0005-0000-0000-000012260000}"/>
    <cellStyle name="Normal 5 4 2 9 2 2" xfId="12233" xr:uid="{00000000-0005-0000-0000-000013260000}"/>
    <cellStyle name="Normal 5 4 2 9 3" xfId="9306" xr:uid="{00000000-0005-0000-0000-000014260000}"/>
    <cellStyle name="Normal 5 4 2_IOPES" xfId="2642" xr:uid="{00000000-0005-0000-0000-000015260000}"/>
    <cellStyle name="Normal 5 4 3" xfId="1334" xr:uid="{00000000-0005-0000-0000-000016260000}"/>
    <cellStyle name="Normal 5 4 3 10" xfId="8048" xr:uid="{00000000-0005-0000-0000-000017260000}"/>
    <cellStyle name="Normal 5 4 3 11" xfId="13641" xr:uid="{00000000-0005-0000-0000-000018260000}"/>
    <cellStyle name="Normal 5 4 3 2" xfId="1712" xr:uid="{00000000-0005-0000-0000-000019260000}"/>
    <cellStyle name="Normal 5 4 3 2 2" xfId="2267" xr:uid="{00000000-0005-0000-0000-00001A260000}"/>
    <cellStyle name="Normal 5 4 3 2 2 2" xfId="3506" xr:uid="{00000000-0005-0000-0000-00001B260000}"/>
    <cellStyle name="Normal 5 4 3 2 2 2 2" xfId="6445" xr:uid="{00000000-0005-0000-0000-00001C260000}"/>
    <cellStyle name="Normal 5 4 3 2 2 2 2 2" xfId="12871" xr:uid="{00000000-0005-0000-0000-00001D260000}"/>
    <cellStyle name="Normal 5 4 3 2 2 2 3" xfId="9944" xr:uid="{00000000-0005-0000-0000-00001E260000}"/>
    <cellStyle name="Normal 5 4 3 2 2 3" xfId="5525" xr:uid="{00000000-0005-0000-0000-00001F260000}"/>
    <cellStyle name="Normal 5 4 3 2 2 3 2" xfId="11951" xr:uid="{00000000-0005-0000-0000-000020260000}"/>
    <cellStyle name="Normal 5 4 3 2 2 4" xfId="8949" xr:uid="{00000000-0005-0000-0000-000021260000}"/>
    <cellStyle name="Normal 5 4 3 2 3" xfId="3144" xr:uid="{00000000-0005-0000-0000-000022260000}"/>
    <cellStyle name="Normal 5 4 3 2 3 2" xfId="6083" xr:uid="{00000000-0005-0000-0000-000023260000}"/>
    <cellStyle name="Normal 5 4 3 2 3 2 2" xfId="12509" xr:uid="{00000000-0005-0000-0000-000024260000}"/>
    <cellStyle name="Normal 5 4 3 2 3 3" xfId="9582" xr:uid="{00000000-0005-0000-0000-000025260000}"/>
    <cellStyle name="Normal 5 4 3 2 4" xfId="5157" xr:uid="{00000000-0005-0000-0000-000026260000}"/>
    <cellStyle name="Normal 5 4 3 2 4 2" xfId="11583" xr:uid="{00000000-0005-0000-0000-000027260000}"/>
    <cellStyle name="Normal 5 4 3 2 5" xfId="8421" xr:uid="{00000000-0005-0000-0000-000028260000}"/>
    <cellStyle name="Normal 5 4 3 3" xfId="2582" xr:uid="{00000000-0005-0000-0000-000029260000}"/>
    <cellStyle name="Normal 5 4 3 4" xfId="1888" xr:uid="{00000000-0005-0000-0000-00002A260000}"/>
    <cellStyle name="Normal 5 4 3 4 2" xfId="3270" xr:uid="{00000000-0005-0000-0000-00002B260000}"/>
    <cellStyle name="Normal 5 4 3 4 2 2" xfId="6209" xr:uid="{00000000-0005-0000-0000-00002C260000}"/>
    <cellStyle name="Normal 5 4 3 4 2 2 2" xfId="12635" xr:uid="{00000000-0005-0000-0000-00002D260000}"/>
    <cellStyle name="Normal 5 4 3 4 2 3" xfId="9708" xr:uid="{00000000-0005-0000-0000-00002E260000}"/>
    <cellStyle name="Normal 5 4 3 4 3" xfId="5286" xr:uid="{00000000-0005-0000-0000-00002F260000}"/>
    <cellStyle name="Normal 5 4 3 4 3 2" xfId="11712" xr:uid="{00000000-0005-0000-0000-000030260000}"/>
    <cellStyle name="Normal 5 4 3 4 4" xfId="8584" xr:uid="{00000000-0005-0000-0000-000031260000}"/>
    <cellStyle name="Normal 5 4 3 5" xfId="2906" xr:uid="{00000000-0005-0000-0000-000032260000}"/>
    <cellStyle name="Normal 5 4 3 5 2" xfId="5847" xr:uid="{00000000-0005-0000-0000-000033260000}"/>
    <cellStyle name="Normal 5 4 3 5 2 2" xfId="12273" xr:uid="{00000000-0005-0000-0000-000034260000}"/>
    <cellStyle name="Normal 5 4 3 5 3" xfId="9346" xr:uid="{00000000-0005-0000-0000-000035260000}"/>
    <cellStyle name="Normal 5 4 3 6" xfId="4920" xr:uid="{00000000-0005-0000-0000-000036260000}"/>
    <cellStyle name="Normal 5 4 3 6 2" xfId="11346" xr:uid="{00000000-0005-0000-0000-000037260000}"/>
    <cellStyle name="Normal 5 4 3 7" xfId="6715" xr:uid="{00000000-0005-0000-0000-000038260000}"/>
    <cellStyle name="Normal 5 4 3 8" xfId="6757" xr:uid="{00000000-0005-0000-0000-000039260000}"/>
    <cellStyle name="Normal 5 4 3 9" xfId="6798" xr:uid="{00000000-0005-0000-0000-00003A260000}"/>
    <cellStyle name="Normal 5 4 3_IOPES" xfId="2654" xr:uid="{00000000-0005-0000-0000-00003B260000}"/>
    <cellStyle name="Normal 5 4 4" xfId="1400" xr:uid="{00000000-0005-0000-0000-00003C260000}"/>
    <cellStyle name="Normal 5 4 4 2" xfId="1953" xr:uid="{00000000-0005-0000-0000-00003D260000}"/>
    <cellStyle name="Normal 5 4 4 2 2" xfId="3328" xr:uid="{00000000-0005-0000-0000-00003E260000}"/>
    <cellStyle name="Normal 5 4 4 2 2 2" xfId="6267" xr:uid="{00000000-0005-0000-0000-00003F260000}"/>
    <cellStyle name="Normal 5 4 4 2 2 2 2" xfId="12693" xr:uid="{00000000-0005-0000-0000-000040260000}"/>
    <cellStyle name="Normal 5 4 4 2 2 3" xfId="9766" xr:uid="{00000000-0005-0000-0000-000041260000}"/>
    <cellStyle name="Normal 5 4 4 2 3" xfId="5344" xr:uid="{00000000-0005-0000-0000-000042260000}"/>
    <cellStyle name="Normal 5 4 4 2 3 2" xfId="11770" xr:uid="{00000000-0005-0000-0000-000043260000}"/>
    <cellStyle name="Normal 5 4 4 2 4" xfId="8649" xr:uid="{00000000-0005-0000-0000-000044260000}"/>
    <cellStyle name="Normal 5 4 4 3" xfId="2964" xr:uid="{00000000-0005-0000-0000-000045260000}"/>
    <cellStyle name="Normal 5 4 4 3 2" xfId="5905" xr:uid="{00000000-0005-0000-0000-000046260000}"/>
    <cellStyle name="Normal 5 4 4 3 2 2" xfId="12331" xr:uid="{00000000-0005-0000-0000-000047260000}"/>
    <cellStyle name="Normal 5 4 4 3 3" xfId="9404" xr:uid="{00000000-0005-0000-0000-000048260000}"/>
    <cellStyle name="Normal 5 4 4 4" xfId="4978" xr:uid="{00000000-0005-0000-0000-000049260000}"/>
    <cellStyle name="Normal 5 4 4 4 2" xfId="11404" xr:uid="{00000000-0005-0000-0000-00004A260000}"/>
    <cellStyle name="Normal 5 4 4 5" xfId="8114" xr:uid="{00000000-0005-0000-0000-00004B260000}"/>
    <cellStyle name="Normal 5 4 5" xfId="1558" xr:uid="{00000000-0005-0000-0000-00004C260000}"/>
    <cellStyle name="Normal 5 4 5 2" xfId="2107" xr:uid="{00000000-0005-0000-0000-00004D260000}"/>
    <cellStyle name="Normal 5 4 5 2 2" xfId="3386" xr:uid="{00000000-0005-0000-0000-00004E260000}"/>
    <cellStyle name="Normal 5 4 5 2 2 2" xfId="6325" xr:uid="{00000000-0005-0000-0000-00004F260000}"/>
    <cellStyle name="Normal 5 4 5 2 2 2 2" xfId="12751" xr:uid="{00000000-0005-0000-0000-000050260000}"/>
    <cellStyle name="Normal 5 4 5 2 2 3" xfId="9824" xr:uid="{00000000-0005-0000-0000-000051260000}"/>
    <cellStyle name="Normal 5 4 5 2 3" xfId="5404" xr:uid="{00000000-0005-0000-0000-000052260000}"/>
    <cellStyle name="Normal 5 4 5 2 3 2" xfId="11830" xr:uid="{00000000-0005-0000-0000-000053260000}"/>
    <cellStyle name="Normal 5 4 5 2 4" xfId="8801" xr:uid="{00000000-0005-0000-0000-000054260000}"/>
    <cellStyle name="Normal 5 4 5 3" xfId="3023" xr:uid="{00000000-0005-0000-0000-000055260000}"/>
    <cellStyle name="Normal 5 4 5 3 2" xfId="5963" xr:uid="{00000000-0005-0000-0000-000056260000}"/>
    <cellStyle name="Normal 5 4 5 3 2 2" xfId="12389" xr:uid="{00000000-0005-0000-0000-000057260000}"/>
    <cellStyle name="Normal 5 4 5 3 3" xfId="9462" xr:uid="{00000000-0005-0000-0000-000058260000}"/>
    <cellStyle name="Normal 5 4 5 4" xfId="5036" xr:uid="{00000000-0005-0000-0000-000059260000}"/>
    <cellStyle name="Normal 5 4 5 4 2" xfId="11462" xr:uid="{00000000-0005-0000-0000-00005A260000}"/>
    <cellStyle name="Normal 5 4 5 5" xfId="8272" xr:uid="{00000000-0005-0000-0000-00005B260000}"/>
    <cellStyle name="Normal 5 4 6" xfId="1634" xr:uid="{00000000-0005-0000-0000-00005C260000}"/>
    <cellStyle name="Normal 5 4 6 2" xfId="2181" xr:uid="{00000000-0005-0000-0000-00005D260000}"/>
    <cellStyle name="Normal 5 4 6 2 2" xfId="3445" xr:uid="{00000000-0005-0000-0000-00005E260000}"/>
    <cellStyle name="Normal 5 4 6 2 2 2" xfId="6384" xr:uid="{00000000-0005-0000-0000-00005F260000}"/>
    <cellStyle name="Normal 5 4 6 2 2 2 2" xfId="12810" xr:uid="{00000000-0005-0000-0000-000060260000}"/>
    <cellStyle name="Normal 5 4 6 2 2 3" xfId="9883" xr:uid="{00000000-0005-0000-0000-000061260000}"/>
    <cellStyle name="Normal 5 4 6 2 3" xfId="5463" xr:uid="{00000000-0005-0000-0000-000062260000}"/>
    <cellStyle name="Normal 5 4 6 2 3 2" xfId="11889" xr:uid="{00000000-0005-0000-0000-000063260000}"/>
    <cellStyle name="Normal 5 4 6 2 4" xfId="8873" xr:uid="{00000000-0005-0000-0000-000064260000}"/>
    <cellStyle name="Normal 5 4 6 3" xfId="3083" xr:uid="{00000000-0005-0000-0000-000065260000}"/>
    <cellStyle name="Normal 5 4 6 3 2" xfId="6022" xr:uid="{00000000-0005-0000-0000-000066260000}"/>
    <cellStyle name="Normal 5 4 6 3 2 2" xfId="12448" xr:uid="{00000000-0005-0000-0000-000067260000}"/>
    <cellStyle name="Normal 5 4 6 3 3" xfId="9521" xr:uid="{00000000-0005-0000-0000-000068260000}"/>
    <cellStyle name="Normal 5 4 6 4" xfId="5095" xr:uid="{00000000-0005-0000-0000-000069260000}"/>
    <cellStyle name="Normal 5 4 6 4 2" xfId="11521" xr:uid="{00000000-0005-0000-0000-00006A260000}"/>
    <cellStyle name="Normal 5 4 6 5" xfId="8345" xr:uid="{00000000-0005-0000-0000-00006B260000}"/>
    <cellStyle name="Normal 5 4 7" xfId="2566" xr:uid="{00000000-0005-0000-0000-00006C260000}"/>
    <cellStyle name="Normal 5 4 8" xfId="2728" xr:uid="{00000000-0005-0000-0000-00006D260000}"/>
    <cellStyle name="Normal 5 4 9" xfId="2618" xr:uid="{00000000-0005-0000-0000-00006E260000}"/>
    <cellStyle name="Normal 5 4_IOPES" xfId="2342" xr:uid="{00000000-0005-0000-0000-00006F260000}"/>
    <cellStyle name="Normal 5 5" xfId="235" xr:uid="{00000000-0005-0000-0000-000070260000}"/>
    <cellStyle name="Normal 5 5 2" xfId="594" xr:uid="{00000000-0005-0000-0000-000071260000}"/>
    <cellStyle name="Normal 5 5 2 2" xfId="1172" xr:uid="{00000000-0005-0000-0000-000072260000}"/>
    <cellStyle name="Normal 5 5 2 2 2" xfId="4831" xr:uid="{00000000-0005-0000-0000-000073260000}"/>
    <cellStyle name="Normal 5 5 2 2 2 2" xfId="11257" xr:uid="{00000000-0005-0000-0000-000074260000}"/>
    <cellStyle name="Normal 5 5 2 2 3" xfId="7892" xr:uid="{00000000-0005-0000-0000-000075260000}"/>
    <cellStyle name="Normal 5 5 2 3" xfId="4283" xr:uid="{00000000-0005-0000-0000-000076260000}"/>
    <cellStyle name="Normal 5 5 2 3 2" xfId="10709" xr:uid="{00000000-0005-0000-0000-000077260000}"/>
    <cellStyle name="Normal 5 5 2 4" xfId="7338" xr:uid="{00000000-0005-0000-0000-000078260000}"/>
    <cellStyle name="Normal 5 5 3" xfId="415" xr:uid="{00000000-0005-0000-0000-000079260000}"/>
    <cellStyle name="Normal 5 5 3 2" xfId="994" xr:uid="{00000000-0005-0000-0000-00007A260000}"/>
    <cellStyle name="Normal 5 5 3 2 2" xfId="4653" xr:uid="{00000000-0005-0000-0000-00007B260000}"/>
    <cellStyle name="Normal 5 5 3 2 2 2" xfId="11079" xr:uid="{00000000-0005-0000-0000-00007C260000}"/>
    <cellStyle name="Normal 5 5 3 2 3" xfId="7714" xr:uid="{00000000-0005-0000-0000-00007D260000}"/>
    <cellStyle name="Normal 5 5 3 3" xfId="4105" xr:uid="{00000000-0005-0000-0000-00007E260000}"/>
    <cellStyle name="Normal 5 5 3 3 2" xfId="10531" xr:uid="{00000000-0005-0000-0000-00007F260000}"/>
    <cellStyle name="Normal 5 5 3 4" xfId="7160" xr:uid="{00000000-0005-0000-0000-000080260000}"/>
    <cellStyle name="Normal 5 5 4" xfId="816" xr:uid="{00000000-0005-0000-0000-000081260000}"/>
    <cellStyle name="Normal 5 5 4 2" xfId="4475" xr:uid="{00000000-0005-0000-0000-000082260000}"/>
    <cellStyle name="Normal 5 5 4 2 2" xfId="10901" xr:uid="{00000000-0005-0000-0000-000083260000}"/>
    <cellStyle name="Normal 5 5 4 3" xfId="7536" xr:uid="{00000000-0005-0000-0000-000084260000}"/>
    <cellStyle name="Normal 5 5 5" xfId="2571" xr:uid="{00000000-0005-0000-0000-000085260000}"/>
    <cellStyle name="Normal 5 5 5 2" xfId="5743" xr:uid="{00000000-0005-0000-0000-000086260000}"/>
    <cellStyle name="Normal 5 5 5 2 2" xfId="12169" xr:uid="{00000000-0005-0000-0000-000087260000}"/>
    <cellStyle name="Normal 5 5 5 3" xfId="9193" xr:uid="{00000000-0005-0000-0000-000088260000}"/>
    <cellStyle name="Normal 5 5 6" xfId="3722" xr:uid="{00000000-0005-0000-0000-000089260000}"/>
    <cellStyle name="Normal 5 5 6 2" xfId="6661" xr:uid="{00000000-0005-0000-0000-00008A260000}"/>
    <cellStyle name="Normal 5 5 6 2 2" xfId="13087" xr:uid="{00000000-0005-0000-0000-00008B260000}"/>
    <cellStyle name="Normal 5 5 6 3" xfId="10160" xr:uid="{00000000-0005-0000-0000-00008C260000}"/>
    <cellStyle name="Normal 5 5 7" xfId="3927" xr:uid="{00000000-0005-0000-0000-00008D260000}"/>
    <cellStyle name="Normal 5 5 7 2" xfId="10353" xr:uid="{00000000-0005-0000-0000-00008E260000}"/>
    <cellStyle name="Normal 5 5 8" xfId="6982" xr:uid="{00000000-0005-0000-0000-00008F260000}"/>
    <cellStyle name="Normal 5 6" xfId="1274" xr:uid="{00000000-0005-0000-0000-000090260000}"/>
    <cellStyle name="Normal 5 6 10" xfId="7988" xr:uid="{00000000-0005-0000-0000-000091260000}"/>
    <cellStyle name="Normal 5 6 11" xfId="13629" xr:uid="{00000000-0005-0000-0000-000092260000}"/>
    <cellStyle name="Normal 5 6 17" xfId="13672" xr:uid="{00000000-0005-0000-0000-000093260000}"/>
    <cellStyle name="Normal 5 6 2" xfId="1279" xr:uid="{00000000-0005-0000-0000-000094260000}"/>
    <cellStyle name="Normal 5 6 2 2" xfId="1345" xr:uid="{00000000-0005-0000-0000-000095260000}"/>
    <cellStyle name="Normal 5 6 2 2 2" xfId="1899" xr:uid="{00000000-0005-0000-0000-000096260000}"/>
    <cellStyle name="Normal 5 6 2 2 2 2" xfId="3281" xr:uid="{00000000-0005-0000-0000-000097260000}"/>
    <cellStyle name="Normal 5 6 2 2 2 2 2" xfId="6220" xr:uid="{00000000-0005-0000-0000-000098260000}"/>
    <cellStyle name="Normal 5 6 2 2 2 2 2 2" xfId="12646" xr:uid="{00000000-0005-0000-0000-000099260000}"/>
    <cellStyle name="Normal 5 6 2 2 2 2 3" xfId="9719" xr:uid="{00000000-0005-0000-0000-00009A260000}"/>
    <cellStyle name="Normal 5 6 2 2 2 3" xfId="5297" xr:uid="{00000000-0005-0000-0000-00009B260000}"/>
    <cellStyle name="Normal 5 6 2 2 2 3 2" xfId="11723" xr:uid="{00000000-0005-0000-0000-00009C260000}"/>
    <cellStyle name="Normal 5 6 2 2 2 4" xfId="8595" xr:uid="{00000000-0005-0000-0000-00009D260000}"/>
    <cellStyle name="Normal 5 6 2 2 3" xfId="2917" xr:uid="{00000000-0005-0000-0000-00009E260000}"/>
    <cellStyle name="Normal 5 6 2 2 3 2" xfId="5858" xr:uid="{00000000-0005-0000-0000-00009F260000}"/>
    <cellStyle name="Normal 5 6 2 2 3 2 2" xfId="12284" xr:uid="{00000000-0005-0000-0000-0000A0260000}"/>
    <cellStyle name="Normal 5 6 2 2 3 3" xfId="9357" xr:uid="{00000000-0005-0000-0000-0000A1260000}"/>
    <cellStyle name="Normal 5 6 2 2 4" xfId="4931" xr:uid="{00000000-0005-0000-0000-0000A2260000}"/>
    <cellStyle name="Normal 5 6 2 2 4 2" xfId="11357" xr:uid="{00000000-0005-0000-0000-0000A3260000}"/>
    <cellStyle name="Normal 5 6 2 2 5" xfId="8059" xr:uid="{00000000-0005-0000-0000-0000A4260000}"/>
    <cellStyle name="Normal 5 6 2 3" xfId="1411" xr:uid="{00000000-0005-0000-0000-0000A5260000}"/>
    <cellStyle name="Normal 5 6 2 3 2" xfId="1964" xr:uid="{00000000-0005-0000-0000-0000A6260000}"/>
    <cellStyle name="Normal 5 6 2 3 2 2" xfId="3339" xr:uid="{00000000-0005-0000-0000-0000A7260000}"/>
    <cellStyle name="Normal 5 6 2 3 2 2 2" xfId="6278" xr:uid="{00000000-0005-0000-0000-0000A8260000}"/>
    <cellStyle name="Normal 5 6 2 3 2 2 2 2" xfId="12704" xr:uid="{00000000-0005-0000-0000-0000A9260000}"/>
    <cellStyle name="Normal 5 6 2 3 2 2 3" xfId="9777" xr:uid="{00000000-0005-0000-0000-0000AA260000}"/>
    <cellStyle name="Normal 5 6 2 3 2 3" xfId="5355" xr:uid="{00000000-0005-0000-0000-0000AB260000}"/>
    <cellStyle name="Normal 5 6 2 3 2 3 2" xfId="11781" xr:uid="{00000000-0005-0000-0000-0000AC260000}"/>
    <cellStyle name="Normal 5 6 2 3 2 4" xfId="8660" xr:uid="{00000000-0005-0000-0000-0000AD260000}"/>
    <cellStyle name="Normal 5 6 2 3 3" xfId="2975" xr:uid="{00000000-0005-0000-0000-0000AE260000}"/>
    <cellStyle name="Normal 5 6 2 3 3 2" xfId="5916" xr:uid="{00000000-0005-0000-0000-0000AF260000}"/>
    <cellStyle name="Normal 5 6 2 3 3 2 2" xfId="12342" xr:uid="{00000000-0005-0000-0000-0000B0260000}"/>
    <cellStyle name="Normal 5 6 2 3 3 3" xfId="9415" xr:uid="{00000000-0005-0000-0000-0000B1260000}"/>
    <cellStyle name="Normal 5 6 2 3 4" xfId="4989" xr:uid="{00000000-0005-0000-0000-0000B2260000}"/>
    <cellStyle name="Normal 5 6 2 3 4 2" xfId="11415" xr:uid="{00000000-0005-0000-0000-0000B3260000}"/>
    <cellStyle name="Normal 5 6 2 3 5" xfId="8125" xr:uid="{00000000-0005-0000-0000-0000B4260000}"/>
    <cellStyle name="Normal 5 6 2 4" xfId="1569" xr:uid="{00000000-0005-0000-0000-0000B5260000}"/>
    <cellStyle name="Normal 5 6 2 4 2" xfId="2118" xr:uid="{00000000-0005-0000-0000-0000B6260000}"/>
    <cellStyle name="Normal 5 6 2 4 2 2" xfId="3397" xr:uid="{00000000-0005-0000-0000-0000B7260000}"/>
    <cellStyle name="Normal 5 6 2 4 2 2 2" xfId="6336" xr:uid="{00000000-0005-0000-0000-0000B8260000}"/>
    <cellStyle name="Normal 5 6 2 4 2 2 2 2" xfId="12762" xr:uid="{00000000-0005-0000-0000-0000B9260000}"/>
    <cellStyle name="Normal 5 6 2 4 2 2 3" xfId="9835" xr:uid="{00000000-0005-0000-0000-0000BA260000}"/>
    <cellStyle name="Normal 5 6 2 4 2 3" xfId="5415" xr:uid="{00000000-0005-0000-0000-0000BB260000}"/>
    <cellStyle name="Normal 5 6 2 4 2 3 2" xfId="11841" xr:uid="{00000000-0005-0000-0000-0000BC260000}"/>
    <cellStyle name="Normal 5 6 2 4 2 4" xfId="8812" xr:uid="{00000000-0005-0000-0000-0000BD260000}"/>
    <cellStyle name="Normal 5 6 2 4 3" xfId="3034" xr:uid="{00000000-0005-0000-0000-0000BE260000}"/>
    <cellStyle name="Normal 5 6 2 4 3 2" xfId="5974" xr:uid="{00000000-0005-0000-0000-0000BF260000}"/>
    <cellStyle name="Normal 5 6 2 4 3 2 2" xfId="12400" xr:uid="{00000000-0005-0000-0000-0000C0260000}"/>
    <cellStyle name="Normal 5 6 2 4 3 3" xfId="9473" xr:uid="{00000000-0005-0000-0000-0000C1260000}"/>
    <cellStyle name="Normal 5 6 2 4 4" xfId="5047" xr:uid="{00000000-0005-0000-0000-0000C2260000}"/>
    <cellStyle name="Normal 5 6 2 4 4 2" xfId="11473" xr:uid="{00000000-0005-0000-0000-0000C3260000}"/>
    <cellStyle name="Normal 5 6 2 4 5" xfId="8283" xr:uid="{00000000-0005-0000-0000-0000C4260000}"/>
    <cellStyle name="Normal 5 6 2 5" xfId="1838" xr:uid="{00000000-0005-0000-0000-0000C5260000}"/>
    <cellStyle name="Normal 5 6 2 5 2" xfId="3223" xr:uid="{00000000-0005-0000-0000-0000C6260000}"/>
    <cellStyle name="Normal 5 6 2 5 2 2" xfId="6162" xr:uid="{00000000-0005-0000-0000-0000C7260000}"/>
    <cellStyle name="Normal 5 6 2 5 2 2 2" xfId="12588" xr:uid="{00000000-0005-0000-0000-0000C8260000}"/>
    <cellStyle name="Normal 5 6 2 5 2 3" xfId="9661" xr:uid="{00000000-0005-0000-0000-0000C9260000}"/>
    <cellStyle name="Normal 5 6 2 5 3" xfId="5239" xr:uid="{00000000-0005-0000-0000-0000CA260000}"/>
    <cellStyle name="Normal 5 6 2 5 3 2" xfId="11665" xr:uid="{00000000-0005-0000-0000-0000CB260000}"/>
    <cellStyle name="Normal 5 6 2 5 4" xfId="8534" xr:uid="{00000000-0005-0000-0000-0000CC260000}"/>
    <cellStyle name="Normal 5 6 2 6" xfId="2859" xr:uid="{00000000-0005-0000-0000-0000CD260000}"/>
    <cellStyle name="Normal 5 6 2 6 2" xfId="5800" xr:uid="{00000000-0005-0000-0000-0000CE260000}"/>
    <cellStyle name="Normal 5 6 2 6 2 2" xfId="12226" xr:uid="{00000000-0005-0000-0000-0000CF260000}"/>
    <cellStyle name="Normal 5 6 2 6 3" xfId="9299" xr:uid="{00000000-0005-0000-0000-0000D0260000}"/>
    <cellStyle name="Normal 5 6 2 7" xfId="4873" xr:uid="{00000000-0005-0000-0000-0000D1260000}"/>
    <cellStyle name="Normal 5 6 2 7 2" xfId="11299" xr:uid="{00000000-0005-0000-0000-0000D2260000}"/>
    <cellStyle name="Normal 5 6 2 8" xfId="7993" xr:uid="{00000000-0005-0000-0000-0000D3260000}"/>
    <cellStyle name="Normal 5 6 3" xfId="1340" xr:uid="{00000000-0005-0000-0000-0000D4260000}"/>
    <cellStyle name="Normal 5 6 3 2" xfId="1894" xr:uid="{00000000-0005-0000-0000-0000D5260000}"/>
    <cellStyle name="Normal 5 6 3 2 2" xfId="3276" xr:uid="{00000000-0005-0000-0000-0000D6260000}"/>
    <cellStyle name="Normal 5 6 3 2 2 2" xfId="6215" xr:uid="{00000000-0005-0000-0000-0000D7260000}"/>
    <cellStyle name="Normal 5 6 3 2 2 2 2" xfId="12641" xr:uid="{00000000-0005-0000-0000-0000D8260000}"/>
    <cellStyle name="Normal 5 6 3 2 2 3" xfId="9714" xr:uid="{00000000-0005-0000-0000-0000D9260000}"/>
    <cellStyle name="Normal 5 6 3 2 3" xfId="5292" xr:uid="{00000000-0005-0000-0000-0000DA260000}"/>
    <cellStyle name="Normal 5 6 3 2 3 2" xfId="11718" xr:uid="{00000000-0005-0000-0000-0000DB260000}"/>
    <cellStyle name="Normal 5 6 3 2 4" xfId="8590" xr:uid="{00000000-0005-0000-0000-0000DC260000}"/>
    <cellStyle name="Normal 5 6 3 3" xfId="2912" xr:uid="{00000000-0005-0000-0000-0000DD260000}"/>
    <cellStyle name="Normal 5 6 3 3 2" xfId="5853" xr:uid="{00000000-0005-0000-0000-0000DE260000}"/>
    <cellStyle name="Normal 5 6 3 3 2 2" xfId="12279" xr:uid="{00000000-0005-0000-0000-0000DF260000}"/>
    <cellStyle name="Normal 5 6 3 3 3" xfId="9352" xr:uid="{00000000-0005-0000-0000-0000E0260000}"/>
    <cellStyle name="Normal 5 6 3 4" xfId="4926" xr:uid="{00000000-0005-0000-0000-0000E1260000}"/>
    <cellStyle name="Normal 5 6 3 4 2" xfId="11352" xr:uid="{00000000-0005-0000-0000-0000E2260000}"/>
    <cellStyle name="Normal 5 6 3 5" xfId="8054" xr:uid="{00000000-0005-0000-0000-0000E3260000}"/>
    <cellStyle name="Normal 5 6 4" xfId="1406" xr:uid="{00000000-0005-0000-0000-0000E4260000}"/>
    <cellStyle name="Normal 5 6 4 2" xfId="1959" xr:uid="{00000000-0005-0000-0000-0000E5260000}"/>
    <cellStyle name="Normal 5 6 4 2 2" xfId="3334" xr:uid="{00000000-0005-0000-0000-0000E6260000}"/>
    <cellStyle name="Normal 5 6 4 2 2 2" xfId="6273" xr:uid="{00000000-0005-0000-0000-0000E7260000}"/>
    <cellStyle name="Normal 5 6 4 2 2 2 2" xfId="12699" xr:uid="{00000000-0005-0000-0000-0000E8260000}"/>
    <cellStyle name="Normal 5 6 4 2 2 3" xfId="9772" xr:uid="{00000000-0005-0000-0000-0000E9260000}"/>
    <cellStyle name="Normal 5 6 4 2 3" xfId="5350" xr:uid="{00000000-0005-0000-0000-0000EA260000}"/>
    <cellStyle name="Normal 5 6 4 2 3 2" xfId="11776" xr:uid="{00000000-0005-0000-0000-0000EB260000}"/>
    <cellStyle name="Normal 5 6 4 2 4" xfId="8655" xr:uid="{00000000-0005-0000-0000-0000EC260000}"/>
    <cellStyle name="Normal 5 6 4 3" xfId="2970" xr:uid="{00000000-0005-0000-0000-0000ED260000}"/>
    <cellStyle name="Normal 5 6 4 3 2" xfId="5911" xr:uid="{00000000-0005-0000-0000-0000EE260000}"/>
    <cellStyle name="Normal 5 6 4 3 2 2" xfId="12337" xr:uid="{00000000-0005-0000-0000-0000EF260000}"/>
    <cellStyle name="Normal 5 6 4 3 3" xfId="9410" xr:uid="{00000000-0005-0000-0000-0000F0260000}"/>
    <cellStyle name="Normal 5 6 4 4" xfId="4984" xr:uid="{00000000-0005-0000-0000-0000F1260000}"/>
    <cellStyle name="Normal 5 6 4 4 2" xfId="11410" xr:uid="{00000000-0005-0000-0000-0000F2260000}"/>
    <cellStyle name="Normal 5 6 4 5" xfId="8120" xr:uid="{00000000-0005-0000-0000-0000F3260000}"/>
    <cellStyle name="Normal 5 6 5" xfId="1564" xr:uid="{00000000-0005-0000-0000-0000F4260000}"/>
    <cellStyle name="Normal 5 6 5 2" xfId="2113" xr:uid="{00000000-0005-0000-0000-0000F5260000}"/>
    <cellStyle name="Normal 5 6 5 2 2" xfId="3392" xr:uid="{00000000-0005-0000-0000-0000F6260000}"/>
    <cellStyle name="Normal 5 6 5 2 2 2" xfId="6331" xr:uid="{00000000-0005-0000-0000-0000F7260000}"/>
    <cellStyle name="Normal 5 6 5 2 2 2 2" xfId="12757" xr:uid="{00000000-0005-0000-0000-0000F8260000}"/>
    <cellStyle name="Normal 5 6 5 2 2 3" xfId="9830" xr:uid="{00000000-0005-0000-0000-0000F9260000}"/>
    <cellStyle name="Normal 5 6 5 2 3" xfId="5410" xr:uid="{00000000-0005-0000-0000-0000FA260000}"/>
    <cellStyle name="Normal 5 6 5 2 3 2" xfId="11836" xr:uid="{00000000-0005-0000-0000-0000FB260000}"/>
    <cellStyle name="Normal 5 6 5 2 4" xfId="8807" xr:uid="{00000000-0005-0000-0000-0000FC260000}"/>
    <cellStyle name="Normal 5 6 5 3" xfId="3029" xr:uid="{00000000-0005-0000-0000-0000FD260000}"/>
    <cellStyle name="Normal 5 6 5 3 2" xfId="5969" xr:uid="{00000000-0005-0000-0000-0000FE260000}"/>
    <cellStyle name="Normal 5 6 5 3 2 2" xfId="12395" xr:uid="{00000000-0005-0000-0000-0000FF260000}"/>
    <cellStyle name="Normal 5 6 5 3 3" xfId="9468" xr:uid="{00000000-0005-0000-0000-000000270000}"/>
    <cellStyle name="Normal 5 6 5 4" xfId="5042" xr:uid="{00000000-0005-0000-0000-000001270000}"/>
    <cellStyle name="Normal 5 6 5 4 2" xfId="11468" xr:uid="{00000000-0005-0000-0000-000002270000}"/>
    <cellStyle name="Normal 5 6 5 5" xfId="8278" xr:uid="{00000000-0005-0000-0000-000003270000}"/>
    <cellStyle name="Normal 5 6 6" xfId="2580" xr:uid="{00000000-0005-0000-0000-000004270000}"/>
    <cellStyle name="Normal 5 6 6 2" xfId="3731" xr:uid="{00000000-0005-0000-0000-000005270000}"/>
    <cellStyle name="Normal 5 6 6 2 2" xfId="6670" xr:uid="{00000000-0005-0000-0000-000006270000}"/>
    <cellStyle name="Normal 5 6 6 2 2 2" xfId="13096" xr:uid="{00000000-0005-0000-0000-000007270000}"/>
    <cellStyle name="Normal 5 6 6 2 3" xfId="10169" xr:uid="{00000000-0005-0000-0000-000008270000}"/>
    <cellStyle name="Normal 5 6 6 3" xfId="5752" xr:uid="{00000000-0005-0000-0000-000009270000}"/>
    <cellStyle name="Normal 5 6 6 3 2" xfId="12178" xr:uid="{00000000-0005-0000-0000-00000A270000}"/>
    <cellStyle name="Normal 5 6 6 4" xfId="9202" xr:uid="{00000000-0005-0000-0000-00000B270000}"/>
    <cellStyle name="Normal 5 6 7" xfId="1833" xr:uid="{00000000-0005-0000-0000-00000C270000}"/>
    <cellStyle name="Normal 5 6 7 2" xfId="3218" xr:uid="{00000000-0005-0000-0000-00000D270000}"/>
    <cellStyle name="Normal 5 6 7 2 2" xfId="6157" xr:uid="{00000000-0005-0000-0000-00000E270000}"/>
    <cellStyle name="Normal 5 6 7 2 2 2" xfId="12583" xr:uid="{00000000-0005-0000-0000-00000F270000}"/>
    <cellStyle name="Normal 5 6 7 2 3" xfId="9656" xr:uid="{00000000-0005-0000-0000-000010270000}"/>
    <cellStyle name="Normal 5 6 7 3" xfId="5234" xr:uid="{00000000-0005-0000-0000-000011270000}"/>
    <cellStyle name="Normal 5 6 7 3 2" xfId="11660" xr:uid="{00000000-0005-0000-0000-000012270000}"/>
    <cellStyle name="Normal 5 6 7 4" xfId="8529" xr:uid="{00000000-0005-0000-0000-000013270000}"/>
    <cellStyle name="Normal 5 6 8" xfId="2854" xr:uid="{00000000-0005-0000-0000-000014270000}"/>
    <cellStyle name="Normal 5 6 8 2" xfId="5795" xr:uid="{00000000-0005-0000-0000-000015270000}"/>
    <cellStyle name="Normal 5 6 8 2 2" xfId="12221" xr:uid="{00000000-0005-0000-0000-000016270000}"/>
    <cellStyle name="Normal 5 6 8 3" xfId="9294" xr:uid="{00000000-0005-0000-0000-000017270000}"/>
    <cellStyle name="Normal 5 6 9" xfId="4868" xr:uid="{00000000-0005-0000-0000-000018270000}"/>
    <cellStyle name="Normal 5 6 9 2" xfId="11294" xr:uid="{00000000-0005-0000-0000-000019270000}"/>
    <cellStyle name="Normal 5 6_IOPES" xfId="2714" xr:uid="{00000000-0005-0000-0000-00001A270000}"/>
    <cellStyle name="Normal 50" xfId="2807" xr:uid="{00000000-0005-0000-0000-00001B270000}"/>
    <cellStyle name="Normal 51" xfId="2814" xr:uid="{00000000-0005-0000-0000-00001C270000}"/>
    <cellStyle name="Normal 52" xfId="2775" xr:uid="{00000000-0005-0000-0000-00001D270000}"/>
    <cellStyle name="Normal 53" xfId="2784" xr:uid="{00000000-0005-0000-0000-00001E270000}"/>
    <cellStyle name="Normal 54" xfId="2785" xr:uid="{00000000-0005-0000-0000-00001F270000}"/>
    <cellStyle name="Normal 55" xfId="2781" xr:uid="{00000000-0005-0000-0000-000020270000}"/>
    <cellStyle name="Normal 56" xfId="2805" xr:uid="{00000000-0005-0000-0000-000021270000}"/>
    <cellStyle name="Normal 57" xfId="2817" xr:uid="{00000000-0005-0000-0000-000022270000}"/>
    <cellStyle name="Normal 58" xfId="2774" xr:uid="{00000000-0005-0000-0000-000023270000}"/>
    <cellStyle name="Normal 59" xfId="2773" xr:uid="{00000000-0005-0000-0000-000024270000}"/>
    <cellStyle name="Normal 6" xfId="57" xr:uid="{00000000-0005-0000-0000-000025270000}"/>
    <cellStyle name="Normal 6 10" xfId="2725" xr:uid="{00000000-0005-0000-0000-000026270000}"/>
    <cellStyle name="Normal 6 10 2" xfId="3735" xr:uid="{00000000-0005-0000-0000-000027270000}"/>
    <cellStyle name="Normal 6 10 2 2" xfId="6674" xr:uid="{00000000-0005-0000-0000-000028270000}"/>
    <cellStyle name="Normal 6 10 2 2 2" xfId="13100" xr:uid="{00000000-0005-0000-0000-000029270000}"/>
    <cellStyle name="Normal 6 10 2 3" xfId="10173" xr:uid="{00000000-0005-0000-0000-00002A270000}"/>
    <cellStyle name="Normal 6 10 3" xfId="5756" xr:uid="{00000000-0005-0000-0000-00002B270000}"/>
    <cellStyle name="Normal 6 10 3 2" xfId="12182" xr:uid="{00000000-0005-0000-0000-00002C270000}"/>
    <cellStyle name="Normal 6 10 4" xfId="9223" xr:uid="{00000000-0005-0000-0000-00002D270000}"/>
    <cellStyle name="Normal 6 11" xfId="1813" xr:uid="{00000000-0005-0000-0000-00002E270000}"/>
    <cellStyle name="Normal 6 11 2" xfId="3200" xr:uid="{00000000-0005-0000-0000-00002F270000}"/>
    <cellStyle name="Normal 6 11 2 2" xfId="6139" xr:uid="{00000000-0005-0000-0000-000030270000}"/>
    <cellStyle name="Normal 6 11 2 2 2" xfId="12565" xr:uid="{00000000-0005-0000-0000-000031270000}"/>
    <cellStyle name="Normal 6 11 2 3" xfId="9638" xr:uid="{00000000-0005-0000-0000-000032270000}"/>
    <cellStyle name="Normal 6 11 3" xfId="5216" xr:uid="{00000000-0005-0000-0000-000033270000}"/>
    <cellStyle name="Normal 6 11 3 2" xfId="11642" xr:uid="{00000000-0005-0000-0000-000034270000}"/>
    <cellStyle name="Normal 6 11 4" xfId="8511" xr:uid="{00000000-0005-0000-0000-000035270000}"/>
    <cellStyle name="Normal 6 12" xfId="1254" xr:uid="{00000000-0005-0000-0000-000036270000}"/>
    <cellStyle name="Normal 6 12 2" xfId="4850" xr:uid="{00000000-0005-0000-0000-000037270000}"/>
    <cellStyle name="Normal 6 12 2 2" xfId="11276" xr:uid="{00000000-0005-0000-0000-000038270000}"/>
    <cellStyle name="Normal 6 12 3" xfId="7970" xr:uid="{00000000-0005-0000-0000-000039270000}"/>
    <cellStyle name="Normal 6 13" xfId="2836" xr:uid="{00000000-0005-0000-0000-00003A270000}"/>
    <cellStyle name="Normal 6 13 2" xfId="5777" xr:uid="{00000000-0005-0000-0000-00003B270000}"/>
    <cellStyle name="Normal 6 13 2 2" xfId="12203" xr:uid="{00000000-0005-0000-0000-00003C270000}"/>
    <cellStyle name="Normal 6 13 3" xfId="9276" xr:uid="{00000000-0005-0000-0000-00003D270000}"/>
    <cellStyle name="Normal 6 14" xfId="3767" xr:uid="{00000000-0005-0000-0000-00003E270000}"/>
    <cellStyle name="Normal 6 14 2" xfId="10193" xr:uid="{00000000-0005-0000-0000-00003F270000}"/>
    <cellStyle name="Normal 6 15" xfId="6699" xr:uid="{00000000-0005-0000-0000-000040270000}"/>
    <cellStyle name="Normal 6 16" xfId="6742" xr:uid="{00000000-0005-0000-0000-000041270000}"/>
    <cellStyle name="Normal 6 17" xfId="6783" xr:uid="{00000000-0005-0000-0000-000042270000}"/>
    <cellStyle name="Normal 6 18" xfId="6822" xr:uid="{00000000-0005-0000-0000-000043270000}"/>
    <cellStyle name="Normal 6 19" xfId="13657" xr:uid="{00000000-0005-0000-0000-000044270000}"/>
    <cellStyle name="Normal 6 2" xfId="132" xr:uid="{00000000-0005-0000-0000-000045270000}"/>
    <cellStyle name="Normal 6 2 2" xfId="1734" xr:uid="{00000000-0005-0000-0000-000046270000}"/>
    <cellStyle name="Normal 6 2 2 2" xfId="2290" xr:uid="{00000000-0005-0000-0000-000047270000}"/>
    <cellStyle name="Normal 6 2 2 2 2" xfId="3525" xr:uid="{00000000-0005-0000-0000-000048270000}"/>
    <cellStyle name="Normal 6 2 2 2 2 2" xfId="6464" xr:uid="{00000000-0005-0000-0000-000049270000}"/>
    <cellStyle name="Normal 6 2 2 2 2 2 2" xfId="12890" xr:uid="{00000000-0005-0000-0000-00004A270000}"/>
    <cellStyle name="Normal 6 2 2 2 2 3" xfId="9963" xr:uid="{00000000-0005-0000-0000-00004B270000}"/>
    <cellStyle name="Normal 6 2 2 2 3" xfId="5544" xr:uid="{00000000-0005-0000-0000-00004C270000}"/>
    <cellStyle name="Normal 6 2 2 2 3 2" xfId="11970" xr:uid="{00000000-0005-0000-0000-00004D270000}"/>
    <cellStyle name="Normal 6 2 2 2 4" xfId="8971" xr:uid="{00000000-0005-0000-0000-00004E270000}"/>
    <cellStyle name="Normal 6 2 2 3" xfId="3163" xr:uid="{00000000-0005-0000-0000-00004F270000}"/>
    <cellStyle name="Normal 6 2 2 3 2" xfId="6102" xr:uid="{00000000-0005-0000-0000-000050270000}"/>
    <cellStyle name="Normal 6 2 2 3 2 2" xfId="12528" xr:uid="{00000000-0005-0000-0000-000051270000}"/>
    <cellStyle name="Normal 6 2 2 3 3" xfId="9601" xr:uid="{00000000-0005-0000-0000-000052270000}"/>
    <cellStyle name="Normal 6 2 2 4" xfId="5176" xr:uid="{00000000-0005-0000-0000-000053270000}"/>
    <cellStyle name="Normal 6 2 2 4 2" xfId="11602" xr:uid="{00000000-0005-0000-0000-000054270000}"/>
    <cellStyle name="Normal 6 2 2 5" xfId="8443" xr:uid="{00000000-0005-0000-0000-000055270000}"/>
    <cellStyle name="Normal 6 2 3" xfId="1658" xr:uid="{00000000-0005-0000-0000-000056270000}"/>
    <cellStyle name="Normal 6 2 3 2" xfId="2212" xr:uid="{00000000-0005-0000-0000-000057270000}"/>
    <cellStyle name="Normal 6 2 3 2 2" xfId="3464" xr:uid="{00000000-0005-0000-0000-000058270000}"/>
    <cellStyle name="Normal 6 2 3 2 2 2" xfId="6403" xr:uid="{00000000-0005-0000-0000-000059270000}"/>
    <cellStyle name="Normal 6 2 3 2 2 2 2" xfId="12829" xr:uid="{00000000-0005-0000-0000-00005A270000}"/>
    <cellStyle name="Normal 6 2 3 2 2 3" xfId="9902" xr:uid="{00000000-0005-0000-0000-00005B270000}"/>
    <cellStyle name="Normal 6 2 3 2 3" xfId="5482" xr:uid="{00000000-0005-0000-0000-00005C270000}"/>
    <cellStyle name="Normal 6 2 3 2 3 2" xfId="11908" xr:uid="{00000000-0005-0000-0000-00005D270000}"/>
    <cellStyle name="Normal 6 2 3 2 4" xfId="8897" xr:uid="{00000000-0005-0000-0000-00005E270000}"/>
    <cellStyle name="Normal 6 2 3 3" xfId="3102" xr:uid="{00000000-0005-0000-0000-00005F270000}"/>
    <cellStyle name="Normal 6 2 3 3 2" xfId="6041" xr:uid="{00000000-0005-0000-0000-000060270000}"/>
    <cellStyle name="Normal 6 2 3 3 2 2" xfId="12467" xr:uid="{00000000-0005-0000-0000-000061270000}"/>
    <cellStyle name="Normal 6 2 3 3 3" xfId="9540" xr:uid="{00000000-0005-0000-0000-000062270000}"/>
    <cellStyle name="Normal 6 2 3 4" xfId="5114" xr:uid="{00000000-0005-0000-0000-000063270000}"/>
    <cellStyle name="Normal 6 2 3 4 2" xfId="11540" xr:uid="{00000000-0005-0000-0000-000064270000}"/>
    <cellStyle name="Normal 6 2 3 5" xfId="8369" xr:uid="{00000000-0005-0000-0000-000065270000}"/>
    <cellStyle name="Normal 6 2 4" xfId="2471" xr:uid="{00000000-0005-0000-0000-000066270000}"/>
    <cellStyle name="Normal 6 2 5" xfId="1876" xr:uid="{00000000-0005-0000-0000-000067270000}"/>
    <cellStyle name="Normal 6 2 5 2" xfId="3258" xr:uid="{00000000-0005-0000-0000-000068270000}"/>
    <cellStyle name="Normal 6 2 5 2 2" xfId="6197" xr:uid="{00000000-0005-0000-0000-000069270000}"/>
    <cellStyle name="Normal 6 2 5 2 2 2" xfId="12623" xr:uid="{00000000-0005-0000-0000-00006A270000}"/>
    <cellStyle name="Normal 6 2 5 2 3" xfId="9696" xr:uid="{00000000-0005-0000-0000-00006B270000}"/>
    <cellStyle name="Normal 6 2 5 3" xfId="5274" xr:uid="{00000000-0005-0000-0000-00006C270000}"/>
    <cellStyle name="Normal 6 2 5 3 2" xfId="11700" xr:uid="{00000000-0005-0000-0000-00006D270000}"/>
    <cellStyle name="Normal 6 2 5 4" xfId="8572" xr:uid="{00000000-0005-0000-0000-00006E270000}"/>
    <cellStyle name="Normal 6 2 6" xfId="1322" xr:uid="{00000000-0005-0000-0000-00006F270000}"/>
    <cellStyle name="Normal 6 2 6 2" xfId="4908" xr:uid="{00000000-0005-0000-0000-000070270000}"/>
    <cellStyle name="Normal 6 2 6 2 2" xfId="11334" xr:uid="{00000000-0005-0000-0000-000071270000}"/>
    <cellStyle name="Normal 6 2 6 3" xfId="8036" xr:uid="{00000000-0005-0000-0000-000072270000}"/>
    <cellStyle name="Normal 6 2 7" xfId="2894" xr:uid="{00000000-0005-0000-0000-000073270000}"/>
    <cellStyle name="Normal 6 2 7 2" xfId="5835" xr:uid="{00000000-0005-0000-0000-000074270000}"/>
    <cellStyle name="Normal 6 2 7 2 2" xfId="12261" xr:uid="{00000000-0005-0000-0000-000075270000}"/>
    <cellStyle name="Normal 6 2 7 3" xfId="9334" xr:uid="{00000000-0005-0000-0000-000076270000}"/>
    <cellStyle name="Normal 6 2_IOPES" xfId="2706" xr:uid="{00000000-0005-0000-0000-000077270000}"/>
    <cellStyle name="Normal 6 3" xfId="122" xr:uid="{00000000-0005-0000-0000-000078270000}"/>
    <cellStyle name="Normal 6 3 2" xfId="183" xr:uid="{00000000-0005-0000-0000-000079270000}"/>
    <cellStyle name="Normal 6 3 2 2" xfId="554" xr:uid="{00000000-0005-0000-0000-00007A270000}"/>
    <cellStyle name="Normal 6 3 2 2 2" xfId="1133" xr:uid="{00000000-0005-0000-0000-00007B270000}"/>
    <cellStyle name="Normal 6 3 2 2 2 2" xfId="4792" xr:uid="{00000000-0005-0000-0000-00007C270000}"/>
    <cellStyle name="Normal 6 3 2 2 2 2 2" xfId="11218" xr:uid="{00000000-0005-0000-0000-00007D270000}"/>
    <cellStyle name="Normal 6 3 2 2 2 3" xfId="7853" xr:uid="{00000000-0005-0000-0000-00007E270000}"/>
    <cellStyle name="Normal 6 3 2 2 3" xfId="2522" xr:uid="{00000000-0005-0000-0000-00007F270000}"/>
    <cellStyle name="Normal 6 3 2 2 3 2" xfId="5704" xr:uid="{00000000-0005-0000-0000-000080270000}"/>
    <cellStyle name="Normal 6 3 2 2 3 2 2" xfId="12130" xr:uid="{00000000-0005-0000-0000-000081270000}"/>
    <cellStyle name="Normal 6 3 2 2 3 3" xfId="9154" xr:uid="{00000000-0005-0000-0000-000082270000}"/>
    <cellStyle name="Normal 6 3 2 2 4" xfId="3683" xr:uid="{00000000-0005-0000-0000-000083270000}"/>
    <cellStyle name="Normal 6 3 2 2 4 2" xfId="6622" xr:uid="{00000000-0005-0000-0000-000084270000}"/>
    <cellStyle name="Normal 6 3 2 2 4 2 2" xfId="13048" xr:uid="{00000000-0005-0000-0000-000085270000}"/>
    <cellStyle name="Normal 6 3 2 2 4 3" xfId="10121" xr:uid="{00000000-0005-0000-0000-000086270000}"/>
    <cellStyle name="Normal 6 3 2 2 5" xfId="4244" xr:uid="{00000000-0005-0000-0000-000087270000}"/>
    <cellStyle name="Normal 6 3 2 2 5 2" xfId="10670" xr:uid="{00000000-0005-0000-0000-000088270000}"/>
    <cellStyle name="Normal 6 3 2 2 6" xfId="7299" xr:uid="{00000000-0005-0000-0000-000089270000}"/>
    <cellStyle name="Normal 6 3 2 3" xfId="375" xr:uid="{00000000-0005-0000-0000-00008A270000}"/>
    <cellStyle name="Normal 6 3 2 3 2" xfId="955" xr:uid="{00000000-0005-0000-0000-00008B270000}"/>
    <cellStyle name="Normal 6 3 2 3 2 2" xfId="4614" xr:uid="{00000000-0005-0000-0000-00008C270000}"/>
    <cellStyle name="Normal 6 3 2 3 2 2 2" xfId="11040" xr:uid="{00000000-0005-0000-0000-00008D270000}"/>
    <cellStyle name="Normal 6 3 2 3 2 3" xfId="7675" xr:uid="{00000000-0005-0000-0000-00008E270000}"/>
    <cellStyle name="Normal 6 3 2 3 3" xfId="2253" xr:uid="{00000000-0005-0000-0000-00008F270000}"/>
    <cellStyle name="Normal 6 3 2 3 3 2" xfId="5512" xr:uid="{00000000-0005-0000-0000-000090270000}"/>
    <cellStyle name="Normal 6 3 2 3 3 2 2" xfId="11938" xr:uid="{00000000-0005-0000-0000-000091270000}"/>
    <cellStyle name="Normal 6 3 2 3 3 3" xfId="8936" xr:uid="{00000000-0005-0000-0000-000092270000}"/>
    <cellStyle name="Normal 6 3 2 3 4" xfId="3494" xr:uid="{00000000-0005-0000-0000-000093270000}"/>
    <cellStyle name="Normal 6 3 2 3 4 2" xfId="6433" xr:uid="{00000000-0005-0000-0000-000094270000}"/>
    <cellStyle name="Normal 6 3 2 3 4 2 2" xfId="12859" xr:uid="{00000000-0005-0000-0000-000095270000}"/>
    <cellStyle name="Normal 6 3 2 3 4 3" xfId="9932" xr:uid="{00000000-0005-0000-0000-000096270000}"/>
    <cellStyle name="Normal 6 3 2 3 5" xfId="4066" xr:uid="{00000000-0005-0000-0000-000097270000}"/>
    <cellStyle name="Normal 6 3 2 3 5 2" xfId="10492" xr:uid="{00000000-0005-0000-0000-000098270000}"/>
    <cellStyle name="Normal 6 3 2 3 6" xfId="7121" xr:uid="{00000000-0005-0000-0000-000099270000}"/>
    <cellStyle name="Normal 6 3 2 4" xfId="777" xr:uid="{00000000-0005-0000-0000-00009A270000}"/>
    <cellStyle name="Normal 6 3 2 4 2" xfId="4436" xr:uid="{00000000-0005-0000-0000-00009B270000}"/>
    <cellStyle name="Normal 6 3 2 4 2 2" xfId="10862" xr:uid="{00000000-0005-0000-0000-00009C270000}"/>
    <cellStyle name="Normal 6 3 2 4 3" xfId="7497" xr:uid="{00000000-0005-0000-0000-00009D270000}"/>
    <cellStyle name="Normal 6 3 2 5" xfId="1698" xr:uid="{00000000-0005-0000-0000-00009E270000}"/>
    <cellStyle name="Normal 6 3 2 5 2" xfId="5144" xr:uid="{00000000-0005-0000-0000-00009F270000}"/>
    <cellStyle name="Normal 6 3 2 5 2 2" xfId="11570" xr:uid="{00000000-0005-0000-0000-0000A0270000}"/>
    <cellStyle name="Normal 6 3 2 5 3" xfId="8408" xr:uid="{00000000-0005-0000-0000-0000A1270000}"/>
    <cellStyle name="Normal 6 3 2 6" xfId="3132" xr:uid="{00000000-0005-0000-0000-0000A2270000}"/>
    <cellStyle name="Normal 6 3 2 6 2" xfId="6071" xr:uid="{00000000-0005-0000-0000-0000A3270000}"/>
    <cellStyle name="Normal 6 3 2 6 2 2" xfId="12497" xr:uid="{00000000-0005-0000-0000-0000A4270000}"/>
    <cellStyle name="Normal 6 3 2 6 3" xfId="9570" xr:uid="{00000000-0005-0000-0000-0000A5270000}"/>
    <cellStyle name="Normal 6 3 2 7" xfId="3888" xr:uid="{00000000-0005-0000-0000-0000A6270000}"/>
    <cellStyle name="Normal 6 3 2 7 2" xfId="10314" xr:uid="{00000000-0005-0000-0000-0000A7270000}"/>
    <cellStyle name="Normal 6 3 2 8" xfId="6943" xr:uid="{00000000-0005-0000-0000-0000A8270000}"/>
    <cellStyle name="Normal 6 3 2_IOPES" xfId="2611" xr:uid="{00000000-0005-0000-0000-0000A9270000}"/>
    <cellStyle name="Normal 6 3 3" xfId="495" xr:uid="{00000000-0005-0000-0000-0000AA270000}"/>
    <cellStyle name="Normal 6 3 3 2" xfId="1074" xr:uid="{00000000-0005-0000-0000-0000AB270000}"/>
    <cellStyle name="Normal 6 3 3 2 2" xfId="4733" xr:uid="{00000000-0005-0000-0000-0000AC270000}"/>
    <cellStyle name="Normal 6 3 3 2 2 2" xfId="11159" xr:uid="{00000000-0005-0000-0000-0000AD270000}"/>
    <cellStyle name="Normal 6 3 3 2 3" xfId="7794" xr:uid="{00000000-0005-0000-0000-0000AE270000}"/>
    <cellStyle name="Normal 6 3 3 3" xfId="2461" xr:uid="{00000000-0005-0000-0000-0000AF270000}"/>
    <cellStyle name="Normal 6 3 3 3 2" xfId="5645" xr:uid="{00000000-0005-0000-0000-0000B0270000}"/>
    <cellStyle name="Normal 6 3 3 3 2 2" xfId="12071" xr:uid="{00000000-0005-0000-0000-0000B1270000}"/>
    <cellStyle name="Normal 6 3 3 3 3" xfId="9095" xr:uid="{00000000-0005-0000-0000-0000B2270000}"/>
    <cellStyle name="Normal 6 3 3 4" xfId="3624" xr:uid="{00000000-0005-0000-0000-0000B3270000}"/>
    <cellStyle name="Normal 6 3 3 4 2" xfId="6563" xr:uid="{00000000-0005-0000-0000-0000B4270000}"/>
    <cellStyle name="Normal 6 3 3 4 2 2" xfId="12989" xr:uid="{00000000-0005-0000-0000-0000B5270000}"/>
    <cellStyle name="Normal 6 3 3 4 3" xfId="10062" xr:uid="{00000000-0005-0000-0000-0000B6270000}"/>
    <cellStyle name="Normal 6 3 3 5" xfId="4185" xr:uid="{00000000-0005-0000-0000-0000B7270000}"/>
    <cellStyle name="Normal 6 3 3 5 2" xfId="10611" xr:uid="{00000000-0005-0000-0000-0000B8270000}"/>
    <cellStyle name="Normal 6 3 3 6" xfId="7240" xr:uid="{00000000-0005-0000-0000-0000B9270000}"/>
    <cellStyle name="Normal 6 3 4" xfId="316" xr:uid="{00000000-0005-0000-0000-0000BA270000}"/>
    <cellStyle name="Normal 6 3 4 2" xfId="896" xr:uid="{00000000-0005-0000-0000-0000BB270000}"/>
    <cellStyle name="Normal 6 3 4 2 2" xfId="4555" xr:uid="{00000000-0005-0000-0000-0000BC270000}"/>
    <cellStyle name="Normal 6 3 4 2 2 2" xfId="10981" xr:uid="{00000000-0005-0000-0000-0000BD270000}"/>
    <cellStyle name="Normal 6 3 4 2 3" xfId="7616" xr:uid="{00000000-0005-0000-0000-0000BE270000}"/>
    <cellStyle name="Normal 6 3 4 3" xfId="1941" xr:uid="{00000000-0005-0000-0000-0000BF270000}"/>
    <cellStyle name="Normal 6 3 4 3 2" xfId="5332" xr:uid="{00000000-0005-0000-0000-0000C0270000}"/>
    <cellStyle name="Normal 6 3 4 3 2 2" xfId="11758" xr:uid="{00000000-0005-0000-0000-0000C1270000}"/>
    <cellStyle name="Normal 6 3 4 3 3" xfId="8637" xr:uid="{00000000-0005-0000-0000-0000C2270000}"/>
    <cellStyle name="Normal 6 3 4 4" xfId="3316" xr:uid="{00000000-0005-0000-0000-0000C3270000}"/>
    <cellStyle name="Normal 6 3 4 4 2" xfId="6255" xr:uid="{00000000-0005-0000-0000-0000C4270000}"/>
    <cellStyle name="Normal 6 3 4 4 2 2" xfId="12681" xr:uid="{00000000-0005-0000-0000-0000C5270000}"/>
    <cellStyle name="Normal 6 3 4 4 3" xfId="9754" xr:uid="{00000000-0005-0000-0000-0000C6270000}"/>
    <cellStyle name="Normal 6 3 4 5" xfId="4007" xr:uid="{00000000-0005-0000-0000-0000C7270000}"/>
    <cellStyle name="Normal 6 3 4 5 2" xfId="10433" xr:uid="{00000000-0005-0000-0000-0000C8270000}"/>
    <cellStyle name="Normal 6 3 4 6" xfId="7062" xr:uid="{00000000-0005-0000-0000-0000C9270000}"/>
    <cellStyle name="Normal 6 3 5" xfId="718" xr:uid="{00000000-0005-0000-0000-0000CA270000}"/>
    <cellStyle name="Normal 6 3 5 2" xfId="4377" xr:uid="{00000000-0005-0000-0000-0000CB270000}"/>
    <cellStyle name="Normal 6 3 5 2 2" xfId="10803" xr:uid="{00000000-0005-0000-0000-0000CC270000}"/>
    <cellStyle name="Normal 6 3 5 3" xfId="7438" xr:uid="{00000000-0005-0000-0000-0000CD270000}"/>
    <cellStyle name="Normal 6 3 6" xfId="1388" xr:uid="{00000000-0005-0000-0000-0000CE270000}"/>
    <cellStyle name="Normal 6 3 6 2" xfId="4966" xr:uid="{00000000-0005-0000-0000-0000CF270000}"/>
    <cellStyle name="Normal 6 3 6 2 2" xfId="11392" xr:uid="{00000000-0005-0000-0000-0000D0270000}"/>
    <cellStyle name="Normal 6 3 6 3" xfId="8102" xr:uid="{00000000-0005-0000-0000-0000D1270000}"/>
    <cellStyle name="Normal 6 3 7" xfId="2952" xr:uid="{00000000-0005-0000-0000-0000D2270000}"/>
    <cellStyle name="Normal 6 3 7 2" xfId="5893" xr:uid="{00000000-0005-0000-0000-0000D3270000}"/>
    <cellStyle name="Normal 6 3 7 2 2" xfId="12319" xr:uid="{00000000-0005-0000-0000-0000D4270000}"/>
    <cellStyle name="Normal 6 3 7 3" xfId="9392" xr:uid="{00000000-0005-0000-0000-0000D5270000}"/>
    <cellStyle name="Normal 6 3 8" xfId="3829" xr:uid="{00000000-0005-0000-0000-0000D6270000}"/>
    <cellStyle name="Normal 6 3 8 2" xfId="10255" xr:uid="{00000000-0005-0000-0000-0000D7270000}"/>
    <cellStyle name="Normal 6 3 9" xfId="6884" xr:uid="{00000000-0005-0000-0000-0000D8270000}"/>
    <cellStyle name="Normal 6 3_IOPES" xfId="2350" xr:uid="{00000000-0005-0000-0000-0000D9270000}"/>
    <cellStyle name="Normal 6 4" xfId="90" xr:uid="{00000000-0005-0000-0000-0000DA270000}"/>
    <cellStyle name="Normal 6 4 2" xfId="463" xr:uid="{00000000-0005-0000-0000-0000DB270000}"/>
    <cellStyle name="Normal 6 4 2 2" xfId="1042" xr:uid="{00000000-0005-0000-0000-0000DC270000}"/>
    <cellStyle name="Normal 6 4 2 2 2" xfId="4701" xr:uid="{00000000-0005-0000-0000-0000DD270000}"/>
    <cellStyle name="Normal 6 4 2 2 2 2" xfId="11127" xr:uid="{00000000-0005-0000-0000-0000DE270000}"/>
    <cellStyle name="Normal 6 4 2 2 3" xfId="7762" xr:uid="{00000000-0005-0000-0000-0000DF270000}"/>
    <cellStyle name="Normal 6 4 2 3" xfId="2429" xr:uid="{00000000-0005-0000-0000-0000E0270000}"/>
    <cellStyle name="Normal 6 4 2 3 2" xfId="5613" xr:uid="{00000000-0005-0000-0000-0000E1270000}"/>
    <cellStyle name="Normal 6 4 2 3 2 2" xfId="12039" xr:uid="{00000000-0005-0000-0000-0000E2270000}"/>
    <cellStyle name="Normal 6 4 2 3 3" xfId="9063" xr:uid="{00000000-0005-0000-0000-0000E3270000}"/>
    <cellStyle name="Normal 6 4 2 4" xfId="3592" xr:uid="{00000000-0005-0000-0000-0000E4270000}"/>
    <cellStyle name="Normal 6 4 2 4 2" xfId="6531" xr:uid="{00000000-0005-0000-0000-0000E5270000}"/>
    <cellStyle name="Normal 6 4 2 4 2 2" xfId="12957" xr:uid="{00000000-0005-0000-0000-0000E6270000}"/>
    <cellStyle name="Normal 6 4 2 4 3" xfId="10030" xr:uid="{00000000-0005-0000-0000-0000E7270000}"/>
    <cellStyle name="Normal 6 4 2 5" xfId="4153" xr:uid="{00000000-0005-0000-0000-0000E8270000}"/>
    <cellStyle name="Normal 6 4 2 5 2" xfId="10579" xr:uid="{00000000-0005-0000-0000-0000E9270000}"/>
    <cellStyle name="Normal 6 4 2 6" xfId="7208" xr:uid="{00000000-0005-0000-0000-0000EA270000}"/>
    <cellStyle name="Normal 6 4 3" xfId="284" xr:uid="{00000000-0005-0000-0000-0000EB270000}"/>
    <cellStyle name="Normal 6 4 3 2" xfId="864" xr:uid="{00000000-0005-0000-0000-0000EC270000}"/>
    <cellStyle name="Normal 6 4 3 2 2" xfId="4523" xr:uid="{00000000-0005-0000-0000-0000ED270000}"/>
    <cellStyle name="Normal 6 4 3 2 2 2" xfId="10949" xr:uid="{00000000-0005-0000-0000-0000EE270000}"/>
    <cellStyle name="Normal 6 4 3 2 3" xfId="7584" xr:uid="{00000000-0005-0000-0000-0000EF270000}"/>
    <cellStyle name="Normal 6 4 3 3" xfId="2094" xr:uid="{00000000-0005-0000-0000-0000F0270000}"/>
    <cellStyle name="Normal 6 4 3 3 2" xfId="5392" xr:uid="{00000000-0005-0000-0000-0000F1270000}"/>
    <cellStyle name="Normal 6 4 3 3 2 2" xfId="11818" xr:uid="{00000000-0005-0000-0000-0000F2270000}"/>
    <cellStyle name="Normal 6 4 3 3 3" xfId="8788" xr:uid="{00000000-0005-0000-0000-0000F3270000}"/>
    <cellStyle name="Normal 6 4 3 4" xfId="3374" xr:uid="{00000000-0005-0000-0000-0000F4270000}"/>
    <cellStyle name="Normal 6 4 3 4 2" xfId="6313" xr:uid="{00000000-0005-0000-0000-0000F5270000}"/>
    <cellStyle name="Normal 6 4 3 4 2 2" xfId="12739" xr:uid="{00000000-0005-0000-0000-0000F6270000}"/>
    <cellStyle name="Normal 6 4 3 4 3" xfId="9812" xr:uid="{00000000-0005-0000-0000-0000F7270000}"/>
    <cellStyle name="Normal 6 4 3 5" xfId="3975" xr:uid="{00000000-0005-0000-0000-0000F8270000}"/>
    <cellStyle name="Normal 6 4 3 5 2" xfId="10401" xr:uid="{00000000-0005-0000-0000-0000F9270000}"/>
    <cellStyle name="Normal 6 4 3 6" xfId="7030" xr:uid="{00000000-0005-0000-0000-0000FA270000}"/>
    <cellStyle name="Normal 6 4 4" xfId="686" xr:uid="{00000000-0005-0000-0000-0000FB270000}"/>
    <cellStyle name="Normal 6 4 4 2" xfId="4345" xr:uid="{00000000-0005-0000-0000-0000FC270000}"/>
    <cellStyle name="Normal 6 4 4 2 2" xfId="10771" xr:uid="{00000000-0005-0000-0000-0000FD270000}"/>
    <cellStyle name="Normal 6 4 4 3" xfId="7406" xr:uid="{00000000-0005-0000-0000-0000FE270000}"/>
    <cellStyle name="Normal 6 4 5" xfId="1545" xr:uid="{00000000-0005-0000-0000-0000FF270000}"/>
    <cellStyle name="Normal 6 4 5 2" xfId="5024" xr:uid="{00000000-0005-0000-0000-000000280000}"/>
    <cellStyle name="Normal 6 4 5 2 2" xfId="11450" xr:uid="{00000000-0005-0000-0000-000001280000}"/>
    <cellStyle name="Normal 6 4 5 3" xfId="8259" xr:uid="{00000000-0005-0000-0000-000002280000}"/>
    <cellStyle name="Normal 6 4 6" xfId="3011" xr:uid="{00000000-0005-0000-0000-000003280000}"/>
    <cellStyle name="Normal 6 4 6 2" xfId="5951" xr:uid="{00000000-0005-0000-0000-000004280000}"/>
    <cellStyle name="Normal 6 4 6 2 2" xfId="12377" xr:uid="{00000000-0005-0000-0000-000005280000}"/>
    <cellStyle name="Normal 6 4 6 3" xfId="9450" xr:uid="{00000000-0005-0000-0000-000006280000}"/>
    <cellStyle name="Normal 6 4 7" xfId="3797" xr:uid="{00000000-0005-0000-0000-000007280000}"/>
    <cellStyle name="Normal 6 4 7 2" xfId="10223" xr:uid="{00000000-0005-0000-0000-000008280000}"/>
    <cellStyle name="Normal 6 4 8" xfId="6852" xr:uid="{00000000-0005-0000-0000-000009280000}"/>
    <cellStyle name="Normal 6 4_IOPES" xfId="2681" xr:uid="{00000000-0005-0000-0000-00000A280000}"/>
    <cellStyle name="Normal 6 5" xfId="151" xr:uid="{00000000-0005-0000-0000-00000B280000}"/>
    <cellStyle name="Normal 6 5 2" xfId="522" xr:uid="{00000000-0005-0000-0000-00000C280000}"/>
    <cellStyle name="Normal 6 5 2 2" xfId="1101" xr:uid="{00000000-0005-0000-0000-00000D280000}"/>
    <cellStyle name="Normal 6 5 2 2 2" xfId="4760" xr:uid="{00000000-0005-0000-0000-00000E280000}"/>
    <cellStyle name="Normal 6 5 2 2 2 2" xfId="11186" xr:uid="{00000000-0005-0000-0000-00000F280000}"/>
    <cellStyle name="Normal 6 5 2 2 3" xfId="7821" xr:uid="{00000000-0005-0000-0000-000010280000}"/>
    <cellStyle name="Normal 6 5 2 3" xfId="2490" xr:uid="{00000000-0005-0000-0000-000011280000}"/>
    <cellStyle name="Normal 6 5 2 3 2" xfId="5672" xr:uid="{00000000-0005-0000-0000-000012280000}"/>
    <cellStyle name="Normal 6 5 2 3 2 2" xfId="12098" xr:uid="{00000000-0005-0000-0000-000013280000}"/>
    <cellStyle name="Normal 6 5 2 3 3" xfId="9122" xr:uid="{00000000-0005-0000-0000-000014280000}"/>
    <cellStyle name="Normal 6 5 2 4" xfId="3651" xr:uid="{00000000-0005-0000-0000-000015280000}"/>
    <cellStyle name="Normal 6 5 2 4 2" xfId="6590" xr:uid="{00000000-0005-0000-0000-000016280000}"/>
    <cellStyle name="Normal 6 5 2 4 2 2" xfId="13016" xr:uid="{00000000-0005-0000-0000-000017280000}"/>
    <cellStyle name="Normal 6 5 2 4 3" xfId="10089" xr:uid="{00000000-0005-0000-0000-000018280000}"/>
    <cellStyle name="Normal 6 5 2 5" xfId="4212" xr:uid="{00000000-0005-0000-0000-000019280000}"/>
    <cellStyle name="Normal 6 5 2 5 2" xfId="10638" xr:uid="{00000000-0005-0000-0000-00001A280000}"/>
    <cellStyle name="Normal 6 5 2 6" xfId="7267" xr:uid="{00000000-0005-0000-0000-00001B280000}"/>
    <cellStyle name="Normal 6 5 3" xfId="343" xr:uid="{00000000-0005-0000-0000-00001C280000}"/>
    <cellStyle name="Normal 6 5 3 2" xfId="923" xr:uid="{00000000-0005-0000-0000-00001D280000}"/>
    <cellStyle name="Normal 6 5 3 2 2" xfId="4582" xr:uid="{00000000-0005-0000-0000-00001E280000}"/>
    <cellStyle name="Normal 6 5 3 2 2 2" xfId="11008" xr:uid="{00000000-0005-0000-0000-00001F280000}"/>
    <cellStyle name="Normal 6 5 3 2 3" xfId="7643" xr:uid="{00000000-0005-0000-0000-000020280000}"/>
    <cellStyle name="Normal 6 5 3 3" xfId="4034" xr:uid="{00000000-0005-0000-0000-000021280000}"/>
    <cellStyle name="Normal 6 5 3 3 2" xfId="10460" xr:uid="{00000000-0005-0000-0000-000022280000}"/>
    <cellStyle name="Normal 6 5 3 4" xfId="7089" xr:uid="{00000000-0005-0000-0000-000023280000}"/>
    <cellStyle name="Normal 6 5 4" xfId="745" xr:uid="{00000000-0005-0000-0000-000024280000}"/>
    <cellStyle name="Normal 6 5 4 2" xfId="4404" xr:uid="{00000000-0005-0000-0000-000025280000}"/>
    <cellStyle name="Normal 6 5 4 2 2" xfId="10830" xr:uid="{00000000-0005-0000-0000-000026280000}"/>
    <cellStyle name="Normal 6 5 4 3" xfId="7465" xr:uid="{00000000-0005-0000-0000-000027280000}"/>
    <cellStyle name="Normal 6 5 5" xfId="1593" xr:uid="{00000000-0005-0000-0000-000028280000}"/>
    <cellStyle name="Normal 6 5 6" xfId="3856" xr:uid="{00000000-0005-0000-0000-000029280000}"/>
    <cellStyle name="Normal 6 5 6 2" xfId="10282" xr:uid="{00000000-0005-0000-0000-00002A280000}"/>
    <cellStyle name="Normal 6 5 7" xfId="6911" xr:uid="{00000000-0005-0000-0000-00002B280000}"/>
    <cellStyle name="Normal 6 5_IOPES" xfId="2398" xr:uid="{00000000-0005-0000-0000-00002C280000}"/>
    <cellStyle name="Normal 6 6" xfId="216" xr:uid="{00000000-0005-0000-0000-00002D280000}"/>
    <cellStyle name="Normal 6 6 2" xfId="581" xr:uid="{00000000-0005-0000-0000-00002E280000}"/>
    <cellStyle name="Normal 6 6 2 2" xfId="1160" xr:uid="{00000000-0005-0000-0000-00002F280000}"/>
    <cellStyle name="Normal 6 6 2 2 2" xfId="4819" xr:uid="{00000000-0005-0000-0000-000030280000}"/>
    <cellStyle name="Normal 6 6 2 2 2 2" xfId="11245" xr:uid="{00000000-0005-0000-0000-000031280000}"/>
    <cellStyle name="Normal 6 6 2 2 3" xfId="7880" xr:uid="{00000000-0005-0000-0000-000032280000}"/>
    <cellStyle name="Normal 6 6 2 3" xfId="2555" xr:uid="{00000000-0005-0000-0000-000033280000}"/>
    <cellStyle name="Normal 6 6 2 3 2" xfId="5731" xr:uid="{00000000-0005-0000-0000-000034280000}"/>
    <cellStyle name="Normal 6 6 2 3 2 2" xfId="12157" xr:uid="{00000000-0005-0000-0000-000035280000}"/>
    <cellStyle name="Normal 6 6 2 3 3" xfId="9181" xr:uid="{00000000-0005-0000-0000-000036280000}"/>
    <cellStyle name="Normal 6 6 2 4" xfId="3710" xr:uid="{00000000-0005-0000-0000-000037280000}"/>
    <cellStyle name="Normal 6 6 2 4 2" xfId="6649" xr:uid="{00000000-0005-0000-0000-000038280000}"/>
    <cellStyle name="Normal 6 6 2 4 2 2" xfId="13075" xr:uid="{00000000-0005-0000-0000-000039280000}"/>
    <cellStyle name="Normal 6 6 2 4 3" xfId="10148" xr:uid="{00000000-0005-0000-0000-00003A280000}"/>
    <cellStyle name="Normal 6 6 2 5" xfId="4271" xr:uid="{00000000-0005-0000-0000-00003B280000}"/>
    <cellStyle name="Normal 6 6 2 5 2" xfId="10697" xr:uid="{00000000-0005-0000-0000-00003C280000}"/>
    <cellStyle name="Normal 6 6 2 6" xfId="7326" xr:uid="{00000000-0005-0000-0000-00003D280000}"/>
    <cellStyle name="Normal 6 6 3" xfId="402" xr:uid="{00000000-0005-0000-0000-00003E280000}"/>
    <cellStyle name="Normal 6 6 3 2" xfId="982" xr:uid="{00000000-0005-0000-0000-00003F280000}"/>
    <cellStyle name="Normal 6 6 3 2 2" xfId="4641" xr:uid="{00000000-0005-0000-0000-000040280000}"/>
    <cellStyle name="Normal 6 6 3 2 2 2" xfId="11067" xr:uid="{00000000-0005-0000-0000-000041280000}"/>
    <cellStyle name="Normal 6 6 3 2 3" xfId="7702" xr:uid="{00000000-0005-0000-0000-000042280000}"/>
    <cellStyle name="Normal 6 6 3 3" xfId="2169" xr:uid="{00000000-0005-0000-0000-000043280000}"/>
    <cellStyle name="Normal 6 6 3 3 2" xfId="5451" xr:uid="{00000000-0005-0000-0000-000044280000}"/>
    <cellStyle name="Normal 6 6 3 3 2 2" xfId="11877" xr:uid="{00000000-0005-0000-0000-000045280000}"/>
    <cellStyle name="Normal 6 6 3 3 3" xfId="8861" xr:uid="{00000000-0005-0000-0000-000046280000}"/>
    <cellStyle name="Normal 6 6 3 4" xfId="3433" xr:uid="{00000000-0005-0000-0000-000047280000}"/>
    <cellStyle name="Normal 6 6 3 4 2" xfId="6372" xr:uid="{00000000-0005-0000-0000-000048280000}"/>
    <cellStyle name="Normal 6 6 3 4 2 2" xfId="12798" xr:uid="{00000000-0005-0000-0000-000049280000}"/>
    <cellStyle name="Normal 6 6 3 4 3" xfId="9871" xr:uid="{00000000-0005-0000-0000-00004A280000}"/>
    <cellStyle name="Normal 6 6 3 5" xfId="4093" xr:uid="{00000000-0005-0000-0000-00004B280000}"/>
    <cellStyle name="Normal 6 6 3 5 2" xfId="10519" xr:uid="{00000000-0005-0000-0000-00004C280000}"/>
    <cellStyle name="Normal 6 6 3 6" xfId="7148" xr:uid="{00000000-0005-0000-0000-00004D280000}"/>
    <cellStyle name="Normal 6 6 4" xfId="804" xr:uid="{00000000-0005-0000-0000-00004E280000}"/>
    <cellStyle name="Normal 6 6 4 2" xfId="4463" xr:uid="{00000000-0005-0000-0000-00004F280000}"/>
    <cellStyle name="Normal 6 6 4 2 2" xfId="10889" xr:uid="{00000000-0005-0000-0000-000050280000}"/>
    <cellStyle name="Normal 6 6 4 3" xfId="7524" xr:uid="{00000000-0005-0000-0000-000051280000}"/>
    <cellStyle name="Normal 6 6 5" xfId="1622" xr:uid="{00000000-0005-0000-0000-000052280000}"/>
    <cellStyle name="Normal 6 6 5 2" xfId="5083" xr:uid="{00000000-0005-0000-0000-000053280000}"/>
    <cellStyle name="Normal 6 6 5 2 2" xfId="11509" xr:uid="{00000000-0005-0000-0000-000054280000}"/>
    <cellStyle name="Normal 6 6 5 3" xfId="8333" xr:uid="{00000000-0005-0000-0000-000055280000}"/>
    <cellStyle name="Normal 6 6 6" xfId="3071" xr:uid="{00000000-0005-0000-0000-000056280000}"/>
    <cellStyle name="Normal 6 6 6 2" xfId="6010" xr:uid="{00000000-0005-0000-0000-000057280000}"/>
    <cellStyle name="Normal 6 6 6 2 2" xfId="12436" xr:uid="{00000000-0005-0000-0000-000058280000}"/>
    <cellStyle name="Normal 6 6 6 3" xfId="9509" xr:uid="{00000000-0005-0000-0000-000059280000}"/>
    <cellStyle name="Normal 6 6 7" xfId="3915" xr:uid="{00000000-0005-0000-0000-00005A280000}"/>
    <cellStyle name="Normal 6 6 7 2" xfId="10341" xr:uid="{00000000-0005-0000-0000-00005B280000}"/>
    <cellStyle name="Normal 6 6 8" xfId="6970" xr:uid="{00000000-0005-0000-0000-00005C280000}"/>
    <cellStyle name="Normal 6 6_IOPES" xfId="2675" xr:uid="{00000000-0005-0000-0000-00005D280000}"/>
    <cellStyle name="Normal 6 7" xfId="433" xr:uid="{00000000-0005-0000-0000-00005E280000}"/>
    <cellStyle name="Normal 6 7 2" xfId="1012" xr:uid="{00000000-0005-0000-0000-00005F280000}"/>
    <cellStyle name="Normal 6 7 2 2" xfId="4671" xr:uid="{00000000-0005-0000-0000-000060280000}"/>
    <cellStyle name="Normal 6 7 2 2 2" xfId="11097" xr:uid="{00000000-0005-0000-0000-000061280000}"/>
    <cellStyle name="Normal 6 7 2 3" xfId="7732" xr:uid="{00000000-0005-0000-0000-000062280000}"/>
    <cellStyle name="Normal 6 7 3" xfId="2396" xr:uid="{00000000-0005-0000-0000-000063280000}"/>
    <cellStyle name="Normal 6 7 3 2" xfId="5583" xr:uid="{00000000-0005-0000-0000-000064280000}"/>
    <cellStyle name="Normal 6 7 3 2 2" xfId="12009" xr:uid="{00000000-0005-0000-0000-000065280000}"/>
    <cellStyle name="Normal 6 7 3 3" xfId="9033" xr:uid="{00000000-0005-0000-0000-000066280000}"/>
    <cellStyle name="Normal 6 7 4" xfId="3562" xr:uid="{00000000-0005-0000-0000-000067280000}"/>
    <cellStyle name="Normal 6 7 4 2" xfId="6501" xr:uid="{00000000-0005-0000-0000-000068280000}"/>
    <cellStyle name="Normal 6 7 4 2 2" xfId="12927" xr:uid="{00000000-0005-0000-0000-000069280000}"/>
    <cellStyle name="Normal 6 7 4 3" xfId="10000" xr:uid="{00000000-0005-0000-0000-00006A280000}"/>
    <cellStyle name="Normal 6 7 5" xfId="4123" xr:uid="{00000000-0005-0000-0000-00006B280000}"/>
    <cellStyle name="Normal 6 7 5 2" xfId="10549" xr:uid="{00000000-0005-0000-0000-00006C280000}"/>
    <cellStyle name="Normal 6 7 6" xfId="7178" xr:uid="{00000000-0005-0000-0000-00006D280000}"/>
    <cellStyle name="Normal 6 8" xfId="254" xr:uid="{00000000-0005-0000-0000-00006E280000}"/>
    <cellStyle name="Normal 6 8 2" xfId="834" xr:uid="{00000000-0005-0000-0000-00006F280000}"/>
    <cellStyle name="Normal 6 8 2 2" xfId="4493" xr:uid="{00000000-0005-0000-0000-000070280000}"/>
    <cellStyle name="Normal 6 8 2 2 2" xfId="10919" xr:uid="{00000000-0005-0000-0000-000071280000}"/>
    <cellStyle name="Normal 6 8 2 3" xfId="7554" xr:uid="{00000000-0005-0000-0000-000072280000}"/>
    <cellStyle name="Normal 6 8 3" xfId="2684" xr:uid="{00000000-0005-0000-0000-000073280000}"/>
    <cellStyle name="Normal 6 8 3 2" xfId="5754" xr:uid="{00000000-0005-0000-0000-000074280000}"/>
    <cellStyle name="Normal 6 8 3 2 2" xfId="12180" xr:uid="{00000000-0005-0000-0000-000075280000}"/>
    <cellStyle name="Normal 6 8 3 3" xfId="9214" xr:uid="{00000000-0005-0000-0000-000076280000}"/>
    <cellStyle name="Normal 6 8 4" xfId="3733" xr:uid="{00000000-0005-0000-0000-000077280000}"/>
    <cellStyle name="Normal 6 8 4 2" xfId="6672" xr:uid="{00000000-0005-0000-0000-000078280000}"/>
    <cellStyle name="Normal 6 8 4 2 2" xfId="13098" xr:uid="{00000000-0005-0000-0000-000079280000}"/>
    <cellStyle name="Normal 6 8 4 3" xfId="10171" xr:uid="{00000000-0005-0000-0000-00007A280000}"/>
    <cellStyle name="Normal 6 8 5" xfId="3945" xr:uid="{00000000-0005-0000-0000-00007B280000}"/>
    <cellStyle name="Normal 6 8 5 2" xfId="10371" xr:uid="{00000000-0005-0000-0000-00007C280000}"/>
    <cellStyle name="Normal 6 8 6" xfId="7000" xr:uid="{00000000-0005-0000-0000-00007D280000}"/>
    <cellStyle name="Normal 6 9" xfId="656" xr:uid="{00000000-0005-0000-0000-00007E280000}"/>
    <cellStyle name="Normal 6 9 2" xfId="2729" xr:uid="{00000000-0005-0000-0000-00007F280000}"/>
    <cellStyle name="Normal 6 9 2 2" xfId="5757" xr:uid="{00000000-0005-0000-0000-000080280000}"/>
    <cellStyle name="Normal 6 9 2 2 2" xfId="12183" xr:uid="{00000000-0005-0000-0000-000081280000}"/>
    <cellStyle name="Normal 6 9 2 3" xfId="9226" xr:uid="{00000000-0005-0000-0000-000082280000}"/>
    <cellStyle name="Normal 6 9 3" xfId="3736" xr:uid="{00000000-0005-0000-0000-000083280000}"/>
    <cellStyle name="Normal 6 9 3 2" xfId="6675" xr:uid="{00000000-0005-0000-0000-000084280000}"/>
    <cellStyle name="Normal 6 9 3 2 2" xfId="13101" xr:uid="{00000000-0005-0000-0000-000085280000}"/>
    <cellStyle name="Normal 6 9 3 3" xfId="10174" xr:uid="{00000000-0005-0000-0000-000086280000}"/>
    <cellStyle name="Normal 6 9 4" xfId="4315" xr:uid="{00000000-0005-0000-0000-000087280000}"/>
    <cellStyle name="Normal 6 9 4 2" xfId="10741" xr:uid="{00000000-0005-0000-0000-000088280000}"/>
    <cellStyle name="Normal 6 9 5" xfId="7376" xr:uid="{00000000-0005-0000-0000-000089280000}"/>
    <cellStyle name="Normal 6_IOPES" xfId="2687" xr:uid="{00000000-0005-0000-0000-00008A280000}"/>
    <cellStyle name="Normal 60" xfId="1238" xr:uid="{00000000-0005-0000-0000-00008B280000}"/>
    <cellStyle name="Normal 61" xfId="2813" xr:uid="{00000000-0005-0000-0000-00008C280000}"/>
    <cellStyle name="Normal 62" xfId="2778" xr:uid="{00000000-0005-0000-0000-00008D280000}"/>
    <cellStyle name="Normal 63" xfId="2795" xr:uid="{00000000-0005-0000-0000-00008E280000}"/>
    <cellStyle name="Normal 64" xfId="2803" xr:uid="{00000000-0005-0000-0000-00008F280000}"/>
    <cellStyle name="Normal 65" xfId="2780" xr:uid="{00000000-0005-0000-0000-000090280000}"/>
    <cellStyle name="Normal 66" xfId="2808" xr:uid="{00000000-0005-0000-0000-000091280000}"/>
    <cellStyle name="Normal 67" xfId="2798" xr:uid="{00000000-0005-0000-0000-000092280000}"/>
    <cellStyle name="Normal 68" xfId="2766" xr:uid="{00000000-0005-0000-0000-000093280000}"/>
    <cellStyle name="Normal 69" xfId="2796" xr:uid="{00000000-0005-0000-0000-000094280000}"/>
    <cellStyle name="Normal 7" xfId="58" xr:uid="{00000000-0005-0000-0000-000095280000}"/>
    <cellStyle name="Normal 7 10" xfId="2837" xr:uid="{00000000-0005-0000-0000-000096280000}"/>
    <cellStyle name="Normal 7 10 2" xfId="5778" xr:uid="{00000000-0005-0000-0000-000097280000}"/>
    <cellStyle name="Normal 7 10 2 2" xfId="12204" xr:uid="{00000000-0005-0000-0000-000098280000}"/>
    <cellStyle name="Normal 7 10 3" xfId="9277" xr:uid="{00000000-0005-0000-0000-000099280000}"/>
    <cellStyle name="Normal 7 11" xfId="3768" xr:uid="{00000000-0005-0000-0000-00009A280000}"/>
    <cellStyle name="Normal 7 11 2" xfId="10194" xr:uid="{00000000-0005-0000-0000-00009B280000}"/>
    <cellStyle name="Normal 7 12" xfId="6700" xr:uid="{00000000-0005-0000-0000-00009C280000}"/>
    <cellStyle name="Normal 7 13" xfId="6743" xr:uid="{00000000-0005-0000-0000-00009D280000}"/>
    <cellStyle name="Normal 7 14" xfId="6784" xr:uid="{00000000-0005-0000-0000-00009E280000}"/>
    <cellStyle name="Normal 7 15" xfId="6823" xr:uid="{00000000-0005-0000-0000-00009F280000}"/>
    <cellStyle name="Normal 7 16" xfId="13594" xr:uid="{00000000-0005-0000-0000-0000A0280000}"/>
    <cellStyle name="Normal 7 2" xfId="123" xr:uid="{00000000-0005-0000-0000-0000A1280000}"/>
    <cellStyle name="Normal 7 2 10" xfId="13610" xr:uid="{00000000-0005-0000-0000-0000A2280000}"/>
    <cellStyle name="Normal 7 2 2" xfId="184" xr:uid="{00000000-0005-0000-0000-0000A3280000}"/>
    <cellStyle name="Normal 7 2 2 2" xfId="555" xr:uid="{00000000-0005-0000-0000-0000A4280000}"/>
    <cellStyle name="Normal 7 2 2 2 2" xfId="1134" xr:uid="{00000000-0005-0000-0000-0000A5280000}"/>
    <cellStyle name="Normal 7 2 2 2 2 2" xfId="4793" xr:uid="{00000000-0005-0000-0000-0000A6280000}"/>
    <cellStyle name="Normal 7 2 2 2 2 2 2" xfId="11219" xr:uid="{00000000-0005-0000-0000-0000A7280000}"/>
    <cellStyle name="Normal 7 2 2 2 2 3" xfId="7854" xr:uid="{00000000-0005-0000-0000-0000A8280000}"/>
    <cellStyle name="Normal 7 2 2 2 3" xfId="2523" xr:uid="{00000000-0005-0000-0000-0000A9280000}"/>
    <cellStyle name="Normal 7 2 2 2 3 2" xfId="5705" xr:uid="{00000000-0005-0000-0000-0000AA280000}"/>
    <cellStyle name="Normal 7 2 2 2 3 2 2" xfId="12131" xr:uid="{00000000-0005-0000-0000-0000AB280000}"/>
    <cellStyle name="Normal 7 2 2 2 3 3" xfId="9155" xr:uid="{00000000-0005-0000-0000-0000AC280000}"/>
    <cellStyle name="Normal 7 2 2 2 4" xfId="3684" xr:uid="{00000000-0005-0000-0000-0000AD280000}"/>
    <cellStyle name="Normal 7 2 2 2 4 2" xfId="6623" xr:uid="{00000000-0005-0000-0000-0000AE280000}"/>
    <cellStyle name="Normal 7 2 2 2 4 2 2" xfId="13049" xr:uid="{00000000-0005-0000-0000-0000AF280000}"/>
    <cellStyle name="Normal 7 2 2 2 4 3" xfId="10122" xr:uid="{00000000-0005-0000-0000-0000B0280000}"/>
    <cellStyle name="Normal 7 2 2 2 5" xfId="4245" xr:uid="{00000000-0005-0000-0000-0000B1280000}"/>
    <cellStyle name="Normal 7 2 2 2 5 2" xfId="10671" xr:uid="{00000000-0005-0000-0000-0000B2280000}"/>
    <cellStyle name="Normal 7 2 2 2 6" xfId="7300" xr:uid="{00000000-0005-0000-0000-0000B3280000}"/>
    <cellStyle name="Normal 7 2 2 3" xfId="376" xr:uid="{00000000-0005-0000-0000-0000B4280000}"/>
    <cellStyle name="Normal 7 2 2 3 2" xfId="956" xr:uid="{00000000-0005-0000-0000-0000B5280000}"/>
    <cellStyle name="Normal 7 2 2 3 2 2" xfId="4615" xr:uid="{00000000-0005-0000-0000-0000B6280000}"/>
    <cellStyle name="Normal 7 2 2 3 2 2 2" xfId="11041" xr:uid="{00000000-0005-0000-0000-0000B7280000}"/>
    <cellStyle name="Normal 7 2 2 3 2 3" xfId="7676" xr:uid="{00000000-0005-0000-0000-0000B8280000}"/>
    <cellStyle name="Normal 7 2 2 3 3" xfId="2291" xr:uid="{00000000-0005-0000-0000-0000B9280000}"/>
    <cellStyle name="Normal 7 2 2 3 3 2" xfId="5545" xr:uid="{00000000-0005-0000-0000-0000BA280000}"/>
    <cellStyle name="Normal 7 2 2 3 3 2 2" xfId="11971" xr:uid="{00000000-0005-0000-0000-0000BB280000}"/>
    <cellStyle name="Normal 7 2 2 3 3 3" xfId="8972" xr:uid="{00000000-0005-0000-0000-0000BC280000}"/>
    <cellStyle name="Normal 7 2 2 3 4" xfId="3526" xr:uid="{00000000-0005-0000-0000-0000BD280000}"/>
    <cellStyle name="Normal 7 2 2 3 4 2" xfId="6465" xr:uid="{00000000-0005-0000-0000-0000BE280000}"/>
    <cellStyle name="Normal 7 2 2 3 4 2 2" xfId="12891" xr:uid="{00000000-0005-0000-0000-0000BF280000}"/>
    <cellStyle name="Normal 7 2 2 3 4 3" xfId="9964" xr:uid="{00000000-0005-0000-0000-0000C0280000}"/>
    <cellStyle name="Normal 7 2 2 3 5" xfId="4067" xr:uid="{00000000-0005-0000-0000-0000C1280000}"/>
    <cellStyle name="Normal 7 2 2 3 5 2" xfId="10493" xr:uid="{00000000-0005-0000-0000-0000C2280000}"/>
    <cellStyle name="Normal 7 2 2 3 6" xfId="7122" xr:uid="{00000000-0005-0000-0000-0000C3280000}"/>
    <cellStyle name="Normal 7 2 2 4" xfId="778" xr:uid="{00000000-0005-0000-0000-0000C4280000}"/>
    <cellStyle name="Normal 7 2 2 4 2" xfId="4437" xr:uid="{00000000-0005-0000-0000-0000C5280000}"/>
    <cellStyle name="Normal 7 2 2 4 2 2" xfId="10863" xr:uid="{00000000-0005-0000-0000-0000C6280000}"/>
    <cellStyle name="Normal 7 2 2 4 3" xfId="7498" xr:uid="{00000000-0005-0000-0000-0000C7280000}"/>
    <cellStyle name="Normal 7 2 2 5" xfId="1735" xr:uid="{00000000-0005-0000-0000-0000C8280000}"/>
    <cellStyle name="Normal 7 2 2 5 2" xfId="5177" xr:uid="{00000000-0005-0000-0000-0000C9280000}"/>
    <cellStyle name="Normal 7 2 2 5 2 2" xfId="11603" xr:uid="{00000000-0005-0000-0000-0000CA280000}"/>
    <cellStyle name="Normal 7 2 2 5 3" xfId="8444" xr:uid="{00000000-0005-0000-0000-0000CB280000}"/>
    <cellStyle name="Normal 7 2 2 6" xfId="3164" xr:uid="{00000000-0005-0000-0000-0000CC280000}"/>
    <cellStyle name="Normal 7 2 2 6 2" xfId="6103" xr:uid="{00000000-0005-0000-0000-0000CD280000}"/>
    <cellStyle name="Normal 7 2 2 6 2 2" xfId="12529" xr:uid="{00000000-0005-0000-0000-0000CE280000}"/>
    <cellStyle name="Normal 7 2 2 6 3" xfId="9602" xr:uid="{00000000-0005-0000-0000-0000CF280000}"/>
    <cellStyle name="Normal 7 2 2 7" xfId="3889" xr:uid="{00000000-0005-0000-0000-0000D0280000}"/>
    <cellStyle name="Normal 7 2 2 7 2" xfId="10315" xr:uid="{00000000-0005-0000-0000-0000D1280000}"/>
    <cellStyle name="Normal 7 2 2 8" xfId="6944" xr:uid="{00000000-0005-0000-0000-0000D2280000}"/>
    <cellStyle name="Normal 7 2 2 8 2" xfId="13654" xr:uid="{00000000-0005-0000-0000-0000D3280000}"/>
    <cellStyle name="Normal 7 2 2_IOPES" xfId="2602" xr:uid="{00000000-0005-0000-0000-0000D4280000}"/>
    <cellStyle name="Normal 7 2 3" xfId="496" xr:uid="{00000000-0005-0000-0000-0000D5280000}"/>
    <cellStyle name="Normal 7 2 3 2" xfId="1075" xr:uid="{00000000-0005-0000-0000-0000D6280000}"/>
    <cellStyle name="Normal 7 2 3 2 2" xfId="2213" xr:uid="{00000000-0005-0000-0000-0000D7280000}"/>
    <cellStyle name="Normal 7 2 3 2 2 2" xfId="5483" xr:uid="{00000000-0005-0000-0000-0000D8280000}"/>
    <cellStyle name="Normal 7 2 3 2 2 2 2" xfId="11909" xr:uid="{00000000-0005-0000-0000-0000D9280000}"/>
    <cellStyle name="Normal 7 2 3 2 2 3" xfId="8898" xr:uid="{00000000-0005-0000-0000-0000DA280000}"/>
    <cellStyle name="Normal 7 2 3 2 3" xfId="3465" xr:uid="{00000000-0005-0000-0000-0000DB280000}"/>
    <cellStyle name="Normal 7 2 3 2 3 2" xfId="6404" xr:uid="{00000000-0005-0000-0000-0000DC280000}"/>
    <cellStyle name="Normal 7 2 3 2 3 2 2" xfId="12830" xr:uid="{00000000-0005-0000-0000-0000DD280000}"/>
    <cellStyle name="Normal 7 2 3 2 3 3" xfId="9903" xr:uid="{00000000-0005-0000-0000-0000DE280000}"/>
    <cellStyle name="Normal 7 2 3 2 4" xfId="4734" xr:uid="{00000000-0005-0000-0000-0000DF280000}"/>
    <cellStyle name="Normal 7 2 3 2 4 2" xfId="11160" xr:uid="{00000000-0005-0000-0000-0000E0280000}"/>
    <cellStyle name="Normal 7 2 3 2 5" xfId="7795" xr:uid="{00000000-0005-0000-0000-0000E1280000}"/>
    <cellStyle name="Normal 7 2 3 3" xfId="1659" xr:uid="{00000000-0005-0000-0000-0000E2280000}"/>
    <cellStyle name="Normal 7 2 3 3 2" xfId="5115" xr:uid="{00000000-0005-0000-0000-0000E3280000}"/>
    <cellStyle name="Normal 7 2 3 3 2 2" xfId="11541" xr:uid="{00000000-0005-0000-0000-0000E4280000}"/>
    <cellStyle name="Normal 7 2 3 3 3" xfId="8370" xr:uid="{00000000-0005-0000-0000-0000E5280000}"/>
    <cellStyle name="Normal 7 2 3 4" xfId="3103" xr:uid="{00000000-0005-0000-0000-0000E6280000}"/>
    <cellStyle name="Normal 7 2 3 4 2" xfId="6042" xr:uid="{00000000-0005-0000-0000-0000E7280000}"/>
    <cellStyle name="Normal 7 2 3 4 2 2" xfId="12468" xr:uid="{00000000-0005-0000-0000-0000E8280000}"/>
    <cellStyle name="Normal 7 2 3 4 3" xfId="9541" xr:uid="{00000000-0005-0000-0000-0000E9280000}"/>
    <cellStyle name="Normal 7 2 3 5" xfId="4186" xr:uid="{00000000-0005-0000-0000-0000EA280000}"/>
    <cellStyle name="Normal 7 2 3 5 2" xfId="10612" xr:uid="{00000000-0005-0000-0000-0000EB280000}"/>
    <cellStyle name="Normal 7 2 3 6" xfId="7241" xr:uid="{00000000-0005-0000-0000-0000EC280000}"/>
    <cellStyle name="Normal 7 2 4" xfId="317" xr:uid="{00000000-0005-0000-0000-0000ED280000}"/>
    <cellStyle name="Normal 7 2 4 2" xfId="897" xr:uid="{00000000-0005-0000-0000-0000EE280000}"/>
    <cellStyle name="Normal 7 2 4 2 2" xfId="4556" xr:uid="{00000000-0005-0000-0000-0000EF280000}"/>
    <cellStyle name="Normal 7 2 4 2 2 2" xfId="10982" xr:uid="{00000000-0005-0000-0000-0000F0280000}"/>
    <cellStyle name="Normal 7 2 4 2 3" xfId="7617" xr:uid="{00000000-0005-0000-0000-0000F1280000}"/>
    <cellStyle name="Normal 7 2 4 3" xfId="2462" xr:uid="{00000000-0005-0000-0000-0000F2280000}"/>
    <cellStyle name="Normal 7 2 4 3 2" xfId="5646" xr:uid="{00000000-0005-0000-0000-0000F3280000}"/>
    <cellStyle name="Normal 7 2 4 3 2 2" xfId="12072" xr:uid="{00000000-0005-0000-0000-0000F4280000}"/>
    <cellStyle name="Normal 7 2 4 3 3" xfId="9096" xr:uid="{00000000-0005-0000-0000-0000F5280000}"/>
    <cellStyle name="Normal 7 2 4 4" xfId="3625" xr:uid="{00000000-0005-0000-0000-0000F6280000}"/>
    <cellStyle name="Normal 7 2 4 4 2" xfId="6564" xr:uid="{00000000-0005-0000-0000-0000F7280000}"/>
    <cellStyle name="Normal 7 2 4 4 2 2" xfId="12990" xr:uid="{00000000-0005-0000-0000-0000F8280000}"/>
    <cellStyle name="Normal 7 2 4 4 3" xfId="10063" xr:uid="{00000000-0005-0000-0000-0000F9280000}"/>
    <cellStyle name="Normal 7 2 4 5" xfId="4008" xr:uid="{00000000-0005-0000-0000-0000FA280000}"/>
    <cellStyle name="Normal 7 2 4 5 2" xfId="10434" xr:uid="{00000000-0005-0000-0000-0000FB280000}"/>
    <cellStyle name="Normal 7 2 4 6" xfId="7063" xr:uid="{00000000-0005-0000-0000-0000FC280000}"/>
    <cellStyle name="Normal 7 2 5" xfId="719" xr:uid="{00000000-0005-0000-0000-0000FD280000}"/>
    <cellStyle name="Normal 7 2 5 2" xfId="1877" xr:uid="{00000000-0005-0000-0000-0000FE280000}"/>
    <cellStyle name="Normal 7 2 5 2 2" xfId="5275" xr:uid="{00000000-0005-0000-0000-0000FF280000}"/>
    <cellStyle name="Normal 7 2 5 2 2 2" xfId="11701" xr:uid="{00000000-0005-0000-0000-000000290000}"/>
    <cellStyle name="Normal 7 2 5 2 3" xfId="8573" xr:uid="{00000000-0005-0000-0000-000001290000}"/>
    <cellStyle name="Normal 7 2 5 3" xfId="3259" xr:uid="{00000000-0005-0000-0000-000002290000}"/>
    <cellStyle name="Normal 7 2 5 3 2" xfId="6198" xr:uid="{00000000-0005-0000-0000-000003290000}"/>
    <cellStyle name="Normal 7 2 5 3 2 2" xfId="12624" xr:uid="{00000000-0005-0000-0000-000004290000}"/>
    <cellStyle name="Normal 7 2 5 3 3" xfId="9697" xr:uid="{00000000-0005-0000-0000-000005290000}"/>
    <cellStyle name="Normal 7 2 5 4" xfId="4378" xr:uid="{00000000-0005-0000-0000-000006290000}"/>
    <cellStyle name="Normal 7 2 5 4 2" xfId="10804" xr:uid="{00000000-0005-0000-0000-000007290000}"/>
    <cellStyle name="Normal 7 2 5 5" xfId="7439" xr:uid="{00000000-0005-0000-0000-000008290000}"/>
    <cellStyle name="Normal 7 2 6" xfId="1323" xr:uid="{00000000-0005-0000-0000-000009290000}"/>
    <cellStyle name="Normal 7 2 6 2" xfId="4909" xr:uid="{00000000-0005-0000-0000-00000A290000}"/>
    <cellStyle name="Normal 7 2 6 2 2" xfId="11335" xr:uid="{00000000-0005-0000-0000-00000B290000}"/>
    <cellStyle name="Normal 7 2 6 3" xfId="8037" xr:uid="{00000000-0005-0000-0000-00000C290000}"/>
    <cellStyle name="Normal 7 2 7" xfId="2895" xr:uid="{00000000-0005-0000-0000-00000D290000}"/>
    <cellStyle name="Normal 7 2 7 2" xfId="5836" xr:uid="{00000000-0005-0000-0000-00000E290000}"/>
    <cellStyle name="Normal 7 2 7 2 2" xfId="12262" xr:uid="{00000000-0005-0000-0000-00000F290000}"/>
    <cellStyle name="Normal 7 2 7 3" xfId="9335" xr:uid="{00000000-0005-0000-0000-000010290000}"/>
    <cellStyle name="Normal 7 2 8" xfId="3830" xr:uid="{00000000-0005-0000-0000-000011290000}"/>
    <cellStyle name="Normal 7 2 8 2" xfId="10256" xr:uid="{00000000-0005-0000-0000-000012290000}"/>
    <cellStyle name="Normal 7 2 9" xfId="6885" xr:uid="{00000000-0005-0000-0000-000013290000}"/>
    <cellStyle name="Normal 7 2_IOPES" xfId="2658" xr:uid="{00000000-0005-0000-0000-000014290000}"/>
    <cellStyle name="Normal 7 3" xfId="91" xr:uid="{00000000-0005-0000-0000-000015290000}"/>
    <cellStyle name="Normal 7 3 2" xfId="464" xr:uid="{00000000-0005-0000-0000-000016290000}"/>
    <cellStyle name="Normal 7 3 2 2" xfId="1043" xr:uid="{00000000-0005-0000-0000-000017290000}"/>
    <cellStyle name="Normal 7 3 2 2 2" xfId="2254" xr:uid="{00000000-0005-0000-0000-000018290000}"/>
    <cellStyle name="Normal 7 3 2 2 2 2" xfId="5513" xr:uid="{00000000-0005-0000-0000-000019290000}"/>
    <cellStyle name="Normal 7 3 2 2 2 2 2" xfId="11939" xr:uid="{00000000-0005-0000-0000-00001A290000}"/>
    <cellStyle name="Normal 7 3 2 2 2 3" xfId="8937" xr:uid="{00000000-0005-0000-0000-00001B290000}"/>
    <cellStyle name="Normal 7 3 2 2 3" xfId="3495" xr:uid="{00000000-0005-0000-0000-00001C290000}"/>
    <cellStyle name="Normal 7 3 2 2 3 2" xfId="6434" xr:uid="{00000000-0005-0000-0000-00001D290000}"/>
    <cellStyle name="Normal 7 3 2 2 3 2 2" xfId="12860" xr:uid="{00000000-0005-0000-0000-00001E290000}"/>
    <cellStyle name="Normal 7 3 2 2 3 3" xfId="9933" xr:uid="{00000000-0005-0000-0000-00001F290000}"/>
    <cellStyle name="Normal 7 3 2 2 4" xfId="4702" xr:uid="{00000000-0005-0000-0000-000020290000}"/>
    <cellStyle name="Normal 7 3 2 2 4 2" xfId="11128" xr:uid="{00000000-0005-0000-0000-000021290000}"/>
    <cellStyle name="Normal 7 3 2 2 5" xfId="7763" xr:uid="{00000000-0005-0000-0000-000022290000}"/>
    <cellStyle name="Normal 7 3 2 3" xfId="1699" xr:uid="{00000000-0005-0000-0000-000023290000}"/>
    <cellStyle name="Normal 7 3 2 3 2" xfId="5145" xr:uid="{00000000-0005-0000-0000-000024290000}"/>
    <cellStyle name="Normal 7 3 2 3 2 2" xfId="11571" xr:uid="{00000000-0005-0000-0000-000025290000}"/>
    <cellStyle name="Normal 7 3 2 3 3" xfId="8409" xr:uid="{00000000-0005-0000-0000-000026290000}"/>
    <cellStyle name="Normal 7 3 2 4" xfId="3133" xr:uid="{00000000-0005-0000-0000-000027290000}"/>
    <cellStyle name="Normal 7 3 2 4 2" xfId="6072" xr:uid="{00000000-0005-0000-0000-000028290000}"/>
    <cellStyle name="Normal 7 3 2 4 2 2" xfId="12498" xr:uid="{00000000-0005-0000-0000-000029290000}"/>
    <cellStyle name="Normal 7 3 2 4 3" xfId="9571" xr:uid="{00000000-0005-0000-0000-00002A290000}"/>
    <cellStyle name="Normal 7 3 2 5" xfId="4154" xr:uid="{00000000-0005-0000-0000-00002B290000}"/>
    <cellStyle name="Normal 7 3 2 5 2" xfId="10580" xr:uid="{00000000-0005-0000-0000-00002C290000}"/>
    <cellStyle name="Normal 7 3 2 6" xfId="7209" xr:uid="{00000000-0005-0000-0000-00002D290000}"/>
    <cellStyle name="Normal 7 3 3" xfId="285" xr:uid="{00000000-0005-0000-0000-00002E290000}"/>
    <cellStyle name="Normal 7 3 3 2" xfId="865" xr:uid="{00000000-0005-0000-0000-00002F290000}"/>
    <cellStyle name="Normal 7 3 3 2 2" xfId="4524" xr:uid="{00000000-0005-0000-0000-000030290000}"/>
    <cellStyle name="Normal 7 3 3 2 2 2" xfId="10950" xr:uid="{00000000-0005-0000-0000-000031290000}"/>
    <cellStyle name="Normal 7 3 3 2 3" xfId="7585" xr:uid="{00000000-0005-0000-0000-000032290000}"/>
    <cellStyle name="Normal 7 3 3 3" xfId="2430" xr:uid="{00000000-0005-0000-0000-000033290000}"/>
    <cellStyle name="Normal 7 3 3 3 2" xfId="5614" xr:uid="{00000000-0005-0000-0000-000034290000}"/>
    <cellStyle name="Normal 7 3 3 3 2 2" xfId="12040" xr:uid="{00000000-0005-0000-0000-000035290000}"/>
    <cellStyle name="Normal 7 3 3 3 3" xfId="9064" xr:uid="{00000000-0005-0000-0000-000036290000}"/>
    <cellStyle name="Normal 7 3 3 4" xfId="3593" xr:uid="{00000000-0005-0000-0000-000037290000}"/>
    <cellStyle name="Normal 7 3 3 4 2" xfId="6532" xr:uid="{00000000-0005-0000-0000-000038290000}"/>
    <cellStyle name="Normal 7 3 3 4 2 2" xfId="12958" xr:uid="{00000000-0005-0000-0000-000039290000}"/>
    <cellStyle name="Normal 7 3 3 4 3" xfId="10031" xr:uid="{00000000-0005-0000-0000-00003A290000}"/>
    <cellStyle name="Normal 7 3 3 5" xfId="3976" xr:uid="{00000000-0005-0000-0000-00003B290000}"/>
    <cellStyle name="Normal 7 3 3 5 2" xfId="10402" xr:uid="{00000000-0005-0000-0000-00003C290000}"/>
    <cellStyle name="Normal 7 3 3 6" xfId="7031" xr:uid="{00000000-0005-0000-0000-00003D290000}"/>
    <cellStyle name="Normal 7 3 4" xfId="687" xr:uid="{00000000-0005-0000-0000-00003E290000}"/>
    <cellStyle name="Normal 7 3 4 2" xfId="1942" xr:uid="{00000000-0005-0000-0000-00003F290000}"/>
    <cellStyle name="Normal 7 3 4 2 2" xfId="5333" xr:uid="{00000000-0005-0000-0000-000040290000}"/>
    <cellStyle name="Normal 7 3 4 2 2 2" xfId="11759" xr:uid="{00000000-0005-0000-0000-000041290000}"/>
    <cellStyle name="Normal 7 3 4 2 3" xfId="8638" xr:uid="{00000000-0005-0000-0000-000042290000}"/>
    <cellStyle name="Normal 7 3 4 3" xfId="3317" xr:uid="{00000000-0005-0000-0000-000043290000}"/>
    <cellStyle name="Normal 7 3 4 3 2" xfId="6256" xr:uid="{00000000-0005-0000-0000-000044290000}"/>
    <cellStyle name="Normal 7 3 4 3 2 2" xfId="12682" xr:uid="{00000000-0005-0000-0000-000045290000}"/>
    <cellStyle name="Normal 7 3 4 3 3" xfId="9755" xr:uid="{00000000-0005-0000-0000-000046290000}"/>
    <cellStyle name="Normal 7 3 4 4" xfId="4346" xr:uid="{00000000-0005-0000-0000-000047290000}"/>
    <cellStyle name="Normal 7 3 4 4 2" xfId="10772" xr:uid="{00000000-0005-0000-0000-000048290000}"/>
    <cellStyle name="Normal 7 3 4 5" xfId="7407" xr:uid="{00000000-0005-0000-0000-000049290000}"/>
    <cellStyle name="Normal 7 3 5" xfId="1389" xr:uid="{00000000-0005-0000-0000-00004A290000}"/>
    <cellStyle name="Normal 7 3 5 2" xfId="4967" xr:uid="{00000000-0005-0000-0000-00004B290000}"/>
    <cellStyle name="Normal 7 3 5 2 2" xfId="11393" xr:uid="{00000000-0005-0000-0000-00004C290000}"/>
    <cellStyle name="Normal 7 3 5 3" xfId="8103" xr:uid="{00000000-0005-0000-0000-00004D290000}"/>
    <cellStyle name="Normal 7 3 6" xfId="2953" xr:uid="{00000000-0005-0000-0000-00004E290000}"/>
    <cellStyle name="Normal 7 3 6 2" xfId="5894" xr:uid="{00000000-0005-0000-0000-00004F290000}"/>
    <cellStyle name="Normal 7 3 6 2 2" xfId="12320" xr:uid="{00000000-0005-0000-0000-000050290000}"/>
    <cellStyle name="Normal 7 3 6 3" xfId="9393" xr:uid="{00000000-0005-0000-0000-000051290000}"/>
    <cellStyle name="Normal 7 3 7" xfId="3798" xr:uid="{00000000-0005-0000-0000-000052290000}"/>
    <cellStyle name="Normal 7 3 7 2" xfId="10224" xr:uid="{00000000-0005-0000-0000-000053290000}"/>
    <cellStyle name="Normal 7 3 8" xfId="6853" xr:uid="{00000000-0005-0000-0000-000054290000}"/>
    <cellStyle name="Normal 7 3_IOPES" xfId="2331" xr:uid="{00000000-0005-0000-0000-000055290000}"/>
    <cellStyle name="Normal 7 4" xfId="152" xr:uid="{00000000-0005-0000-0000-000056290000}"/>
    <cellStyle name="Normal 7 4 2" xfId="523" xr:uid="{00000000-0005-0000-0000-000057290000}"/>
    <cellStyle name="Normal 7 4 2 2" xfId="1102" xr:uid="{00000000-0005-0000-0000-000058290000}"/>
    <cellStyle name="Normal 7 4 2 2 2" xfId="4761" xr:uid="{00000000-0005-0000-0000-000059290000}"/>
    <cellStyle name="Normal 7 4 2 2 2 2" xfId="11187" xr:uid="{00000000-0005-0000-0000-00005A290000}"/>
    <cellStyle name="Normal 7 4 2 2 3" xfId="7822" xr:uid="{00000000-0005-0000-0000-00005B290000}"/>
    <cellStyle name="Normal 7 4 2 3" xfId="2491" xr:uid="{00000000-0005-0000-0000-00005C290000}"/>
    <cellStyle name="Normal 7 4 2 3 2" xfId="5673" xr:uid="{00000000-0005-0000-0000-00005D290000}"/>
    <cellStyle name="Normal 7 4 2 3 2 2" xfId="12099" xr:uid="{00000000-0005-0000-0000-00005E290000}"/>
    <cellStyle name="Normal 7 4 2 3 3" xfId="9123" xr:uid="{00000000-0005-0000-0000-00005F290000}"/>
    <cellStyle name="Normal 7 4 2 4" xfId="3652" xr:uid="{00000000-0005-0000-0000-000060290000}"/>
    <cellStyle name="Normal 7 4 2 4 2" xfId="6591" xr:uid="{00000000-0005-0000-0000-000061290000}"/>
    <cellStyle name="Normal 7 4 2 4 2 2" xfId="13017" xr:uid="{00000000-0005-0000-0000-000062290000}"/>
    <cellStyle name="Normal 7 4 2 4 3" xfId="10090" xr:uid="{00000000-0005-0000-0000-000063290000}"/>
    <cellStyle name="Normal 7 4 2 5" xfId="4213" xr:uid="{00000000-0005-0000-0000-000064290000}"/>
    <cellStyle name="Normal 7 4 2 5 2" xfId="10639" xr:uid="{00000000-0005-0000-0000-000065290000}"/>
    <cellStyle name="Normal 7 4 2 6" xfId="7268" xr:uid="{00000000-0005-0000-0000-000066290000}"/>
    <cellStyle name="Normal 7 4 3" xfId="344" xr:uid="{00000000-0005-0000-0000-000067290000}"/>
    <cellStyle name="Normal 7 4 3 2" xfId="924" xr:uid="{00000000-0005-0000-0000-000068290000}"/>
    <cellStyle name="Normal 7 4 3 2 2" xfId="4583" xr:uid="{00000000-0005-0000-0000-000069290000}"/>
    <cellStyle name="Normal 7 4 3 2 2 2" xfId="11009" xr:uid="{00000000-0005-0000-0000-00006A290000}"/>
    <cellStyle name="Normal 7 4 3 2 3" xfId="7644" xr:uid="{00000000-0005-0000-0000-00006B290000}"/>
    <cellStyle name="Normal 7 4 3 3" xfId="2095" xr:uid="{00000000-0005-0000-0000-00006C290000}"/>
    <cellStyle name="Normal 7 4 3 3 2" xfId="5393" xr:uid="{00000000-0005-0000-0000-00006D290000}"/>
    <cellStyle name="Normal 7 4 3 3 2 2" xfId="11819" xr:uid="{00000000-0005-0000-0000-00006E290000}"/>
    <cellStyle name="Normal 7 4 3 3 3" xfId="8789" xr:uid="{00000000-0005-0000-0000-00006F290000}"/>
    <cellStyle name="Normal 7 4 3 4" xfId="3375" xr:uid="{00000000-0005-0000-0000-000070290000}"/>
    <cellStyle name="Normal 7 4 3 4 2" xfId="6314" xr:uid="{00000000-0005-0000-0000-000071290000}"/>
    <cellStyle name="Normal 7 4 3 4 2 2" xfId="12740" xr:uid="{00000000-0005-0000-0000-000072290000}"/>
    <cellStyle name="Normal 7 4 3 4 3" xfId="9813" xr:uid="{00000000-0005-0000-0000-000073290000}"/>
    <cellStyle name="Normal 7 4 3 5" xfId="4035" xr:uid="{00000000-0005-0000-0000-000074290000}"/>
    <cellStyle name="Normal 7 4 3 5 2" xfId="10461" xr:uid="{00000000-0005-0000-0000-000075290000}"/>
    <cellStyle name="Normal 7 4 3 6" xfId="7090" xr:uid="{00000000-0005-0000-0000-000076290000}"/>
    <cellStyle name="Normal 7 4 4" xfId="746" xr:uid="{00000000-0005-0000-0000-000077290000}"/>
    <cellStyle name="Normal 7 4 4 2" xfId="4405" xr:uid="{00000000-0005-0000-0000-000078290000}"/>
    <cellStyle name="Normal 7 4 4 2 2" xfId="10831" xr:uid="{00000000-0005-0000-0000-000079290000}"/>
    <cellStyle name="Normal 7 4 4 3" xfId="7466" xr:uid="{00000000-0005-0000-0000-00007A290000}"/>
    <cellStyle name="Normal 7 4 5" xfId="1546" xr:uid="{00000000-0005-0000-0000-00007B290000}"/>
    <cellStyle name="Normal 7 4 5 2" xfId="5025" xr:uid="{00000000-0005-0000-0000-00007C290000}"/>
    <cellStyle name="Normal 7 4 5 2 2" xfId="11451" xr:uid="{00000000-0005-0000-0000-00007D290000}"/>
    <cellStyle name="Normal 7 4 5 3" xfId="8260" xr:uid="{00000000-0005-0000-0000-00007E290000}"/>
    <cellStyle name="Normal 7 4 6" xfId="3012" xr:uid="{00000000-0005-0000-0000-00007F290000}"/>
    <cellStyle name="Normal 7 4 6 2" xfId="5952" xr:uid="{00000000-0005-0000-0000-000080290000}"/>
    <cellStyle name="Normal 7 4 6 2 2" xfId="12378" xr:uid="{00000000-0005-0000-0000-000081290000}"/>
    <cellStyle name="Normal 7 4 6 3" xfId="9451" xr:uid="{00000000-0005-0000-0000-000082290000}"/>
    <cellStyle name="Normal 7 4 7" xfId="3857" xr:uid="{00000000-0005-0000-0000-000083290000}"/>
    <cellStyle name="Normal 7 4 7 2" xfId="10283" xr:uid="{00000000-0005-0000-0000-000084290000}"/>
    <cellStyle name="Normal 7 4 8" xfId="6912" xr:uid="{00000000-0005-0000-0000-000085290000}"/>
    <cellStyle name="Normal 7 4_IOPES" xfId="2627" xr:uid="{00000000-0005-0000-0000-000086290000}"/>
    <cellStyle name="Normal 7 5" xfId="217" xr:uid="{00000000-0005-0000-0000-000087290000}"/>
    <cellStyle name="Normal 7 5 2" xfId="582" xr:uid="{00000000-0005-0000-0000-000088290000}"/>
    <cellStyle name="Normal 7 5 2 2" xfId="1161" xr:uid="{00000000-0005-0000-0000-000089290000}"/>
    <cellStyle name="Normal 7 5 2 2 2" xfId="4820" xr:uid="{00000000-0005-0000-0000-00008A290000}"/>
    <cellStyle name="Normal 7 5 2 2 2 2" xfId="11246" xr:uid="{00000000-0005-0000-0000-00008B290000}"/>
    <cellStyle name="Normal 7 5 2 2 3" xfId="7881" xr:uid="{00000000-0005-0000-0000-00008C290000}"/>
    <cellStyle name="Normal 7 5 2 3" xfId="2556" xr:uid="{00000000-0005-0000-0000-00008D290000}"/>
    <cellStyle name="Normal 7 5 2 3 2" xfId="5732" xr:uid="{00000000-0005-0000-0000-00008E290000}"/>
    <cellStyle name="Normal 7 5 2 3 2 2" xfId="12158" xr:uid="{00000000-0005-0000-0000-00008F290000}"/>
    <cellStyle name="Normal 7 5 2 3 3" xfId="9182" xr:uid="{00000000-0005-0000-0000-000090290000}"/>
    <cellStyle name="Normal 7 5 2 4" xfId="3711" xr:uid="{00000000-0005-0000-0000-000091290000}"/>
    <cellStyle name="Normal 7 5 2 4 2" xfId="6650" xr:uid="{00000000-0005-0000-0000-000092290000}"/>
    <cellStyle name="Normal 7 5 2 4 2 2" xfId="13076" xr:uid="{00000000-0005-0000-0000-000093290000}"/>
    <cellStyle name="Normal 7 5 2 4 3" xfId="10149" xr:uid="{00000000-0005-0000-0000-000094290000}"/>
    <cellStyle name="Normal 7 5 2 5" xfId="4272" xr:uid="{00000000-0005-0000-0000-000095290000}"/>
    <cellStyle name="Normal 7 5 2 5 2" xfId="10698" xr:uid="{00000000-0005-0000-0000-000096290000}"/>
    <cellStyle name="Normal 7 5 2 6" xfId="7327" xr:uid="{00000000-0005-0000-0000-000097290000}"/>
    <cellStyle name="Normal 7 5 3" xfId="403" xr:uid="{00000000-0005-0000-0000-000098290000}"/>
    <cellStyle name="Normal 7 5 3 2" xfId="983" xr:uid="{00000000-0005-0000-0000-000099290000}"/>
    <cellStyle name="Normal 7 5 3 2 2" xfId="4642" xr:uid="{00000000-0005-0000-0000-00009A290000}"/>
    <cellStyle name="Normal 7 5 3 2 2 2" xfId="11068" xr:uid="{00000000-0005-0000-0000-00009B290000}"/>
    <cellStyle name="Normal 7 5 3 2 3" xfId="7703" xr:uid="{00000000-0005-0000-0000-00009C290000}"/>
    <cellStyle name="Normal 7 5 3 3" xfId="2170" xr:uid="{00000000-0005-0000-0000-00009D290000}"/>
    <cellStyle name="Normal 7 5 3 3 2" xfId="5452" xr:uid="{00000000-0005-0000-0000-00009E290000}"/>
    <cellStyle name="Normal 7 5 3 3 2 2" xfId="11878" xr:uid="{00000000-0005-0000-0000-00009F290000}"/>
    <cellStyle name="Normal 7 5 3 3 3" xfId="8862" xr:uid="{00000000-0005-0000-0000-0000A0290000}"/>
    <cellStyle name="Normal 7 5 3 4" xfId="3434" xr:uid="{00000000-0005-0000-0000-0000A1290000}"/>
    <cellStyle name="Normal 7 5 3 4 2" xfId="6373" xr:uid="{00000000-0005-0000-0000-0000A2290000}"/>
    <cellStyle name="Normal 7 5 3 4 2 2" xfId="12799" xr:uid="{00000000-0005-0000-0000-0000A3290000}"/>
    <cellStyle name="Normal 7 5 3 4 3" xfId="9872" xr:uid="{00000000-0005-0000-0000-0000A4290000}"/>
    <cellStyle name="Normal 7 5 3 5" xfId="4094" xr:uid="{00000000-0005-0000-0000-0000A5290000}"/>
    <cellStyle name="Normal 7 5 3 5 2" xfId="10520" xr:uid="{00000000-0005-0000-0000-0000A6290000}"/>
    <cellStyle name="Normal 7 5 3 6" xfId="7149" xr:uid="{00000000-0005-0000-0000-0000A7290000}"/>
    <cellStyle name="Normal 7 5 4" xfId="805" xr:uid="{00000000-0005-0000-0000-0000A8290000}"/>
    <cellStyle name="Normal 7 5 4 2" xfId="4464" xr:uid="{00000000-0005-0000-0000-0000A9290000}"/>
    <cellStyle name="Normal 7 5 4 2 2" xfId="10890" xr:uid="{00000000-0005-0000-0000-0000AA290000}"/>
    <cellStyle name="Normal 7 5 4 3" xfId="7525" xr:uid="{00000000-0005-0000-0000-0000AB290000}"/>
    <cellStyle name="Normal 7 5 5" xfId="1623" xr:uid="{00000000-0005-0000-0000-0000AC290000}"/>
    <cellStyle name="Normal 7 5 5 2" xfId="5084" xr:uid="{00000000-0005-0000-0000-0000AD290000}"/>
    <cellStyle name="Normal 7 5 5 2 2" xfId="11510" xr:uid="{00000000-0005-0000-0000-0000AE290000}"/>
    <cellStyle name="Normal 7 5 5 3" xfId="8334" xr:uid="{00000000-0005-0000-0000-0000AF290000}"/>
    <cellStyle name="Normal 7 5 6" xfId="3072" xr:uid="{00000000-0005-0000-0000-0000B0290000}"/>
    <cellStyle name="Normal 7 5 6 2" xfId="6011" xr:uid="{00000000-0005-0000-0000-0000B1290000}"/>
    <cellStyle name="Normal 7 5 6 2 2" xfId="12437" xr:uid="{00000000-0005-0000-0000-0000B2290000}"/>
    <cellStyle name="Normal 7 5 6 3" xfId="9510" xr:uid="{00000000-0005-0000-0000-0000B3290000}"/>
    <cellStyle name="Normal 7 5 7" xfId="3916" xr:uid="{00000000-0005-0000-0000-0000B4290000}"/>
    <cellStyle name="Normal 7 5 7 2" xfId="10342" xr:uid="{00000000-0005-0000-0000-0000B5290000}"/>
    <cellStyle name="Normal 7 5 8" xfId="6971" xr:uid="{00000000-0005-0000-0000-0000B6290000}"/>
    <cellStyle name="Normal 7 5_IOPES" xfId="2672" xr:uid="{00000000-0005-0000-0000-0000B7290000}"/>
    <cellStyle name="Normal 7 6" xfId="434" xr:uid="{00000000-0005-0000-0000-0000B8290000}"/>
    <cellStyle name="Normal 7 6 2" xfId="1013" xr:uid="{00000000-0005-0000-0000-0000B9290000}"/>
    <cellStyle name="Normal 7 6 2 2" xfId="4672" xr:uid="{00000000-0005-0000-0000-0000BA290000}"/>
    <cellStyle name="Normal 7 6 2 2 2" xfId="11098" xr:uid="{00000000-0005-0000-0000-0000BB290000}"/>
    <cellStyle name="Normal 7 6 2 3" xfId="7733" xr:uid="{00000000-0005-0000-0000-0000BC290000}"/>
    <cellStyle name="Normal 7 6 3" xfId="2397" xr:uid="{00000000-0005-0000-0000-0000BD290000}"/>
    <cellStyle name="Normal 7 6 3 2" xfId="5584" xr:uid="{00000000-0005-0000-0000-0000BE290000}"/>
    <cellStyle name="Normal 7 6 3 2 2" xfId="12010" xr:uid="{00000000-0005-0000-0000-0000BF290000}"/>
    <cellStyle name="Normal 7 6 3 3" xfId="9034" xr:uid="{00000000-0005-0000-0000-0000C0290000}"/>
    <cellStyle name="Normal 7 6 4" xfId="3563" xr:uid="{00000000-0005-0000-0000-0000C1290000}"/>
    <cellStyle name="Normal 7 6 4 2" xfId="6502" xr:uid="{00000000-0005-0000-0000-0000C2290000}"/>
    <cellStyle name="Normal 7 6 4 2 2" xfId="12928" xr:uid="{00000000-0005-0000-0000-0000C3290000}"/>
    <cellStyle name="Normal 7 6 4 3" xfId="10001" xr:uid="{00000000-0005-0000-0000-0000C4290000}"/>
    <cellStyle name="Normal 7 6 5" xfId="4124" xr:uid="{00000000-0005-0000-0000-0000C5290000}"/>
    <cellStyle name="Normal 7 6 5 2" xfId="10550" xr:uid="{00000000-0005-0000-0000-0000C6290000}"/>
    <cellStyle name="Normal 7 6 6" xfId="7179" xr:uid="{00000000-0005-0000-0000-0000C7290000}"/>
    <cellStyle name="Normal 7 7" xfId="255" xr:uid="{00000000-0005-0000-0000-0000C8290000}"/>
    <cellStyle name="Normal 7 7 2" xfId="835" xr:uid="{00000000-0005-0000-0000-0000C9290000}"/>
    <cellStyle name="Normal 7 7 2 2" xfId="4494" xr:uid="{00000000-0005-0000-0000-0000CA290000}"/>
    <cellStyle name="Normal 7 7 2 2 2" xfId="10920" xr:uid="{00000000-0005-0000-0000-0000CB290000}"/>
    <cellStyle name="Normal 7 7 2 3" xfId="7555" xr:uid="{00000000-0005-0000-0000-0000CC290000}"/>
    <cellStyle name="Normal 7 7 3" xfId="1814" xr:uid="{00000000-0005-0000-0000-0000CD290000}"/>
    <cellStyle name="Normal 7 7 3 2" xfId="5217" xr:uid="{00000000-0005-0000-0000-0000CE290000}"/>
    <cellStyle name="Normal 7 7 3 2 2" xfId="11643" xr:uid="{00000000-0005-0000-0000-0000CF290000}"/>
    <cellStyle name="Normal 7 7 3 3" xfId="8512" xr:uid="{00000000-0005-0000-0000-0000D0290000}"/>
    <cellStyle name="Normal 7 7 4" xfId="3201" xr:uid="{00000000-0005-0000-0000-0000D1290000}"/>
    <cellStyle name="Normal 7 7 4 2" xfId="6140" xr:uid="{00000000-0005-0000-0000-0000D2290000}"/>
    <cellStyle name="Normal 7 7 4 2 2" xfId="12566" xr:uid="{00000000-0005-0000-0000-0000D3290000}"/>
    <cellStyle name="Normal 7 7 4 3" xfId="9639" xr:uid="{00000000-0005-0000-0000-0000D4290000}"/>
    <cellStyle name="Normal 7 7 5" xfId="3946" xr:uid="{00000000-0005-0000-0000-0000D5290000}"/>
    <cellStyle name="Normal 7 7 5 2" xfId="10372" xr:uid="{00000000-0005-0000-0000-0000D6290000}"/>
    <cellStyle name="Normal 7 7 6" xfId="7001" xr:uid="{00000000-0005-0000-0000-0000D7290000}"/>
    <cellStyle name="Normal 7 8" xfId="657" xr:uid="{00000000-0005-0000-0000-0000D8290000}"/>
    <cellStyle name="Normal 7 8 2" xfId="4316" xr:uid="{00000000-0005-0000-0000-0000D9290000}"/>
    <cellStyle name="Normal 7 8 2 2" xfId="10742" xr:uid="{00000000-0005-0000-0000-0000DA290000}"/>
    <cellStyle name="Normal 7 8 3" xfId="7377" xr:uid="{00000000-0005-0000-0000-0000DB290000}"/>
    <cellStyle name="Normal 7 9" xfId="1255" xr:uid="{00000000-0005-0000-0000-0000DC290000}"/>
    <cellStyle name="Normal 7 9 2" xfId="4851" xr:uid="{00000000-0005-0000-0000-0000DD290000}"/>
    <cellStyle name="Normal 7 9 2 2" xfId="11277" xr:uid="{00000000-0005-0000-0000-0000DE290000}"/>
    <cellStyle name="Normal 7 9 3" xfId="7971" xr:uid="{00000000-0005-0000-0000-0000DF290000}"/>
    <cellStyle name="Normal 7_IOPES" xfId="2345" xr:uid="{00000000-0005-0000-0000-0000E0290000}"/>
    <cellStyle name="Normal 70" xfId="3741" xr:uid="{00000000-0005-0000-0000-0000E1290000}"/>
    <cellStyle name="Normal 71" xfId="3747" xr:uid="{00000000-0005-0000-0000-0000E2290000}"/>
    <cellStyle name="Normal 72" xfId="3740" xr:uid="{00000000-0005-0000-0000-0000E3290000}"/>
    <cellStyle name="Normal 73" xfId="3744" xr:uid="{00000000-0005-0000-0000-0000E4290000}"/>
    <cellStyle name="Normal 74" xfId="3738" xr:uid="{00000000-0005-0000-0000-0000E5290000}"/>
    <cellStyle name="Normal 75" xfId="3053" xr:uid="{00000000-0005-0000-0000-0000E6290000}"/>
    <cellStyle name="Normal 76" xfId="3748" xr:uid="{00000000-0005-0000-0000-0000E7290000}"/>
    <cellStyle name="Normal 77" xfId="3746" xr:uid="{00000000-0005-0000-0000-0000E8290000}"/>
    <cellStyle name="Normal 78" xfId="3745" xr:uid="{00000000-0005-0000-0000-0000E9290000}"/>
    <cellStyle name="Normal 79" xfId="2993" xr:uid="{00000000-0005-0000-0000-0000EA290000}"/>
    <cellStyle name="Normal 8" xfId="68" xr:uid="{00000000-0005-0000-0000-0000EB290000}"/>
    <cellStyle name="Normal 8 10" xfId="6831" xr:uid="{00000000-0005-0000-0000-0000EC290000}"/>
    <cellStyle name="Normal 8 2" xfId="130" xr:uid="{00000000-0005-0000-0000-0000ED290000}"/>
    <cellStyle name="Normal 8 2 2" xfId="191" xr:uid="{00000000-0005-0000-0000-0000EE290000}"/>
    <cellStyle name="Normal 8 2 2 10" xfId="6800" xr:uid="{00000000-0005-0000-0000-0000EF290000}"/>
    <cellStyle name="Normal 8 2 2 11" xfId="6951" xr:uid="{00000000-0005-0000-0000-0000F0290000}"/>
    <cellStyle name="Normal 8 2 2 12" xfId="13606" xr:uid="{00000000-0005-0000-0000-0000F1290000}"/>
    <cellStyle name="Normal 8 2 2 2" xfId="562" xr:uid="{00000000-0005-0000-0000-0000F2290000}"/>
    <cellStyle name="Normal 8 2 2 2 2" xfId="1141" xr:uid="{00000000-0005-0000-0000-0000F3290000}"/>
    <cellStyle name="Normal 8 2 2 2 2 2" xfId="4800" xr:uid="{00000000-0005-0000-0000-0000F4290000}"/>
    <cellStyle name="Normal 8 2 2 2 2 2 2" xfId="11226" xr:uid="{00000000-0005-0000-0000-0000F5290000}"/>
    <cellStyle name="Normal 8 2 2 2 2 3" xfId="7861" xr:uid="{00000000-0005-0000-0000-0000F6290000}"/>
    <cellStyle name="Normal 8 2 2 2 3" xfId="4252" xr:uid="{00000000-0005-0000-0000-0000F7290000}"/>
    <cellStyle name="Normal 8 2 2 2 3 2" xfId="10678" xr:uid="{00000000-0005-0000-0000-0000F8290000}"/>
    <cellStyle name="Normal 8 2 2 2 4" xfId="7307" xr:uid="{00000000-0005-0000-0000-0000F9290000}"/>
    <cellStyle name="Normal 8 2 2 3" xfId="383" xr:uid="{00000000-0005-0000-0000-0000FA290000}"/>
    <cellStyle name="Normal 8 2 2 3 2" xfId="963" xr:uid="{00000000-0005-0000-0000-0000FB290000}"/>
    <cellStyle name="Normal 8 2 2 3 2 2" xfId="4622" xr:uid="{00000000-0005-0000-0000-0000FC290000}"/>
    <cellStyle name="Normal 8 2 2 3 2 2 2" xfId="11048" xr:uid="{00000000-0005-0000-0000-0000FD290000}"/>
    <cellStyle name="Normal 8 2 2 3 2 3" xfId="7683" xr:uid="{00000000-0005-0000-0000-0000FE290000}"/>
    <cellStyle name="Normal 8 2 2 3 3" xfId="4074" xr:uid="{00000000-0005-0000-0000-0000FF290000}"/>
    <cellStyle name="Normal 8 2 2 3 3 2" xfId="10500" xr:uid="{00000000-0005-0000-0000-0000002A0000}"/>
    <cellStyle name="Normal 8 2 2 3 4" xfId="7129" xr:uid="{00000000-0005-0000-0000-0000012A0000}"/>
    <cellStyle name="Normal 8 2 2 4" xfId="785" xr:uid="{00000000-0005-0000-0000-0000022A0000}"/>
    <cellStyle name="Normal 8 2 2 4 2" xfId="4444" xr:uid="{00000000-0005-0000-0000-0000032A0000}"/>
    <cellStyle name="Normal 8 2 2 4 2 2" xfId="10870" xr:uid="{00000000-0005-0000-0000-0000042A0000}"/>
    <cellStyle name="Normal 8 2 2 4 3" xfId="7505" xr:uid="{00000000-0005-0000-0000-0000052A0000}"/>
    <cellStyle name="Normal 8 2 2 5" xfId="2530" xr:uid="{00000000-0005-0000-0000-0000062A0000}"/>
    <cellStyle name="Normal 8 2 2 5 2" xfId="5712" xr:uid="{00000000-0005-0000-0000-0000072A0000}"/>
    <cellStyle name="Normal 8 2 2 5 2 2" xfId="12138" xr:uid="{00000000-0005-0000-0000-0000082A0000}"/>
    <cellStyle name="Normal 8 2 2 5 3" xfId="9162" xr:uid="{00000000-0005-0000-0000-0000092A0000}"/>
    <cellStyle name="Normal 8 2 2 6" xfId="3691" xr:uid="{00000000-0005-0000-0000-00000A2A0000}"/>
    <cellStyle name="Normal 8 2 2 6 2" xfId="6630" xr:uid="{00000000-0005-0000-0000-00000B2A0000}"/>
    <cellStyle name="Normal 8 2 2 6 2 2" xfId="13056" xr:uid="{00000000-0005-0000-0000-00000C2A0000}"/>
    <cellStyle name="Normal 8 2 2 6 3" xfId="10129" xr:uid="{00000000-0005-0000-0000-00000D2A0000}"/>
    <cellStyle name="Normal 8 2 2 7" xfId="3896" xr:uid="{00000000-0005-0000-0000-00000E2A0000}"/>
    <cellStyle name="Normal 8 2 2 7 2" xfId="10322" xr:uid="{00000000-0005-0000-0000-00000F2A0000}"/>
    <cellStyle name="Normal 8 2 2 8" xfId="6719" xr:uid="{00000000-0005-0000-0000-0000102A0000}"/>
    <cellStyle name="Normal 8 2 2 9" xfId="6759" xr:uid="{00000000-0005-0000-0000-0000112A0000}"/>
    <cellStyle name="Normal 8 2 3" xfId="503" xr:uid="{00000000-0005-0000-0000-0000122A0000}"/>
    <cellStyle name="Normal 8 2 3 2" xfId="1082" xr:uid="{00000000-0005-0000-0000-0000132A0000}"/>
    <cellStyle name="Normal 8 2 3 2 2" xfId="4741" xr:uid="{00000000-0005-0000-0000-0000142A0000}"/>
    <cellStyle name="Normal 8 2 3 2 2 2" xfId="11167" xr:uid="{00000000-0005-0000-0000-0000152A0000}"/>
    <cellStyle name="Normal 8 2 3 2 3" xfId="7802" xr:uid="{00000000-0005-0000-0000-0000162A0000}"/>
    <cellStyle name="Normal 8 2 3 3" xfId="2469" xr:uid="{00000000-0005-0000-0000-0000172A0000}"/>
    <cellStyle name="Normal 8 2 3 3 2" xfId="5653" xr:uid="{00000000-0005-0000-0000-0000182A0000}"/>
    <cellStyle name="Normal 8 2 3 3 2 2" xfId="12079" xr:uid="{00000000-0005-0000-0000-0000192A0000}"/>
    <cellStyle name="Normal 8 2 3 3 3" xfId="9103" xr:uid="{00000000-0005-0000-0000-00001A2A0000}"/>
    <cellStyle name="Normal 8 2 3 4" xfId="3632" xr:uid="{00000000-0005-0000-0000-00001B2A0000}"/>
    <cellStyle name="Normal 8 2 3 4 2" xfId="6571" xr:uid="{00000000-0005-0000-0000-00001C2A0000}"/>
    <cellStyle name="Normal 8 2 3 4 2 2" xfId="12997" xr:uid="{00000000-0005-0000-0000-00001D2A0000}"/>
    <cellStyle name="Normal 8 2 3 4 3" xfId="10070" xr:uid="{00000000-0005-0000-0000-00001E2A0000}"/>
    <cellStyle name="Normal 8 2 3 5" xfId="4193" xr:uid="{00000000-0005-0000-0000-00001F2A0000}"/>
    <cellStyle name="Normal 8 2 3 5 2" xfId="10619" xr:uid="{00000000-0005-0000-0000-0000202A0000}"/>
    <cellStyle name="Normal 8 2 3 6" xfId="7248" xr:uid="{00000000-0005-0000-0000-0000212A0000}"/>
    <cellStyle name="Normal 8 2 4" xfId="324" xr:uid="{00000000-0005-0000-0000-0000222A0000}"/>
    <cellStyle name="Normal 8 2 4 2" xfId="904" xr:uid="{00000000-0005-0000-0000-0000232A0000}"/>
    <cellStyle name="Normal 8 2 4 2 2" xfId="4563" xr:uid="{00000000-0005-0000-0000-0000242A0000}"/>
    <cellStyle name="Normal 8 2 4 2 2 2" xfId="10989" xr:uid="{00000000-0005-0000-0000-0000252A0000}"/>
    <cellStyle name="Normal 8 2 4 2 3" xfId="7624" xr:uid="{00000000-0005-0000-0000-0000262A0000}"/>
    <cellStyle name="Normal 8 2 4 3" xfId="4015" xr:uid="{00000000-0005-0000-0000-0000272A0000}"/>
    <cellStyle name="Normal 8 2 4 3 2" xfId="10441" xr:uid="{00000000-0005-0000-0000-0000282A0000}"/>
    <cellStyle name="Normal 8 2 4 4" xfId="7070" xr:uid="{00000000-0005-0000-0000-0000292A0000}"/>
    <cellStyle name="Normal 8 2 5" xfId="726" xr:uid="{00000000-0005-0000-0000-00002A2A0000}"/>
    <cellStyle name="Normal 8 2 5 2" xfId="4385" xr:uid="{00000000-0005-0000-0000-00002B2A0000}"/>
    <cellStyle name="Normal 8 2 5 2 2" xfId="10811" xr:uid="{00000000-0005-0000-0000-00002C2A0000}"/>
    <cellStyle name="Normal 8 2 5 3" xfId="7446" xr:uid="{00000000-0005-0000-0000-00002D2A0000}"/>
    <cellStyle name="Normal 8 2 6" xfId="1779" xr:uid="{00000000-0005-0000-0000-00002E2A0000}"/>
    <cellStyle name="Normal 8 2 7" xfId="3837" xr:uid="{00000000-0005-0000-0000-00002F2A0000}"/>
    <cellStyle name="Normal 8 2 7 2" xfId="10263" xr:uid="{00000000-0005-0000-0000-0000302A0000}"/>
    <cellStyle name="Normal 8 2 8" xfId="6892" xr:uid="{00000000-0005-0000-0000-0000312A0000}"/>
    <cellStyle name="Normal 8 2_IOPES" xfId="2349" xr:uid="{00000000-0005-0000-0000-0000322A0000}"/>
    <cellStyle name="Normal 8 3" xfId="99" xr:uid="{00000000-0005-0000-0000-0000332A0000}"/>
    <cellStyle name="Normal 8 3 2" xfId="472" xr:uid="{00000000-0005-0000-0000-0000342A0000}"/>
    <cellStyle name="Normal 8 3 2 2" xfId="1051" xr:uid="{00000000-0005-0000-0000-0000352A0000}"/>
    <cellStyle name="Normal 8 3 2 2 2" xfId="4710" xr:uid="{00000000-0005-0000-0000-0000362A0000}"/>
    <cellStyle name="Normal 8 3 2 2 2 2" xfId="11136" xr:uid="{00000000-0005-0000-0000-0000372A0000}"/>
    <cellStyle name="Normal 8 3 2 2 3" xfId="7771" xr:uid="{00000000-0005-0000-0000-0000382A0000}"/>
    <cellStyle name="Normal 8 3 2 3" xfId="4162" xr:uid="{00000000-0005-0000-0000-0000392A0000}"/>
    <cellStyle name="Normal 8 3 2 3 2" xfId="10588" xr:uid="{00000000-0005-0000-0000-00003A2A0000}"/>
    <cellStyle name="Normal 8 3 2 4" xfId="7217" xr:uid="{00000000-0005-0000-0000-00003B2A0000}"/>
    <cellStyle name="Normal 8 3 3" xfId="293" xr:uid="{00000000-0005-0000-0000-00003C2A0000}"/>
    <cellStyle name="Normal 8 3 3 2" xfId="873" xr:uid="{00000000-0005-0000-0000-00003D2A0000}"/>
    <cellStyle name="Normal 8 3 3 2 2" xfId="4532" xr:uid="{00000000-0005-0000-0000-00003E2A0000}"/>
    <cellStyle name="Normal 8 3 3 2 2 2" xfId="10958" xr:uid="{00000000-0005-0000-0000-00003F2A0000}"/>
    <cellStyle name="Normal 8 3 3 2 3" xfId="7593" xr:uid="{00000000-0005-0000-0000-0000402A0000}"/>
    <cellStyle name="Normal 8 3 3 3" xfId="3984" xr:uid="{00000000-0005-0000-0000-0000412A0000}"/>
    <cellStyle name="Normal 8 3 3 3 2" xfId="10410" xr:uid="{00000000-0005-0000-0000-0000422A0000}"/>
    <cellStyle name="Normal 8 3 3 4" xfId="7039" xr:uid="{00000000-0005-0000-0000-0000432A0000}"/>
    <cellStyle name="Normal 8 3 4" xfId="695" xr:uid="{00000000-0005-0000-0000-0000442A0000}"/>
    <cellStyle name="Normal 8 3 4 2" xfId="4354" xr:uid="{00000000-0005-0000-0000-0000452A0000}"/>
    <cellStyle name="Normal 8 3 4 2 2" xfId="10780" xr:uid="{00000000-0005-0000-0000-0000462A0000}"/>
    <cellStyle name="Normal 8 3 4 3" xfId="7415" xr:uid="{00000000-0005-0000-0000-0000472A0000}"/>
    <cellStyle name="Normal 8 3 5" xfId="2438" xr:uid="{00000000-0005-0000-0000-0000482A0000}"/>
    <cellStyle name="Normal 8 3 5 2" xfId="5622" xr:uid="{00000000-0005-0000-0000-0000492A0000}"/>
    <cellStyle name="Normal 8 3 5 2 2" xfId="12048" xr:uid="{00000000-0005-0000-0000-00004A2A0000}"/>
    <cellStyle name="Normal 8 3 5 3" xfId="9072" xr:uid="{00000000-0005-0000-0000-00004B2A0000}"/>
    <cellStyle name="Normal 8 3 6" xfId="3601" xr:uid="{00000000-0005-0000-0000-00004C2A0000}"/>
    <cellStyle name="Normal 8 3 6 2" xfId="6540" xr:uid="{00000000-0005-0000-0000-00004D2A0000}"/>
    <cellStyle name="Normal 8 3 6 2 2" xfId="12966" xr:uid="{00000000-0005-0000-0000-00004E2A0000}"/>
    <cellStyle name="Normal 8 3 6 3" xfId="10039" xr:uid="{00000000-0005-0000-0000-00004F2A0000}"/>
    <cellStyle name="Normal 8 3 7" xfId="3806" xr:uid="{00000000-0005-0000-0000-0000502A0000}"/>
    <cellStyle name="Normal 8 3 7 2" xfId="10232" xr:uid="{00000000-0005-0000-0000-0000512A0000}"/>
    <cellStyle name="Normal 8 3 8" xfId="6861" xr:uid="{00000000-0005-0000-0000-0000522A0000}"/>
    <cellStyle name="Normal 8 3 9" xfId="13631" xr:uid="{00000000-0005-0000-0000-0000532A0000}"/>
    <cellStyle name="Normal 8 4" xfId="160" xr:uid="{00000000-0005-0000-0000-0000542A0000}"/>
    <cellStyle name="Normal 8 4 2" xfId="531" xr:uid="{00000000-0005-0000-0000-0000552A0000}"/>
    <cellStyle name="Normal 8 4 2 2" xfId="1110" xr:uid="{00000000-0005-0000-0000-0000562A0000}"/>
    <cellStyle name="Normal 8 4 2 2 2" xfId="4769" xr:uid="{00000000-0005-0000-0000-0000572A0000}"/>
    <cellStyle name="Normal 8 4 2 2 2 2" xfId="11195" xr:uid="{00000000-0005-0000-0000-0000582A0000}"/>
    <cellStyle name="Normal 8 4 2 2 3" xfId="7830" xr:uid="{00000000-0005-0000-0000-0000592A0000}"/>
    <cellStyle name="Normal 8 4 2 3" xfId="4221" xr:uid="{00000000-0005-0000-0000-00005A2A0000}"/>
    <cellStyle name="Normal 8 4 2 3 2" xfId="10647" xr:uid="{00000000-0005-0000-0000-00005B2A0000}"/>
    <cellStyle name="Normal 8 4 2 4" xfId="7276" xr:uid="{00000000-0005-0000-0000-00005C2A0000}"/>
    <cellStyle name="Normal 8 4 3" xfId="352" xr:uid="{00000000-0005-0000-0000-00005D2A0000}"/>
    <cellStyle name="Normal 8 4 3 2" xfId="932" xr:uid="{00000000-0005-0000-0000-00005E2A0000}"/>
    <cellStyle name="Normal 8 4 3 2 2" xfId="4591" xr:uid="{00000000-0005-0000-0000-00005F2A0000}"/>
    <cellStyle name="Normal 8 4 3 2 2 2" xfId="11017" xr:uid="{00000000-0005-0000-0000-0000602A0000}"/>
    <cellStyle name="Normal 8 4 3 2 3" xfId="7652" xr:uid="{00000000-0005-0000-0000-0000612A0000}"/>
    <cellStyle name="Normal 8 4 3 3" xfId="4043" xr:uid="{00000000-0005-0000-0000-0000622A0000}"/>
    <cellStyle name="Normal 8 4 3 3 2" xfId="10469" xr:uid="{00000000-0005-0000-0000-0000632A0000}"/>
    <cellStyle name="Normal 8 4 3 4" xfId="7098" xr:uid="{00000000-0005-0000-0000-0000642A0000}"/>
    <cellStyle name="Normal 8 4 4" xfId="754" xr:uid="{00000000-0005-0000-0000-0000652A0000}"/>
    <cellStyle name="Normal 8 4 4 2" xfId="4413" xr:uid="{00000000-0005-0000-0000-0000662A0000}"/>
    <cellStyle name="Normal 8 4 4 2 2" xfId="10839" xr:uid="{00000000-0005-0000-0000-0000672A0000}"/>
    <cellStyle name="Normal 8 4 4 3" xfId="7474" xr:uid="{00000000-0005-0000-0000-0000682A0000}"/>
    <cellStyle name="Normal 8 4 5" xfId="2499" xr:uid="{00000000-0005-0000-0000-0000692A0000}"/>
    <cellStyle name="Normal 8 4 5 2" xfId="5681" xr:uid="{00000000-0005-0000-0000-00006A2A0000}"/>
    <cellStyle name="Normal 8 4 5 2 2" xfId="12107" xr:uid="{00000000-0005-0000-0000-00006B2A0000}"/>
    <cellStyle name="Normal 8 4 5 3" xfId="9131" xr:uid="{00000000-0005-0000-0000-00006C2A0000}"/>
    <cellStyle name="Normal 8 4 6" xfId="3660" xr:uid="{00000000-0005-0000-0000-00006D2A0000}"/>
    <cellStyle name="Normal 8 4 6 2" xfId="6599" xr:uid="{00000000-0005-0000-0000-00006E2A0000}"/>
    <cellStyle name="Normal 8 4 6 2 2" xfId="13025" xr:uid="{00000000-0005-0000-0000-00006F2A0000}"/>
    <cellStyle name="Normal 8 4 6 3" xfId="10098" xr:uid="{00000000-0005-0000-0000-0000702A0000}"/>
    <cellStyle name="Normal 8 4 7" xfId="3865" xr:uid="{00000000-0005-0000-0000-0000712A0000}"/>
    <cellStyle name="Normal 8 4 7 2" xfId="10291" xr:uid="{00000000-0005-0000-0000-0000722A0000}"/>
    <cellStyle name="Normal 8 4 8" xfId="6920" xr:uid="{00000000-0005-0000-0000-0000732A0000}"/>
    <cellStyle name="Normal 8 5" xfId="442" xr:uid="{00000000-0005-0000-0000-0000742A0000}"/>
    <cellStyle name="Normal 8 5 2" xfId="1021" xr:uid="{00000000-0005-0000-0000-0000752A0000}"/>
    <cellStyle name="Normal 8 5 2 2" xfId="4680" xr:uid="{00000000-0005-0000-0000-0000762A0000}"/>
    <cellStyle name="Normal 8 5 2 2 2" xfId="11106" xr:uid="{00000000-0005-0000-0000-0000772A0000}"/>
    <cellStyle name="Normal 8 5 2 3" xfId="7741" xr:uid="{00000000-0005-0000-0000-0000782A0000}"/>
    <cellStyle name="Normal 8 5 3" xfId="2407" xr:uid="{00000000-0005-0000-0000-0000792A0000}"/>
    <cellStyle name="Normal 8 5 3 2" xfId="5592" xr:uid="{00000000-0005-0000-0000-00007A2A0000}"/>
    <cellStyle name="Normal 8 5 3 2 2" xfId="12018" xr:uid="{00000000-0005-0000-0000-00007B2A0000}"/>
    <cellStyle name="Normal 8 5 3 3" xfId="9042" xr:uid="{00000000-0005-0000-0000-00007C2A0000}"/>
    <cellStyle name="Normal 8 5 4" xfId="3571" xr:uid="{00000000-0005-0000-0000-00007D2A0000}"/>
    <cellStyle name="Normal 8 5 4 2" xfId="6510" xr:uid="{00000000-0005-0000-0000-00007E2A0000}"/>
    <cellStyle name="Normal 8 5 4 2 2" xfId="12936" xr:uid="{00000000-0005-0000-0000-00007F2A0000}"/>
    <cellStyle name="Normal 8 5 4 3" xfId="10009" xr:uid="{00000000-0005-0000-0000-0000802A0000}"/>
    <cellStyle name="Normal 8 5 5" xfId="4132" xr:uid="{00000000-0005-0000-0000-0000812A0000}"/>
    <cellStyle name="Normal 8 5 5 2" xfId="10558" xr:uid="{00000000-0005-0000-0000-0000822A0000}"/>
    <cellStyle name="Normal 8 5 6" xfId="7187" xr:uid="{00000000-0005-0000-0000-0000832A0000}"/>
    <cellStyle name="Normal 8 6" xfId="263" xr:uid="{00000000-0005-0000-0000-0000842A0000}"/>
    <cellStyle name="Normal 8 6 2" xfId="843" xr:uid="{00000000-0005-0000-0000-0000852A0000}"/>
    <cellStyle name="Normal 8 6 2 2" xfId="4502" xr:uid="{00000000-0005-0000-0000-0000862A0000}"/>
    <cellStyle name="Normal 8 6 2 2 2" xfId="10928" xr:uid="{00000000-0005-0000-0000-0000872A0000}"/>
    <cellStyle name="Normal 8 6 2 3" xfId="7563" xr:uid="{00000000-0005-0000-0000-0000882A0000}"/>
    <cellStyle name="Normal 8 6 3" xfId="3954" xr:uid="{00000000-0005-0000-0000-0000892A0000}"/>
    <cellStyle name="Normal 8 6 3 2" xfId="10380" xr:uid="{00000000-0005-0000-0000-00008A2A0000}"/>
    <cellStyle name="Normal 8 6 4" xfId="7009" xr:uid="{00000000-0005-0000-0000-00008B2A0000}"/>
    <cellStyle name="Normal 8 7" xfId="665" xr:uid="{00000000-0005-0000-0000-00008C2A0000}"/>
    <cellStyle name="Normal 8 7 2" xfId="4324" xr:uid="{00000000-0005-0000-0000-00008D2A0000}"/>
    <cellStyle name="Normal 8 7 2 2" xfId="10750" xr:uid="{00000000-0005-0000-0000-00008E2A0000}"/>
    <cellStyle name="Normal 8 7 3" xfId="7385" xr:uid="{00000000-0005-0000-0000-00008F2A0000}"/>
    <cellStyle name="Normal 8 8" xfId="1263" xr:uid="{00000000-0005-0000-0000-0000902A0000}"/>
    <cellStyle name="Normal 8 9" xfId="3776" xr:uid="{00000000-0005-0000-0000-0000912A0000}"/>
    <cellStyle name="Normal 8 9 2" xfId="10202" xr:uid="{00000000-0005-0000-0000-0000922A0000}"/>
    <cellStyle name="Normal 8_IOPES" xfId="2640" xr:uid="{00000000-0005-0000-0000-0000932A0000}"/>
    <cellStyle name="Normal 80" xfId="3742" xr:uid="{00000000-0005-0000-0000-0000942A0000}"/>
    <cellStyle name="Normal 81" xfId="3739" xr:uid="{00000000-0005-0000-0000-0000952A0000}"/>
    <cellStyle name="Normal 82" xfId="3743" xr:uid="{00000000-0005-0000-0000-0000962A0000}"/>
    <cellStyle name="Normal 83" xfId="3749" xr:uid="{00000000-0005-0000-0000-0000972A0000}"/>
    <cellStyle name="Normal 84" xfId="6804" xr:uid="{00000000-0005-0000-0000-0000982A0000}"/>
    <cellStyle name="Normal 85" xfId="9258" xr:uid="{00000000-0005-0000-0000-0000992A0000}"/>
    <cellStyle name="Normal 86" xfId="13112" xr:uid="{00000000-0005-0000-0000-00009A2A0000}"/>
    <cellStyle name="Normal 86 2" xfId="13661" xr:uid="{00000000-0005-0000-0000-00009B2A0000}"/>
    <cellStyle name="Normal 87" xfId="13103" xr:uid="{00000000-0005-0000-0000-00009C2A0000}"/>
    <cellStyle name="Normal 88" xfId="13104" xr:uid="{00000000-0005-0000-0000-00009D2A0000}"/>
    <cellStyle name="Normal 89" xfId="13113" xr:uid="{00000000-0005-0000-0000-00009E2A0000}"/>
    <cellStyle name="Normal 9" xfId="103" xr:uid="{00000000-0005-0000-0000-00009F2A0000}"/>
    <cellStyle name="Normal 9 10" xfId="2783" xr:uid="{00000000-0005-0000-0000-0000A02A0000}"/>
    <cellStyle name="Normal 9 11" xfId="3810" xr:uid="{00000000-0005-0000-0000-0000A12A0000}"/>
    <cellStyle name="Normal 9 11 2" xfId="10236" xr:uid="{00000000-0005-0000-0000-0000A22A0000}"/>
    <cellStyle name="Normal 9 12" xfId="6865" xr:uid="{00000000-0005-0000-0000-0000A32A0000}"/>
    <cellStyle name="Normal 9 2" xfId="164" xr:uid="{00000000-0005-0000-0000-0000A42A0000}"/>
    <cellStyle name="Normal 9 2 2" xfId="535" xr:uid="{00000000-0005-0000-0000-0000A52A0000}"/>
    <cellStyle name="Normal 9 2 2 2" xfId="1114" xr:uid="{00000000-0005-0000-0000-0000A62A0000}"/>
    <cellStyle name="Normal 9 2 2 2 2" xfId="4773" xr:uid="{00000000-0005-0000-0000-0000A72A0000}"/>
    <cellStyle name="Normal 9 2 2 2 2 2" xfId="11199" xr:uid="{00000000-0005-0000-0000-0000A82A0000}"/>
    <cellStyle name="Normal 9 2 2 2 3" xfId="7834" xr:uid="{00000000-0005-0000-0000-0000A92A0000}"/>
    <cellStyle name="Normal 9 2 2 3" xfId="2503" xr:uid="{00000000-0005-0000-0000-0000AA2A0000}"/>
    <cellStyle name="Normal 9 2 2 3 2" xfId="5685" xr:uid="{00000000-0005-0000-0000-0000AB2A0000}"/>
    <cellStyle name="Normal 9 2 2 3 2 2" xfId="12111" xr:uid="{00000000-0005-0000-0000-0000AC2A0000}"/>
    <cellStyle name="Normal 9 2 2 3 3" xfId="9135" xr:uid="{00000000-0005-0000-0000-0000AD2A0000}"/>
    <cellStyle name="Normal 9 2 2 4" xfId="3664" xr:uid="{00000000-0005-0000-0000-0000AE2A0000}"/>
    <cellStyle name="Normal 9 2 2 4 2" xfId="6603" xr:uid="{00000000-0005-0000-0000-0000AF2A0000}"/>
    <cellStyle name="Normal 9 2 2 4 2 2" xfId="13029" xr:uid="{00000000-0005-0000-0000-0000B02A0000}"/>
    <cellStyle name="Normal 9 2 2 4 3" xfId="10102" xr:uid="{00000000-0005-0000-0000-0000B12A0000}"/>
    <cellStyle name="Normal 9 2 2 5" xfId="4225" xr:uid="{00000000-0005-0000-0000-0000B22A0000}"/>
    <cellStyle name="Normal 9 2 2 5 2" xfId="10651" xr:uid="{00000000-0005-0000-0000-0000B32A0000}"/>
    <cellStyle name="Normal 9 2 2 6" xfId="7280" xr:uid="{00000000-0005-0000-0000-0000B42A0000}"/>
    <cellStyle name="Normal 9 2 3" xfId="356" xr:uid="{00000000-0005-0000-0000-0000B52A0000}"/>
    <cellStyle name="Normal 9 2 3 2" xfId="936" xr:uid="{00000000-0005-0000-0000-0000B62A0000}"/>
    <cellStyle name="Normal 9 2 3 2 2" xfId="4595" xr:uid="{00000000-0005-0000-0000-0000B72A0000}"/>
    <cellStyle name="Normal 9 2 3 2 2 2" xfId="11021" xr:uid="{00000000-0005-0000-0000-0000B82A0000}"/>
    <cellStyle name="Normal 9 2 3 2 3" xfId="7656" xr:uid="{00000000-0005-0000-0000-0000B92A0000}"/>
    <cellStyle name="Normal 9 2 3 3" xfId="2302" xr:uid="{00000000-0005-0000-0000-0000BA2A0000}"/>
    <cellStyle name="Normal 9 2 3 3 2" xfId="5556" xr:uid="{00000000-0005-0000-0000-0000BB2A0000}"/>
    <cellStyle name="Normal 9 2 3 3 2 2" xfId="11982" xr:uid="{00000000-0005-0000-0000-0000BC2A0000}"/>
    <cellStyle name="Normal 9 2 3 3 3" xfId="8983" xr:uid="{00000000-0005-0000-0000-0000BD2A0000}"/>
    <cellStyle name="Normal 9 2 3 4" xfId="3537" xr:uid="{00000000-0005-0000-0000-0000BE2A0000}"/>
    <cellStyle name="Normal 9 2 3 4 2" xfId="6476" xr:uid="{00000000-0005-0000-0000-0000BF2A0000}"/>
    <cellStyle name="Normal 9 2 3 4 2 2" xfId="12902" xr:uid="{00000000-0005-0000-0000-0000C02A0000}"/>
    <cellStyle name="Normal 9 2 3 4 3" xfId="9975" xr:uid="{00000000-0005-0000-0000-0000C12A0000}"/>
    <cellStyle name="Normal 9 2 3 5" xfId="4047" xr:uid="{00000000-0005-0000-0000-0000C22A0000}"/>
    <cellStyle name="Normal 9 2 3 5 2" xfId="10473" xr:uid="{00000000-0005-0000-0000-0000C32A0000}"/>
    <cellStyle name="Normal 9 2 3 6" xfId="7102" xr:uid="{00000000-0005-0000-0000-0000C42A0000}"/>
    <cellStyle name="Normal 9 2 4" xfId="758" xr:uid="{00000000-0005-0000-0000-0000C52A0000}"/>
    <cellStyle name="Normal 9 2 4 2" xfId="4417" xr:uid="{00000000-0005-0000-0000-0000C62A0000}"/>
    <cellStyle name="Normal 9 2 4 2 2" xfId="10843" xr:uid="{00000000-0005-0000-0000-0000C72A0000}"/>
    <cellStyle name="Normal 9 2 4 3" xfId="7478" xr:uid="{00000000-0005-0000-0000-0000C82A0000}"/>
    <cellStyle name="Normal 9 2 5" xfId="1746" xr:uid="{00000000-0005-0000-0000-0000C92A0000}"/>
    <cellStyle name="Normal 9 2 5 2" xfId="5188" xr:uid="{00000000-0005-0000-0000-0000CA2A0000}"/>
    <cellStyle name="Normal 9 2 5 2 2" xfId="11614" xr:uid="{00000000-0005-0000-0000-0000CB2A0000}"/>
    <cellStyle name="Normal 9 2 5 3" xfId="8455" xr:uid="{00000000-0005-0000-0000-0000CC2A0000}"/>
    <cellStyle name="Normal 9 2 6" xfId="3175" xr:uid="{00000000-0005-0000-0000-0000CD2A0000}"/>
    <cellStyle name="Normal 9 2 6 2" xfId="6114" xr:uid="{00000000-0005-0000-0000-0000CE2A0000}"/>
    <cellStyle name="Normal 9 2 6 2 2" xfId="12540" xr:uid="{00000000-0005-0000-0000-0000CF2A0000}"/>
    <cellStyle name="Normal 9 2 6 3" xfId="9613" xr:uid="{00000000-0005-0000-0000-0000D02A0000}"/>
    <cellStyle name="Normal 9 2 7" xfId="3869" xr:uid="{00000000-0005-0000-0000-0000D12A0000}"/>
    <cellStyle name="Normal 9 2 7 2" xfId="10295" xr:uid="{00000000-0005-0000-0000-0000D22A0000}"/>
    <cellStyle name="Normal 9 2 8" xfId="6924" xr:uid="{00000000-0005-0000-0000-0000D32A0000}"/>
    <cellStyle name="Normal 9 2_IOPES" xfId="2613" xr:uid="{00000000-0005-0000-0000-0000D42A0000}"/>
    <cellStyle name="Normal 9 3" xfId="228" xr:uid="{00000000-0005-0000-0000-0000D52A0000}"/>
    <cellStyle name="Normal 9 4" xfId="476" xr:uid="{00000000-0005-0000-0000-0000D62A0000}"/>
    <cellStyle name="Normal 9 4 2" xfId="1055" xr:uid="{00000000-0005-0000-0000-0000D72A0000}"/>
    <cellStyle name="Normal 9 4 2 2" xfId="2226" xr:uid="{00000000-0005-0000-0000-0000D82A0000}"/>
    <cellStyle name="Normal 9 4 2 2 2" xfId="5494" xr:uid="{00000000-0005-0000-0000-0000D92A0000}"/>
    <cellStyle name="Normal 9 4 2 2 2 2" xfId="11920" xr:uid="{00000000-0005-0000-0000-0000DA2A0000}"/>
    <cellStyle name="Normal 9 4 2 2 3" xfId="8909" xr:uid="{00000000-0005-0000-0000-0000DB2A0000}"/>
    <cellStyle name="Normal 9 4 2 3" xfId="3476" xr:uid="{00000000-0005-0000-0000-0000DC2A0000}"/>
    <cellStyle name="Normal 9 4 2 3 2" xfId="6415" xr:uid="{00000000-0005-0000-0000-0000DD2A0000}"/>
    <cellStyle name="Normal 9 4 2 3 2 2" xfId="12841" xr:uid="{00000000-0005-0000-0000-0000DE2A0000}"/>
    <cellStyle name="Normal 9 4 2 3 3" xfId="9914" xr:uid="{00000000-0005-0000-0000-0000DF2A0000}"/>
    <cellStyle name="Normal 9 4 2 4" xfId="4714" xr:uid="{00000000-0005-0000-0000-0000E02A0000}"/>
    <cellStyle name="Normal 9 4 2 4 2" xfId="11140" xr:uid="{00000000-0005-0000-0000-0000E12A0000}"/>
    <cellStyle name="Normal 9 4 2 5" xfId="7775" xr:uid="{00000000-0005-0000-0000-0000E22A0000}"/>
    <cellStyle name="Normal 9 4 3" xfId="1671" xr:uid="{00000000-0005-0000-0000-0000E32A0000}"/>
    <cellStyle name="Normal 9 4 3 2" xfId="5126" xr:uid="{00000000-0005-0000-0000-0000E42A0000}"/>
    <cellStyle name="Normal 9 4 3 2 2" xfId="11552" xr:uid="{00000000-0005-0000-0000-0000E52A0000}"/>
    <cellStyle name="Normal 9 4 3 3" xfId="8381" xr:uid="{00000000-0005-0000-0000-0000E62A0000}"/>
    <cellStyle name="Normal 9 4 4" xfId="3114" xr:uid="{00000000-0005-0000-0000-0000E72A0000}"/>
    <cellStyle name="Normal 9 4 4 2" xfId="6053" xr:uid="{00000000-0005-0000-0000-0000E82A0000}"/>
    <cellStyle name="Normal 9 4 4 2 2" xfId="12479" xr:uid="{00000000-0005-0000-0000-0000E92A0000}"/>
    <cellStyle name="Normal 9 4 4 3" xfId="9552" xr:uid="{00000000-0005-0000-0000-0000EA2A0000}"/>
    <cellStyle name="Normal 9 4 5" xfId="4166" xr:uid="{00000000-0005-0000-0000-0000EB2A0000}"/>
    <cellStyle name="Normal 9 4 5 2" xfId="10592" xr:uid="{00000000-0005-0000-0000-0000EC2A0000}"/>
    <cellStyle name="Normal 9 4 6" xfId="7221" xr:uid="{00000000-0005-0000-0000-0000ED2A0000}"/>
    <cellStyle name="Normal 9 5" xfId="297" xr:uid="{00000000-0005-0000-0000-0000EE2A0000}"/>
    <cellStyle name="Normal 9 5 2" xfId="877" xr:uid="{00000000-0005-0000-0000-0000EF2A0000}"/>
    <cellStyle name="Normal 9 5 2 2" xfId="4536" xr:uid="{00000000-0005-0000-0000-0000F02A0000}"/>
    <cellStyle name="Normal 9 5 2 2 2" xfId="10962" xr:uid="{00000000-0005-0000-0000-0000F12A0000}"/>
    <cellStyle name="Normal 9 5 2 3" xfId="7597" xr:uid="{00000000-0005-0000-0000-0000F22A0000}"/>
    <cellStyle name="Normal 9 5 3" xfId="2442" xr:uid="{00000000-0005-0000-0000-0000F32A0000}"/>
    <cellStyle name="Normal 9 5 3 2" xfId="5626" xr:uid="{00000000-0005-0000-0000-0000F42A0000}"/>
    <cellStyle name="Normal 9 5 3 2 2" xfId="12052" xr:uid="{00000000-0005-0000-0000-0000F52A0000}"/>
    <cellStyle name="Normal 9 5 3 3" xfId="9076" xr:uid="{00000000-0005-0000-0000-0000F62A0000}"/>
    <cellStyle name="Normal 9 5 4" xfId="3605" xr:uid="{00000000-0005-0000-0000-0000F72A0000}"/>
    <cellStyle name="Normal 9 5 4 2" xfId="6544" xr:uid="{00000000-0005-0000-0000-0000F82A0000}"/>
    <cellStyle name="Normal 9 5 4 2 2" xfId="12970" xr:uid="{00000000-0005-0000-0000-0000F92A0000}"/>
    <cellStyle name="Normal 9 5 4 3" xfId="10043" xr:uid="{00000000-0005-0000-0000-0000FA2A0000}"/>
    <cellStyle name="Normal 9 5 5" xfId="3988" xr:uid="{00000000-0005-0000-0000-0000FB2A0000}"/>
    <cellStyle name="Normal 9 5 5 2" xfId="10414" xr:uid="{00000000-0005-0000-0000-0000FC2A0000}"/>
    <cellStyle name="Normal 9 5 6" xfId="7043" xr:uid="{00000000-0005-0000-0000-0000FD2A0000}"/>
    <cellStyle name="Normal 9 6" xfId="699" xr:uid="{00000000-0005-0000-0000-0000FE2A0000}"/>
    <cellStyle name="Normal 9 6 2" xfId="4358" xr:uid="{00000000-0005-0000-0000-0000FF2A0000}"/>
    <cellStyle name="Normal 9 6 2 2" xfId="10784" xr:uid="{00000000-0005-0000-0000-0000002B0000}"/>
    <cellStyle name="Normal 9 6 3" xfId="7419" xr:uid="{00000000-0005-0000-0000-0000012B0000}"/>
    <cellStyle name="Normal 9 7" xfId="2767" xr:uid="{00000000-0005-0000-0000-0000022B0000}"/>
    <cellStyle name="Normal 9 8" xfId="2810" xr:uid="{00000000-0005-0000-0000-0000032B0000}"/>
    <cellStyle name="Normal 9 9" xfId="2782" xr:uid="{00000000-0005-0000-0000-0000042B0000}"/>
    <cellStyle name="Normal 9_IOPES" xfId="2703" xr:uid="{00000000-0005-0000-0000-0000052B0000}"/>
    <cellStyle name="Normal 90" xfId="13110" xr:uid="{00000000-0005-0000-0000-0000062B0000}"/>
    <cellStyle name="Normal 91" xfId="13108" xr:uid="{00000000-0005-0000-0000-0000072B0000}"/>
    <cellStyle name="Normal 92" xfId="13105" xr:uid="{00000000-0005-0000-0000-0000082B0000}"/>
    <cellStyle name="Normal 93" xfId="13106" xr:uid="{00000000-0005-0000-0000-0000092B0000}"/>
    <cellStyle name="Normal 94" xfId="13109" xr:uid="{00000000-0005-0000-0000-00000A2B0000}"/>
    <cellStyle name="Normal 95" xfId="13111" xr:uid="{00000000-0005-0000-0000-00000B2B0000}"/>
    <cellStyle name="Normal 96" xfId="13115" xr:uid="{00000000-0005-0000-0000-00000C2B0000}"/>
    <cellStyle name="Normal 97" xfId="13524" xr:uid="{00000000-0005-0000-0000-00000D2B0000}"/>
    <cellStyle name="Normal 98" xfId="13589" xr:uid="{00000000-0005-0000-0000-00000E2B0000}"/>
    <cellStyle name="Normal 99" xfId="13591" xr:uid="{00000000-0005-0000-0000-00000F2B0000}"/>
    <cellStyle name="Nota 2" xfId="632" xr:uid="{00000000-0005-0000-0000-0000102B0000}"/>
    <cellStyle name="Nota 2 2" xfId="4297" xr:uid="{00000000-0005-0000-0000-0000112B0000}"/>
    <cellStyle name="Nota 2 2 2" xfId="10723" xr:uid="{00000000-0005-0000-0000-0000122B0000}"/>
    <cellStyle name="Nota 2 3" xfId="7352" xr:uid="{00000000-0005-0000-0000-0000132B0000}"/>
    <cellStyle name="Note" xfId="13" xr:uid="{00000000-0005-0000-0000-0000142B0000}"/>
    <cellStyle name="Note 10" xfId="1225" xr:uid="{00000000-0005-0000-0000-0000152B0000}"/>
    <cellStyle name="Note 10 2" xfId="2741" xr:uid="{00000000-0005-0000-0000-0000162B0000}"/>
    <cellStyle name="Note 10 2 2" xfId="9235" xr:uid="{00000000-0005-0000-0000-0000172B0000}"/>
    <cellStyle name="Note 10 2 3" xfId="13550" xr:uid="{00000000-0005-0000-0000-0000182B0000}"/>
    <cellStyle name="Note 10 3" xfId="2361" xr:uid="{00000000-0005-0000-0000-0000192B0000}"/>
    <cellStyle name="Note 10 3 2" xfId="9013" xr:uid="{00000000-0005-0000-0000-00001A2B0000}"/>
    <cellStyle name="Note 10 3 3" xfId="13519" xr:uid="{00000000-0005-0000-0000-00001B2B0000}"/>
    <cellStyle name="Note 10 4" xfId="7945" xr:uid="{00000000-0005-0000-0000-00001C2B0000}"/>
    <cellStyle name="Note 10 5" xfId="13174" xr:uid="{00000000-0005-0000-0000-00001D2B0000}"/>
    <cellStyle name="Note 11" xfId="1213" xr:uid="{00000000-0005-0000-0000-00001E2B0000}"/>
    <cellStyle name="Note 11 2" xfId="2750" xr:uid="{00000000-0005-0000-0000-00001F2B0000}"/>
    <cellStyle name="Note 11 2 2" xfId="9244" xr:uid="{00000000-0005-0000-0000-0000202B0000}"/>
    <cellStyle name="Note 11 2 3" xfId="13559" xr:uid="{00000000-0005-0000-0000-0000212B0000}"/>
    <cellStyle name="Note 11 3" xfId="2656" xr:uid="{00000000-0005-0000-0000-0000222B0000}"/>
    <cellStyle name="Note 11 3 2" xfId="9210" xr:uid="{00000000-0005-0000-0000-0000232B0000}"/>
    <cellStyle name="Note 11 3 3" xfId="13531" xr:uid="{00000000-0005-0000-0000-0000242B0000}"/>
    <cellStyle name="Note 11 4" xfId="7933" xr:uid="{00000000-0005-0000-0000-0000252B0000}"/>
    <cellStyle name="Note 11 5" xfId="13162" xr:uid="{00000000-0005-0000-0000-0000262B0000}"/>
    <cellStyle name="Note 12" xfId="1231" xr:uid="{00000000-0005-0000-0000-0000272B0000}"/>
    <cellStyle name="Note 12 2" xfId="2740" xr:uid="{00000000-0005-0000-0000-0000282B0000}"/>
    <cellStyle name="Note 12 2 2" xfId="9234" xr:uid="{00000000-0005-0000-0000-0000292B0000}"/>
    <cellStyle name="Note 12 2 3" xfId="13549" xr:uid="{00000000-0005-0000-0000-00002A2B0000}"/>
    <cellStyle name="Note 12 3" xfId="2359" xr:uid="{00000000-0005-0000-0000-00002B2B0000}"/>
    <cellStyle name="Note 12 3 2" xfId="9012" xr:uid="{00000000-0005-0000-0000-00002C2B0000}"/>
    <cellStyle name="Note 12 3 3" xfId="13518" xr:uid="{00000000-0005-0000-0000-00002D2B0000}"/>
    <cellStyle name="Note 12 4" xfId="7951" xr:uid="{00000000-0005-0000-0000-00002E2B0000}"/>
    <cellStyle name="Note 12 5" xfId="13180" xr:uid="{00000000-0005-0000-0000-00002F2B0000}"/>
    <cellStyle name="Note 13" xfId="1195" xr:uid="{00000000-0005-0000-0000-0000302B0000}"/>
    <cellStyle name="Note 13 2" xfId="2760" xr:uid="{00000000-0005-0000-0000-0000312B0000}"/>
    <cellStyle name="Note 13 2 2" xfId="9254" xr:uid="{00000000-0005-0000-0000-0000322B0000}"/>
    <cellStyle name="Note 13 2 3" xfId="13569" xr:uid="{00000000-0005-0000-0000-0000332B0000}"/>
    <cellStyle name="Note 13 3" xfId="2726" xr:uid="{00000000-0005-0000-0000-0000342B0000}"/>
    <cellStyle name="Note 13 3 2" xfId="9224" xr:uid="{00000000-0005-0000-0000-0000352B0000}"/>
    <cellStyle name="Note 13 3 3" xfId="13541" xr:uid="{00000000-0005-0000-0000-0000362B0000}"/>
    <cellStyle name="Note 13 4" xfId="7915" xr:uid="{00000000-0005-0000-0000-0000372B0000}"/>
    <cellStyle name="Note 13 5" xfId="13144" xr:uid="{00000000-0005-0000-0000-0000382B0000}"/>
    <cellStyle name="Note 14" xfId="1176" xr:uid="{00000000-0005-0000-0000-0000392B0000}"/>
    <cellStyle name="Note 14 2" xfId="2759" xr:uid="{00000000-0005-0000-0000-00003A2B0000}"/>
    <cellStyle name="Note 14 2 2" xfId="9253" xr:uid="{00000000-0005-0000-0000-00003B2B0000}"/>
    <cellStyle name="Note 14 2 3" xfId="13568" xr:uid="{00000000-0005-0000-0000-00003C2B0000}"/>
    <cellStyle name="Note 14 3" xfId="2724" xr:uid="{00000000-0005-0000-0000-00003D2B0000}"/>
    <cellStyle name="Note 14 3 2" xfId="9222" xr:uid="{00000000-0005-0000-0000-00003E2B0000}"/>
    <cellStyle name="Note 14 3 3" xfId="13540" xr:uid="{00000000-0005-0000-0000-00003F2B0000}"/>
    <cellStyle name="Note 14 4" xfId="7896" xr:uid="{00000000-0005-0000-0000-0000402B0000}"/>
    <cellStyle name="Note 14 5" xfId="13125" xr:uid="{00000000-0005-0000-0000-0000412B0000}"/>
    <cellStyle name="Note 15" xfId="1208" xr:uid="{00000000-0005-0000-0000-0000422B0000}"/>
    <cellStyle name="Note 15 2" xfId="7928" xr:uid="{00000000-0005-0000-0000-0000432B0000}"/>
    <cellStyle name="Note 15 3" xfId="13157" xr:uid="{00000000-0005-0000-0000-0000442B0000}"/>
    <cellStyle name="Note 16" xfId="6680" xr:uid="{00000000-0005-0000-0000-0000452B0000}"/>
    <cellStyle name="Note 17" xfId="6723" xr:uid="{00000000-0005-0000-0000-0000462B0000}"/>
    <cellStyle name="Note 18" xfId="6764" xr:uid="{00000000-0005-0000-0000-0000472B0000}"/>
    <cellStyle name="Note 19" xfId="9203" xr:uid="{00000000-0005-0000-0000-0000482B0000}"/>
    <cellStyle name="Note 2" xfId="31" xr:uid="{00000000-0005-0000-0000-0000492B0000}"/>
    <cellStyle name="Note 2 10" xfId="1183" xr:uid="{00000000-0005-0000-0000-00004A2B0000}"/>
    <cellStyle name="Note 2 10 2" xfId="2743" xr:uid="{00000000-0005-0000-0000-00004B2B0000}"/>
    <cellStyle name="Note 2 10 2 2" xfId="9237" xr:uid="{00000000-0005-0000-0000-00004C2B0000}"/>
    <cellStyle name="Note 2 10 2 3" xfId="13552" xr:uid="{00000000-0005-0000-0000-00004D2B0000}"/>
    <cellStyle name="Note 2 10 3" xfId="2586" xr:uid="{00000000-0005-0000-0000-00004E2B0000}"/>
    <cellStyle name="Note 2 10 3 2" xfId="9204" xr:uid="{00000000-0005-0000-0000-00004F2B0000}"/>
    <cellStyle name="Note 2 10 3 3" xfId="13525" xr:uid="{00000000-0005-0000-0000-0000502B0000}"/>
    <cellStyle name="Note 2 10 4" xfId="7903" xr:uid="{00000000-0005-0000-0000-0000512B0000}"/>
    <cellStyle name="Note 2 10 5" xfId="13132" xr:uid="{00000000-0005-0000-0000-0000522B0000}"/>
    <cellStyle name="Note 2 11" xfId="1221" xr:uid="{00000000-0005-0000-0000-0000532B0000}"/>
    <cellStyle name="Note 2 11 2" xfId="2752" xr:uid="{00000000-0005-0000-0000-0000542B0000}"/>
    <cellStyle name="Note 2 11 2 2" xfId="9246" xr:uid="{00000000-0005-0000-0000-0000552B0000}"/>
    <cellStyle name="Note 2 11 2 3" xfId="13561" xr:uid="{00000000-0005-0000-0000-0000562B0000}"/>
    <cellStyle name="Note 2 11 3" xfId="2679" xr:uid="{00000000-0005-0000-0000-0000572B0000}"/>
    <cellStyle name="Note 2 11 3 2" xfId="9213" xr:uid="{00000000-0005-0000-0000-0000582B0000}"/>
    <cellStyle name="Note 2 11 3 3" xfId="13533" xr:uid="{00000000-0005-0000-0000-0000592B0000}"/>
    <cellStyle name="Note 2 11 4" xfId="7941" xr:uid="{00000000-0005-0000-0000-00005A2B0000}"/>
    <cellStyle name="Note 2 11 5" xfId="13170" xr:uid="{00000000-0005-0000-0000-00005B2B0000}"/>
    <cellStyle name="Note 2 12" xfId="1229" xr:uid="{00000000-0005-0000-0000-00005C2B0000}"/>
    <cellStyle name="Note 2 12 2" xfId="2755" xr:uid="{00000000-0005-0000-0000-00005D2B0000}"/>
    <cellStyle name="Note 2 12 2 2" xfId="9249" xr:uid="{00000000-0005-0000-0000-00005E2B0000}"/>
    <cellStyle name="Note 2 12 2 3" xfId="13564" xr:uid="{00000000-0005-0000-0000-00005F2B0000}"/>
    <cellStyle name="Note 2 12 3" xfId="2719" xr:uid="{00000000-0005-0000-0000-0000602B0000}"/>
    <cellStyle name="Note 2 12 3 2" xfId="9218" xr:uid="{00000000-0005-0000-0000-0000612B0000}"/>
    <cellStyle name="Note 2 12 3 3" xfId="13536" xr:uid="{00000000-0005-0000-0000-0000622B0000}"/>
    <cellStyle name="Note 2 12 4" xfId="7949" xr:uid="{00000000-0005-0000-0000-0000632B0000}"/>
    <cellStyle name="Note 2 12 5" xfId="13178" xr:uid="{00000000-0005-0000-0000-0000642B0000}"/>
    <cellStyle name="Note 2 13" xfId="1227" xr:uid="{00000000-0005-0000-0000-0000652B0000}"/>
    <cellStyle name="Note 2 13 2" xfId="2738" xr:uid="{00000000-0005-0000-0000-0000662B0000}"/>
    <cellStyle name="Note 2 13 2 2" xfId="9232" xr:uid="{00000000-0005-0000-0000-0000672B0000}"/>
    <cellStyle name="Note 2 13 2 3" xfId="13547" xr:uid="{00000000-0005-0000-0000-0000682B0000}"/>
    <cellStyle name="Note 2 13 3" xfId="2333" xr:uid="{00000000-0005-0000-0000-0000692B0000}"/>
    <cellStyle name="Note 2 13 3 2" xfId="9008" xr:uid="{00000000-0005-0000-0000-00006A2B0000}"/>
    <cellStyle name="Note 2 13 3 3" xfId="13514" xr:uid="{00000000-0005-0000-0000-00006B2B0000}"/>
    <cellStyle name="Note 2 13 4" xfId="7947" xr:uid="{00000000-0005-0000-0000-00006C2B0000}"/>
    <cellStyle name="Note 2 13 5" xfId="13176" xr:uid="{00000000-0005-0000-0000-00006D2B0000}"/>
    <cellStyle name="Note 2 14" xfId="1202" xr:uid="{00000000-0005-0000-0000-00006E2B0000}"/>
    <cellStyle name="Note 2 14 2" xfId="7922" xr:uid="{00000000-0005-0000-0000-00006F2B0000}"/>
    <cellStyle name="Note 2 14 3" xfId="13151" xr:uid="{00000000-0005-0000-0000-0000702B0000}"/>
    <cellStyle name="Note 2 15" xfId="6722" xr:uid="{00000000-0005-0000-0000-0000712B0000}"/>
    <cellStyle name="Note 2 16" xfId="6721" xr:uid="{00000000-0005-0000-0000-0000722B0000}"/>
    <cellStyle name="Note 2 17" xfId="6762" xr:uid="{00000000-0005-0000-0000-0000732B0000}"/>
    <cellStyle name="Note 2 18" xfId="13107" xr:uid="{00000000-0005-0000-0000-0000742B0000}"/>
    <cellStyle name="Note 2 2" xfId="1174" xr:uid="{00000000-0005-0000-0000-0000752B0000}"/>
    <cellStyle name="Note 2 2 2" xfId="1438" xr:uid="{00000000-0005-0000-0000-0000762B0000}"/>
    <cellStyle name="Note 2 2 2 2" xfId="1452" xr:uid="{00000000-0005-0000-0000-0000772B0000}"/>
    <cellStyle name="Note 2 2 2 2 2" xfId="2002" xr:uid="{00000000-0005-0000-0000-0000782B0000}"/>
    <cellStyle name="Note 2 2 2 2 2 2" xfId="8696" xr:uid="{00000000-0005-0000-0000-0000792B0000}"/>
    <cellStyle name="Note 2 2 2 2 2 3" xfId="13389" xr:uid="{00000000-0005-0000-0000-00007A2B0000}"/>
    <cellStyle name="Note 2 2 2 2 3" xfId="8166" xr:uid="{00000000-0005-0000-0000-00007B2B0000}"/>
    <cellStyle name="Note 2 2 2 2 4" xfId="13221" xr:uid="{00000000-0005-0000-0000-00007C2B0000}"/>
    <cellStyle name="Note 2 2 2 3" xfId="1486" xr:uid="{00000000-0005-0000-0000-00007D2B0000}"/>
    <cellStyle name="Note 2 2 2 3 2" xfId="2035" xr:uid="{00000000-0005-0000-0000-00007E2B0000}"/>
    <cellStyle name="Note 2 2 2 3 2 2" xfId="8729" xr:uid="{00000000-0005-0000-0000-00007F2B0000}"/>
    <cellStyle name="Note 2 2 2 3 2 3" xfId="13422" xr:uid="{00000000-0005-0000-0000-0000802B0000}"/>
    <cellStyle name="Note 2 2 2 3 3" xfId="8200" xr:uid="{00000000-0005-0000-0000-0000812B0000}"/>
    <cellStyle name="Note 2 2 2 3 4" xfId="13255" xr:uid="{00000000-0005-0000-0000-0000822B0000}"/>
    <cellStyle name="Note 2 2 2 4" xfId="1751" xr:uid="{00000000-0005-0000-0000-0000832B0000}"/>
    <cellStyle name="Note 2 2 2 4 2" xfId="2307" xr:uid="{00000000-0005-0000-0000-0000842B0000}"/>
    <cellStyle name="Note 2 2 2 4 2 2" xfId="8988" xr:uid="{00000000-0005-0000-0000-0000852B0000}"/>
    <cellStyle name="Note 2 2 2 4 2 3" xfId="13501" xr:uid="{00000000-0005-0000-0000-0000862B0000}"/>
    <cellStyle name="Note 2 2 2 4 3" xfId="8460" xr:uid="{00000000-0005-0000-0000-0000872B0000}"/>
    <cellStyle name="Note 2 2 2 4 4" xfId="13334" xr:uid="{00000000-0005-0000-0000-0000882B0000}"/>
    <cellStyle name="Note 2 2 2 5" xfId="1774" xr:uid="{00000000-0005-0000-0000-0000892B0000}"/>
    <cellStyle name="Note 2 2 2 5 2" xfId="8481" xr:uid="{00000000-0005-0000-0000-00008A2B0000}"/>
    <cellStyle name="Note 2 2 2 5 3" xfId="13355" xr:uid="{00000000-0005-0000-0000-00008B2B0000}"/>
    <cellStyle name="Note 2 2 2 6" xfId="1778" xr:uid="{00000000-0005-0000-0000-00008C2B0000}"/>
    <cellStyle name="Note 2 2 2 6 2" xfId="2320" xr:uid="{00000000-0005-0000-0000-00008D2B0000}"/>
    <cellStyle name="Note 2 2 2 6 2 2" xfId="8999" xr:uid="{00000000-0005-0000-0000-00008E2B0000}"/>
    <cellStyle name="Note 2 2 2 6 2 3" xfId="13512" xr:uid="{00000000-0005-0000-0000-00008F2B0000}"/>
    <cellStyle name="Note 2 2 2 6 3" xfId="8484" xr:uid="{00000000-0005-0000-0000-0000902B0000}"/>
    <cellStyle name="Note 2 2 2 6 4" xfId="13358" xr:uid="{00000000-0005-0000-0000-0000912B0000}"/>
    <cellStyle name="Note 2 2 2 7" xfId="8152" xr:uid="{00000000-0005-0000-0000-0000922B0000}"/>
    <cellStyle name="Note 2 2 2 8" xfId="13207" xr:uid="{00000000-0005-0000-0000-0000932B0000}"/>
    <cellStyle name="Note 2 2 3" xfId="1474" xr:uid="{00000000-0005-0000-0000-0000942B0000}"/>
    <cellStyle name="Note 2 2 3 2" xfId="1453" xr:uid="{00000000-0005-0000-0000-0000952B0000}"/>
    <cellStyle name="Note 2 2 3 2 2" xfId="2003" xr:uid="{00000000-0005-0000-0000-0000962B0000}"/>
    <cellStyle name="Note 2 2 3 2 2 2" xfId="8697" xr:uid="{00000000-0005-0000-0000-0000972B0000}"/>
    <cellStyle name="Note 2 2 3 2 2 3" xfId="13390" xr:uid="{00000000-0005-0000-0000-0000982B0000}"/>
    <cellStyle name="Note 2 2 3 2 3" xfId="8167" xr:uid="{00000000-0005-0000-0000-0000992B0000}"/>
    <cellStyle name="Note 2 2 3 2 4" xfId="13222" xr:uid="{00000000-0005-0000-0000-00009A2B0000}"/>
    <cellStyle name="Note 2 2 3 3" xfId="1500" xr:uid="{00000000-0005-0000-0000-00009B2B0000}"/>
    <cellStyle name="Note 2 2 3 3 2" xfId="2049" xr:uid="{00000000-0005-0000-0000-00009C2B0000}"/>
    <cellStyle name="Note 2 2 3 3 2 2" xfId="8743" xr:uid="{00000000-0005-0000-0000-00009D2B0000}"/>
    <cellStyle name="Note 2 2 3 3 2 3" xfId="13436" xr:uid="{00000000-0005-0000-0000-00009E2B0000}"/>
    <cellStyle name="Note 2 2 3 3 3" xfId="8214" xr:uid="{00000000-0005-0000-0000-00009F2B0000}"/>
    <cellStyle name="Note 2 2 3 3 4" xfId="13269" xr:uid="{00000000-0005-0000-0000-0000A02B0000}"/>
    <cellStyle name="Note 2 2 3 4" xfId="2023" xr:uid="{00000000-0005-0000-0000-0000A12B0000}"/>
    <cellStyle name="Note 2 2 3 4 2" xfId="8717" xr:uid="{00000000-0005-0000-0000-0000A22B0000}"/>
    <cellStyle name="Note 2 2 3 4 3" xfId="13410" xr:uid="{00000000-0005-0000-0000-0000A32B0000}"/>
    <cellStyle name="Note 2 2 3 5" xfId="8188" xr:uid="{00000000-0005-0000-0000-0000A42B0000}"/>
    <cellStyle name="Note 2 2 3 6" xfId="13243" xr:uid="{00000000-0005-0000-0000-0000A52B0000}"/>
    <cellStyle name="Note 2 2 4" xfId="1642" xr:uid="{00000000-0005-0000-0000-0000A62B0000}"/>
    <cellStyle name="Note 2 2 4 2" xfId="2192" xr:uid="{00000000-0005-0000-0000-0000A72B0000}"/>
    <cellStyle name="Note 2 2 4 2 2" xfId="8881" xr:uid="{00000000-0005-0000-0000-0000A82B0000}"/>
    <cellStyle name="Note 2 2 4 2 3" xfId="13483" xr:uid="{00000000-0005-0000-0000-0000A92B0000}"/>
    <cellStyle name="Note 2 2 4 3" xfId="8353" xr:uid="{00000000-0005-0000-0000-0000AA2B0000}"/>
    <cellStyle name="Note 2 2 4 4" xfId="13316" xr:uid="{00000000-0005-0000-0000-0000AB2B0000}"/>
    <cellStyle name="Note 2 2 5" xfId="1921" xr:uid="{00000000-0005-0000-0000-0000AC2B0000}"/>
    <cellStyle name="Note 2 2 5 2" xfId="8617" xr:uid="{00000000-0005-0000-0000-0000AD2B0000}"/>
    <cellStyle name="Note 2 2 5 3" xfId="13368" xr:uid="{00000000-0005-0000-0000-0000AE2B0000}"/>
    <cellStyle name="Note 2 2 6" xfId="2736" xr:uid="{00000000-0005-0000-0000-0000AF2B0000}"/>
    <cellStyle name="Note 2 2 6 2" xfId="9231" xr:uid="{00000000-0005-0000-0000-0000B02B0000}"/>
    <cellStyle name="Note 2 2 6 3" xfId="13546" xr:uid="{00000000-0005-0000-0000-0000B12B0000}"/>
    <cellStyle name="Note 2 2 7" xfId="1369" xr:uid="{00000000-0005-0000-0000-0000B22B0000}"/>
    <cellStyle name="Note 2 2 7 2" xfId="8083" xr:uid="{00000000-0005-0000-0000-0000B32B0000}"/>
    <cellStyle name="Note 2 2 7 3" xfId="13196" xr:uid="{00000000-0005-0000-0000-0000B42B0000}"/>
    <cellStyle name="Note 2 2 8" xfId="7894" xr:uid="{00000000-0005-0000-0000-0000B52B0000}"/>
    <cellStyle name="Note 2 2 9" xfId="13123" xr:uid="{00000000-0005-0000-0000-0000B62B0000}"/>
    <cellStyle name="Note 2 3" xfId="637" xr:uid="{00000000-0005-0000-0000-0000B72B0000}"/>
    <cellStyle name="Note 2 3 2" xfId="1433" xr:uid="{00000000-0005-0000-0000-0000B82B0000}"/>
    <cellStyle name="Note 2 3 2 2" xfId="1448" xr:uid="{00000000-0005-0000-0000-0000B92B0000}"/>
    <cellStyle name="Note 2 3 2 2 2" xfId="1998" xr:uid="{00000000-0005-0000-0000-0000BA2B0000}"/>
    <cellStyle name="Note 2 3 2 2 2 2" xfId="8692" xr:uid="{00000000-0005-0000-0000-0000BB2B0000}"/>
    <cellStyle name="Note 2 3 2 2 2 3" xfId="13385" xr:uid="{00000000-0005-0000-0000-0000BC2B0000}"/>
    <cellStyle name="Note 2 3 2 2 3" xfId="8162" xr:uid="{00000000-0005-0000-0000-0000BD2B0000}"/>
    <cellStyle name="Note 2 3 2 2 4" xfId="13217" xr:uid="{00000000-0005-0000-0000-0000BE2B0000}"/>
    <cellStyle name="Note 2 3 2 3" xfId="1485" xr:uid="{00000000-0005-0000-0000-0000BF2B0000}"/>
    <cellStyle name="Note 2 3 2 3 2" xfId="2034" xr:uid="{00000000-0005-0000-0000-0000C02B0000}"/>
    <cellStyle name="Note 2 3 2 3 2 2" xfId="8728" xr:uid="{00000000-0005-0000-0000-0000C12B0000}"/>
    <cellStyle name="Note 2 3 2 3 2 3" xfId="13421" xr:uid="{00000000-0005-0000-0000-0000C22B0000}"/>
    <cellStyle name="Note 2 3 2 3 3" xfId="8199" xr:uid="{00000000-0005-0000-0000-0000C32B0000}"/>
    <cellStyle name="Note 2 3 2 3 4" xfId="13254" xr:uid="{00000000-0005-0000-0000-0000C42B0000}"/>
    <cellStyle name="Note 2 3 2 4" xfId="1986" xr:uid="{00000000-0005-0000-0000-0000C52B0000}"/>
    <cellStyle name="Note 2 3 2 4 2" xfId="8682" xr:uid="{00000000-0005-0000-0000-0000C62B0000}"/>
    <cellStyle name="Note 2 3 2 4 3" xfId="13375" xr:uid="{00000000-0005-0000-0000-0000C72B0000}"/>
    <cellStyle name="Note 2 3 2 5" xfId="8147" xr:uid="{00000000-0005-0000-0000-0000C82B0000}"/>
    <cellStyle name="Note 2 3 2 6" xfId="13202" xr:uid="{00000000-0005-0000-0000-0000C92B0000}"/>
    <cellStyle name="Note 2 3 3" xfId="1468" xr:uid="{00000000-0005-0000-0000-0000CA2B0000}"/>
    <cellStyle name="Note 2 3 3 2" xfId="1443" xr:uid="{00000000-0005-0000-0000-0000CB2B0000}"/>
    <cellStyle name="Note 2 3 3 2 2" xfId="1993" xr:uid="{00000000-0005-0000-0000-0000CC2B0000}"/>
    <cellStyle name="Note 2 3 3 2 2 2" xfId="8687" xr:uid="{00000000-0005-0000-0000-0000CD2B0000}"/>
    <cellStyle name="Note 2 3 3 2 2 3" xfId="13380" xr:uid="{00000000-0005-0000-0000-0000CE2B0000}"/>
    <cellStyle name="Note 2 3 3 2 3" xfId="8157" xr:uid="{00000000-0005-0000-0000-0000CF2B0000}"/>
    <cellStyle name="Note 2 3 3 2 4" xfId="13212" xr:uid="{00000000-0005-0000-0000-0000D02B0000}"/>
    <cellStyle name="Note 2 3 3 3" xfId="1507" xr:uid="{00000000-0005-0000-0000-0000D12B0000}"/>
    <cellStyle name="Note 2 3 3 3 2" xfId="2056" xr:uid="{00000000-0005-0000-0000-0000D22B0000}"/>
    <cellStyle name="Note 2 3 3 3 2 2" xfId="8750" xr:uid="{00000000-0005-0000-0000-0000D32B0000}"/>
    <cellStyle name="Note 2 3 3 3 2 3" xfId="13443" xr:uid="{00000000-0005-0000-0000-0000D42B0000}"/>
    <cellStyle name="Note 2 3 3 3 3" xfId="8221" xr:uid="{00000000-0005-0000-0000-0000D52B0000}"/>
    <cellStyle name="Note 2 3 3 3 4" xfId="13276" xr:uid="{00000000-0005-0000-0000-0000D62B0000}"/>
    <cellStyle name="Note 2 3 3 4" xfId="2017" xr:uid="{00000000-0005-0000-0000-0000D72B0000}"/>
    <cellStyle name="Note 2 3 3 4 2" xfId="8711" xr:uid="{00000000-0005-0000-0000-0000D82B0000}"/>
    <cellStyle name="Note 2 3 3 4 3" xfId="13404" xr:uid="{00000000-0005-0000-0000-0000D92B0000}"/>
    <cellStyle name="Note 2 3 3 5" xfId="8182" xr:uid="{00000000-0005-0000-0000-0000DA2B0000}"/>
    <cellStyle name="Note 2 3 3 6" xfId="13237" xr:uid="{00000000-0005-0000-0000-0000DB2B0000}"/>
    <cellStyle name="Note 2 3 4" xfId="1682" xr:uid="{00000000-0005-0000-0000-0000DC2B0000}"/>
    <cellStyle name="Note 2 3 4 2" xfId="2237" xr:uid="{00000000-0005-0000-0000-0000DD2B0000}"/>
    <cellStyle name="Note 2 3 4 2 2" xfId="8920" xr:uid="{00000000-0005-0000-0000-0000DE2B0000}"/>
    <cellStyle name="Note 2 3 4 2 3" xfId="13492" xr:uid="{00000000-0005-0000-0000-0000DF2B0000}"/>
    <cellStyle name="Note 2 3 4 3" xfId="8392" xr:uid="{00000000-0005-0000-0000-0000E02B0000}"/>
    <cellStyle name="Note 2 3 4 4" xfId="13325" xr:uid="{00000000-0005-0000-0000-0000E12B0000}"/>
    <cellStyle name="Note 2 3 5" xfId="1762" xr:uid="{00000000-0005-0000-0000-0000E22B0000}"/>
    <cellStyle name="Note 2 3 5 2" xfId="8470" xr:uid="{00000000-0005-0000-0000-0000E32B0000}"/>
    <cellStyle name="Note 2 3 5 3" xfId="13344" xr:uid="{00000000-0005-0000-0000-0000E42B0000}"/>
    <cellStyle name="Note 2 3 6" xfId="1775" xr:uid="{00000000-0005-0000-0000-0000E52B0000}"/>
    <cellStyle name="Note 2 3 6 2" xfId="2318" xr:uid="{00000000-0005-0000-0000-0000E62B0000}"/>
    <cellStyle name="Note 2 3 6 2 2" xfId="8997" xr:uid="{00000000-0005-0000-0000-0000E72B0000}"/>
    <cellStyle name="Note 2 3 6 2 3" xfId="13510" xr:uid="{00000000-0005-0000-0000-0000E82B0000}"/>
    <cellStyle name="Note 2 3 6 3" xfId="8482" xr:uid="{00000000-0005-0000-0000-0000E92B0000}"/>
    <cellStyle name="Note 2 3 6 4" xfId="13356" xr:uid="{00000000-0005-0000-0000-0000EA2B0000}"/>
    <cellStyle name="Note 2 3 7" xfId="1363" xr:uid="{00000000-0005-0000-0000-0000EB2B0000}"/>
    <cellStyle name="Note 2 3 7 2" xfId="8077" xr:uid="{00000000-0005-0000-0000-0000EC2B0000}"/>
    <cellStyle name="Note 2 3 7 3" xfId="13190" xr:uid="{00000000-0005-0000-0000-0000ED2B0000}"/>
    <cellStyle name="Note 2 3 8" xfId="7357" xr:uid="{00000000-0005-0000-0000-0000EE2B0000}"/>
    <cellStyle name="Note 2 3 9" xfId="13120" xr:uid="{00000000-0005-0000-0000-0000EF2B0000}"/>
    <cellStyle name="Note 2 4" xfId="1210" xr:uid="{00000000-0005-0000-0000-0000F02B0000}"/>
    <cellStyle name="Note 2 4 2" xfId="1493" xr:uid="{00000000-0005-0000-0000-0000F12B0000}"/>
    <cellStyle name="Note 2 4 2 2" xfId="1482" xr:uid="{00000000-0005-0000-0000-0000F22B0000}"/>
    <cellStyle name="Note 2 4 2 2 2" xfId="2031" xr:uid="{00000000-0005-0000-0000-0000F32B0000}"/>
    <cellStyle name="Note 2 4 2 2 2 2" xfId="8725" xr:uid="{00000000-0005-0000-0000-0000F42B0000}"/>
    <cellStyle name="Note 2 4 2 2 2 3" xfId="13418" xr:uid="{00000000-0005-0000-0000-0000F52B0000}"/>
    <cellStyle name="Note 2 4 2 2 3" xfId="8196" xr:uid="{00000000-0005-0000-0000-0000F62B0000}"/>
    <cellStyle name="Note 2 4 2 2 4" xfId="13251" xr:uid="{00000000-0005-0000-0000-0000F72B0000}"/>
    <cellStyle name="Note 2 4 2 3" xfId="1498" xr:uid="{00000000-0005-0000-0000-0000F82B0000}"/>
    <cellStyle name="Note 2 4 2 3 2" xfId="2047" xr:uid="{00000000-0005-0000-0000-0000F92B0000}"/>
    <cellStyle name="Note 2 4 2 3 2 2" xfId="8741" xr:uid="{00000000-0005-0000-0000-0000FA2B0000}"/>
    <cellStyle name="Note 2 4 2 3 2 3" xfId="13434" xr:uid="{00000000-0005-0000-0000-0000FB2B0000}"/>
    <cellStyle name="Note 2 4 2 3 3" xfId="8212" xr:uid="{00000000-0005-0000-0000-0000FC2B0000}"/>
    <cellStyle name="Note 2 4 2 3 4" xfId="13267" xr:uid="{00000000-0005-0000-0000-0000FD2B0000}"/>
    <cellStyle name="Note 2 4 2 4" xfId="2042" xr:uid="{00000000-0005-0000-0000-0000FE2B0000}"/>
    <cellStyle name="Note 2 4 2 4 2" xfId="8736" xr:uid="{00000000-0005-0000-0000-0000FF2B0000}"/>
    <cellStyle name="Note 2 4 2 4 3" xfId="13429" xr:uid="{00000000-0005-0000-0000-0000002C0000}"/>
    <cellStyle name="Note 2 4 2 5" xfId="8207" xr:uid="{00000000-0005-0000-0000-0000012C0000}"/>
    <cellStyle name="Note 2 4 2 6" xfId="13262" xr:uid="{00000000-0005-0000-0000-0000022C0000}"/>
    <cellStyle name="Note 2 4 3" xfId="1673" xr:uid="{00000000-0005-0000-0000-0000032C0000}"/>
    <cellStyle name="Note 2 4 3 2" xfId="2228" xr:uid="{00000000-0005-0000-0000-0000042C0000}"/>
    <cellStyle name="Note 2 4 3 2 2" xfId="8911" xr:uid="{00000000-0005-0000-0000-0000052C0000}"/>
    <cellStyle name="Note 2 4 3 2 3" xfId="13485" xr:uid="{00000000-0005-0000-0000-0000062C0000}"/>
    <cellStyle name="Note 2 4 3 3" xfId="8383" xr:uid="{00000000-0005-0000-0000-0000072C0000}"/>
    <cellStyle name="Note 2 4 3 4" xfId="13318" xr:uid="{00000000-0005-0000-0000-0000082C0000}"/>
    <cellStyle name="Note 2 4 4" xfId="1754" xr:uid="{00000000-0005-0000-0000-0000092C0000}"/>
    <cellStyle name="Note 2 4 4 2" xfId="8463" xr:uid="{00000000-0005-0000-0000-00000A2C0000}"/>
    <cellStyle name="Note 2 4 4 3" xfId="13337" xr:uid="{00000000-0005-0000-0000-00000B2C0000}"/>
    <cellStyle name="Note 2 4 5" xfId="1600" xr:uid="{00000000-0005-0000-0000-00000C2C0000}"/>
    <cellStyle name="Note 2 4 5 2" xfId="2148" xr:uid="{00000000-0005-0000-0000-00000D2C0000}"/>
    <cellStyle name="Note 2 4 5 2 2" xfId="8840" xr:uid="{00000000-0005-0000-0000-00000E2C0000}"/>
    <cellStyle name="Note 2 4 5 2 3" xfId="13474" xr:uid="{00000000-0005-0000-0000-00000F2C0000}"/>
    <cellStyle name="Note 2 4 5 3" xfId="8311" xr:uid="{00000000-0005-0000-0000-0000102C0000}"/>
    <cellStyle name="Note 2 4 5 4" xfId="13307" xr:uid="{00000000-0005-0000-0000-0000112C0000}"/>
    <cellStyle name="Note 2 4 6" xfId="1306" xr:uid="{00000000-0005-0000-0000-0000122C0000}"/>
    <cellStyle name="Note 2 4 6 2" xfId="8020" xr:uid="{00000000-0005-0000-0000-0000132C0000}"/>
    <cellStyle name="Note 2 4 6 3" xfId="13189" xr:uid="{00000000-0005-0000-0000-0000142C0000}"/>
    <cellStyle name="Note 2 4 7" xfId="7930" xr:uid="{00000000-0005-0000-0000-0000152C0000}"/>
    <cellStyle name="Note 2 4 8" xfId="13159" xr:uid="{00000000-0005-0000-0000-0000162C0000}"/>
    <cellStyle name="Note 2 5" xfId="1179" xr:uid="{00000000-0005-0000-0000-0000172C0000}"/>
    <cellStyle name="Note 2 5 2" xfId="2077" xr:uid="{00000000-0005-0000-0000-0000182C0000}"/>
    <cellStyle name="Note 2 5 2 2" xfId="8771" xr:uid="{00000000-0005-0000-0000-0000192C0000}"/>
    <cellStyle name="Note 2 5 2 3" xfId="13462" xr:uid="{00000000-0005-0000-0000-00001A2C0000}"/>
    <cellStyle name="Note 2 5 3" xfId="1528" xr:uid="{00000000-0005-0000-0000-00001B2C0000}"/>
    <cellStyle name="Note 2 5 3 2" xfId="8242" xr:uid="{00000000-0005-0000-0000-00001C2C0000}"/>
    <cellStyle name="Note 2 5 3 3" xfId="13295" xr:uid="{00000000-0005-0000-0000-00001D2C0000}"/>
    <cellStyle name="Note 2 5 4" xfId="7899" xr:uid="{00000000-0005-0000-0000-00001E2C0000}"/>
    <cellStyle name="Note 2 5 5" xfId="13128" xr:uid="{00000000-0005-0000-0000-00001F2C0000}"/>
    <cellStyle name="Note 2 6" xfId="1215" xr:uid="{00000000-0005-0000-0000-0000202C0000}"/>
    <cellStyle name="Note 2 6 2" xfId="2067" xr:uid="{00000000-0005-0000-0000-0000212C0000}"/>
    <cellStyle name="Note 2 6 2 2" xfId="8761" xr:uid="{00000000-0005-0000-0000-0000222C0000}"/>
    <cellStyle name="Note 2 6 2 3" xfId="13454" xr:uid="{00000000-0005-0000-0000-0000232C0000}"/>
    <cellStyle name="Note 2 6 3" xfId="1518" xr:uid="{00000000-0005-0000-0000-0000242C0000}"/>
    <cellStyle name="Note 2 6 3 2" xfId="8232" xr:uid="{00000000-0005-0000-0000-0000252C0000}"/>
    <cellStyle name="Note 2 6 3 3" xfId="13287" xr:uid="{00000000-0005-0000-0000-0000262C0000}"/>
    <cellStyle name="Note 2 6 4" xfId="7935" xr:uid="{00000000-0005-0000-0000-0000272C0000}"/>
    <cellStyle name="Note 2 6 5" xfId="13164" xr:uid="{00000000-0005-0000-0000-0000282C0000}"/>
    <cellStyle name="Note 2 7" xfId="1185" xr:uid="{00000000-0005-0000-0000-0000292C0000}"/>
    <cellStyle name="Note 2 7 2" xfId="2139" xr:uid="{00000000-0005-0000-0000-00002A2C0000}"/>
    <cellStyle name="Note 2 7 2 2" xfId="8833" xr:uid="{00000000-0005-0000-0000-00002B2C0000}"/>
    <cellStyle name="Note 2 7 2 3" xfId="13468" xr:uid="{00000000-0005-0000-0000-00002C2C0000}"/>
    <cellStyle name="Note 2 7 3" xfId="1590" xr:uid="{00000000-0005-0000-0000-00002D2C0000}"/>
    <cellStyle name="Note 2 7 3 2" xfId="8304" xr:uid="{00000000-0005-0000-0000-00002E2C0000}"/>
    <cellStyle name="Note 2 7 3 3" xfId="13301" xr:uid="{00000000-0005-0000-0000-00002F2C0000}"/>
    <cellStyle name="Note 2 7 4" xfId="7905" xr:uid="{00000000-0005-0000-0000-0000302C0000}"/>
    <cellStyle name="Note 2 7 5" xfId="13134" xr:uid="{00000000-0005-0000-0000-0000312C0000}"/>
    <cellStyle name="Note 2 8" xfId="1205" xr:uid="{00000000-0005-0000-0000-0000322C0000}"/>
    <cellStyle name="Note 2 8 2" xfId="2153" xr:uid="{00000000-0005-0000-0000-0000332C0000}"/>
    <cellStyle name="Note 2 8 2 2" xfId="8845" xr:uid="{00000000-0005-0000-0000-0000342C0000}"/>
    <cellStyle name="Note 2 8 2 3" xfId="13477" xr:uid="{00000000-0005-0000-0000-0000352C0000}"/>
    <cellStyle name="Note 2 8 3" xfId="1605" xr:uid="{00000000-0005-0000-0000-0000362C0000}"/>
    <cellStyle name="Note 2 8 3 2" xfId="8316" xr:uid="{00000000-0005-0000-0000-0000372C0000}"/>
    <cellStyle name="Note 2 8 3 3" xfId="13310" xr:uid="{00000000-0005-0000-0000-0000382C0000}"/>
    <cellStyle name="Note 2 8 4" xfId="7925" xr:uid="{00000000-0005-0000-0000-0000392C0000}"/>
    <cellStyle name="Note 2 8 5" xfId="13154" xr:uid="{00000000-0005-0000-0000-00003A2C0000}"/>
    <cellStyle name="Note 2 9" xfId="1203" xr:uid="{00000000-0005-0000-0000-00003B2C0000}"/>
    <cellStyle name="Note 2 9 2" xfId="2742" xr:uid="{00000000-0005-0000-0000-00003C2C0000}"/>
    <cellStyle name="Note 2 9 2 2" xfId="9236" xr:uid="{00000000-0005-0000-0000-00003D2C0000}"/>
    <cellStyle name="Note 2 9 2 3" xfId="13551" xr:uid="{00000000-0005-0000-0000-00003E2C0000}"/>
    <cellStyle name="Note 2 9 3" xfId="2373" xr:uid="{00000000-0005-0000-0000-00003F2C0000}"/>
    <cellStyle name="Note 2 9 3 2" xfId="9017" xr:uid="{00000000-0005-0000-0000-0000402C0000}"/>
    <cellStyle name="Note 2 9 3 3" xfId="13521" xr:uid="{00000000-0005-0000-0000-0000412C0000}"/>
    <cellStyle name="Note 2 9 4" xfId="7923" xr:uid="{00000000-0005-0000-0000-0000422C0000}"/>
    <cellStyle name="Note 2 9 5" xfId="13152" xr:uid="{00000000-0005-0000-0000-0000432C0000}"/>
    <cellStyle name="Note 2_IOPES" xfId="2346" xr:uid="{00000000-0005-0000-0000-0000442C0000}"/>
    <cellStyle name="Note 3" xfId="634" xr:uid="{00000000-0005-0000-0000-0000452C0000}"/>
    <cellStyle name="Note 3 2" xfId="1434" xr:uid="{00000000-0005-0000-0000-0000462C0000}"/>
    <cellStyle name="Note 3 2 2" xfId="1449" xr:uid="{00000000-0005-0000-0000-0000472C0000}"/>
    <cellStyle name="Note 3 2 2 2" xfId="1999" xr:uid="{00000000-0005-0000-0000-0000482C0000}"/>
    <cellStyle name="Note 3 2 2 2 2" xfId="8693" xr:uid="{00000000-0005-0000-0000-0000492C0000}"/>
    <cellStyle name="Note 3 2 2 2 3" xfId="13386" xr:uid="{00000000-0005-0000-0000-00004A2C0000}"/>
    <cellStyle name="Note 3 2 2 3" xfId="8163" xr:uid="{00000000-0005-0000-0000-00004B2C0000}"/>
    <cellStyle name="Note 3 2 2 4" xfId="13218" xr:uid="{00000000-0005-0000-0000-00004C2C0000}"/>
    <cellStyle name="Note 3 2 3" xfId="1511" xr:uid="{00000000-0005-0000-0000-00004D2C0000}"/>
    <cellStyle name="Note 3 2 3 2" xfId="2060" xr:uid="{00000000-0005-0000-0000-00004E2C0000}"/>
    <cellStyle name="Note 3 2 3 2 2" xfId="8754" xr:uid="{00000000-0005-0000-0000-00004F2C0000}"/>
    <cellStyle name="Note 3 2 3 2 3" xfId="13447" xr:uid="{00000000-0005-0000-0000-0000502C0000}"/>
    <cellStyle name="Note 3 2 3 3" xfId="8225" xr:uid="{00000000-0005-0000-0000-0000512C0000}"/>
    <cellStyle name="Note 3 2 3 4" xfId="13280" xr:uid="{00000000-0005-0000-0000-0000522C0000}"/>
    <cellStyle name="Note 3 2 4" xfId="1749" xr:uid="{00000000-0005-0000-0000-0000532C0000}"/>
    <cellStyle name="Note 3 2 4 2" xfId="2305" xr:uid="{00000000-0005-0000-0000-0000542C0000}"/>
    <cellStyle name="Note 3 2 4 2 2" xfId="8986" xr:uid="{00000000-0005-0000-0000-0000552C0000}"/>
    <cellStyle name="Note 3 2 4 2 3" xfId="13499" xr:uid="{00000000-0005-0000-0000-0000562C0000}"/>
    <cellStyle name="Note 3 2 4 3" xfId="8458" xr:uid="{00000000-0005-0000-0000-0000572C0000}"/>
    <cellStyle name="Note 3 2 4 4" xfId="13332" xr:uid="{00000000-0005-0000-0000-0000582C0000}"/>
    <cellStyle name="Note 3 2 5" xfId="1772" xr:uid="{00000000-0005-0000-0000-0000592C0000}"/>
    <cellStyle name="Note 3 2 5 2" xfId="8479" xr:uid="{00000000-0005-0000-0000-00005A2C0000}"/>
    <cellStyle name="Note 3 2 5 3" xfId="13353" xr:uid="{00000000-0005-0000-0000-00005B2C0000}"/>
    <cellStyle name="Note 3 2 6" xfId="1777" xr:uid="{00000000-0005-0000-0000-00005C2C0000}"/>
    <cellStyle name="Note 3 2 6 2" xfId="2319" xr:uid="{00000000-0005-0000-0000-00005D2C0000}"/>
    <cellStyle name="Note 3 2 6 2 2" xfId="8998" xr:uid="{00000000-0005-0000-0000-00005E2C0000}"/>
    <cellStyle name="Note 3 2 6 2 3" xfId="13511" xr:uid="{00000000-0005-0000-0000-00005F2C0000}"/>
    <cellStyle name="Note 3 2 6 3" xfId="8483" xr:uid="{00000000-0005-0000-0000-0000602C0000}"/>
    <cellStyle name="Note 3 2 6 4" xfId="13357" xr:uid="{00000000-0005-0000-0000-0000612C0000}"/>
    <cellStyle name="Note 3 2 7" xfId="8148" xr:uid="{00000000-0005-0000-0000-0000622C0000}"/>
    <cellStyle name="Note 3 2 8" xfId="13203" xr:uid="{00000000-0005-0000-0000-0000632C0000}"/>
    <cellStyle name="Note 3 3" xfId="1461" xr:uid="{00000000-0005-0000-0000-0000642C0000}"/>
    <cellStyle name="Note 3 3 2" xfId="1445" xr:uid="{00000000-0005-0000-0000-0000652C0000}"/>
    <cellStyle name="Note 3 3 2 2" xfId="1995" xr:uid="{00000000-0005-0000-0000-0000662C0000}"/>
    <cellStyle name="Note 3 3 2 2 2" xfId="8689" xr:uid="{00000000-0005-0000-0000-0000672C0000}"/>
    <cellStyle name="Note 3 3 2 2 3" xfId="13382" xr:uid="{00000000-0005-0000-0000-0000682C0000}"/>
    <cellStyle name="Note 3 3 2 3" xfId="8159" xr:uid="{00000000-0005-0000-0000-0000692C0000}"/>
    <cellStyle name="Note 3 3 2 4" xfId="13214" xr:uid="{00000000-0005-0000-0000-00006A2C0000}"/>
    <cellStyle name="Note 3 3 3" xfId="1469" xr:uid="{00000000-0005-0000-0000-00006B2C0000}"/>
    <cellStyle name="Note 3 3 3 2" xfId="2018" xr:uid="{00000000-0005-0000-0000-00006C2C0000}"/>
    <cellStyle name="Note 3 3 3 2 2" xfId="8712" xr:uid="{00000000-0005-0000-0000-00006D2C0000}"/>
    <cellStyle name="Note 3 3 3 2 3" xfId="13405" xr:uid="{00000000-0005-0000-0000-00006E2C0000}"/>
    <cellStyle name="Note 3 3 3 3" xfId="8183" xr:uid="{00000000-0005-0000-0000-00006F2C0000}"/>
    <cellStyle name="Note 3 3 3 4" xfId="13238" xr:uid="{00000000-0005-0000-0000-0000702C0000}"/>
    <cellStyle name="Note 3 3 4" xfId="2011" xr:uid="{00000000-0005-0000-0000-0000712C0000}"/>
    <cellStyle name="Note 3 3 4 2" xfId="8705" xr:uid="{00000000-0005-0000-0000-0000722C0000}"/>
    <cellStyle name="Note 3 3 4 3" xfId="13398" xr:uid="{00000000-0005-0000-0000-0000732C0000}"/>
    <cellStyle name="Note 3 3 5" xfId="8175" xr:uid="{00000000-0005-0000-0000-0000742C0000}"/>
    <cellStyle name="Note 3 3 6" xfId="13230" xr:uid="{00000000-0005-0000-0000-0000752C0000}"/>
    <cellStyle name="Note 3 4" xfId="1638" xr:uid="{00000000-0005-0000-0000-0000762C0000}"/>
    <cellStyle name="Note 3 4 2" xfId="2186" xr:uid="{00000000-0005-0000-0000-0000772C0000}"/>
    <cellStyle name="Note 3 4 2 2" xfId="8877" xr:uid="{00000000-0005-0000-0000-0000782C0000}"/>
    <cellStyle name="Note 3 4 2 3" xfId="13481" xr:uid="{00000000-0005-0000-0000-0000792C0000}"/>
    <cellStyle name="Note 3 4 3" xfId="8349" xr:uid="{00000000-0005-0000-0000-00007A2C0000}"/>
    <cellStyle name="Note 3 4 4" xfId="13314" xr:uid="{00000000-0005-0000-0000-00007B2C0000}"/>
    <cellStyle name="Note 3 5" xfId="1917" xr:uid="{00000000-0005-0000-0000-00007C2C0000}"/>
    <cellStyle name="Note 3 5 2" xfId="8613" xr:uid="{00000000-0005-0000-0000-00007D2C0000}"/>
    <cellStyle name="Note 3 5 3" xfId="13364" xr:uid="{00000000-0005-0000-0000-00007E2C0000}"/>
    <cellStyle name="Note 3 6" xfId="2735" xr:uid="{00000000-0005-0000-0000-00007F2C0000}"/>
    <cellStyle name="Note 3 6 2" xfId="9230" xr:uid="{00000000-0005-0000-0000-0000802C0000}"/>
    <cellStyle name="Note 3 6 3" xfId="13545" xr:uid="{00000000-0005-0000-0000-0000812C0000}"/>
    <cellStyle name="Note 3 7" xfId="1364" xr:uid="{00000000-0005-0000-0000-0000822C0000}"/>
    <cellStyle name="Note 3 7 2" xfId="8078" xr:uid="{00000000-0005-0000-0000-0000832C0000}"/>
    <cellStyle name="Note 3 7 3" xfId="13191" xr:uid="{00000000-0005-0000-0000-0000842C0000}"/>
    <cellStyle name="Note 3 8" xfId="7354" xr:uid="{00000000-0005-0000-0000-0000852C0000}"/>
    <cellStyle name="Note 3 9" xfId="13117" xr:uid="{00000000-0005-0000-0000-0000862C0000}"/>
    <cellStyle name="Note 4" xfId="1206" xr:uid="{00000000-0005-0000-0000-0000872C0000}"/>
    <cellStyle name="Note 4 2" xfId="1432" xr:uid="{00000000-0005-0000-0000-0000882C0000}"/>
    <cellStyle name="Note 4 2 2" xfId="1447" xr:uid="{00000000-0005-0000-0000-0000892C0000}"/>
    <cellStyle name="Note 4 2 2 2" xfId="1997" xr:uid="{00000000-0005-0000-0000-00008A2C0000}"/>
    <cellStyle name="Note 4 2 2 2 2" xfId="8691" xr:uid="{00000000-0005-0000-0000-00008B2C0000}"/>
    <cellStyle name="Note 4 2 2 2 3" xfId="13384" xr:uid="{00000000-0005-0000-0000-00008C2C0000}"/>
    <cellStyle name="Note 4 2 2 3" xfId="8161" xr:uid="{00000000-0005-0000-0000-00008D2C0000}"/>
    <cellStyle name="Note 4 2 2 4" xfId="13216" xr:uid="{00000000-0005-0000-0000-00008E2C0000}"/>
    <cellStyle name="Note 4 2 3" xfId="1444" xr:uid="{00000000-0005-0000-0000-00008F2C0000}"/>
    <cellStyle name="Note 4 2 3 2" xfId="1994" xr:uid="{00000000-0005-0000-0000-0000902C0000}"/>
    <cellStyle name="Note 4 2 3 2 2" xfId="8688" xr:uid="{00000000-0005-0000-0000-0000912C0000}"/>
    <cellStyle name="Note 4 2 3 2 3" xfId="13381" xr:uid="{00000000-0005-0000-0000-0000922C0000}"/>
    <cellStyle name="Note 4 2 3 3" xfId="8158" xr:uid="{00000000-0005-0000-0000-0000932C0000}"/>
    <cellStyle name="Note 4 2 3 4" xfId="13213" xr:uid="{00000000-0005-0000-0000-0000942C0000}"/>
    <cellStyle name="Note 4 2 4" xfId="1985" xr:uid="{00000000-0005-0000-0000-0000952C0000}"/>
    <cellStyle name="Note 4 2 4 2" xfId="8681" xr:uid="{00000000-0005-0000-0000-0000962C0000}"/>
    <cellStyle name="Note 4 2 4 3" xfId="13374" xr:uid="{00000000-0005-0000-0000-0000972C0000}"/>
    <cellStyle name="Note 4 2 5" xfId="8146" xr:uid="{00000000-0005-0000-0000-0000982C0000}"/>
    <cellStyle name="Note 4 2 6" xfId="13201" xr:uid="{00000000-0005-0000-0000-0000992C0000}"/>
    <cellStyle name="Note 4 3" xfId="1494" xr:uid="{00000000-0005-0000-0000-00009A2C0000}"/>
    <cellStyle name="Note 4 3 2" xfId="1473" xr:uid="{00000000-0005-0000-0000-00009B2C0000}"/>
    <cellStyle name="Note 4 3 2 2" xfId="2022" xr:uid="{00000000-0005-0000-0000-00009C2C0000}"/>
    <cellStyle name="Note 4 3 2 2 2" xfId="8716" xr:uid="{00000000-0005-0000-0000-00009D2C0000}"/>
    <cellStyle name="Note 4 3 2 2 3" xfId="13409" xr:uid="{00000000-0005-0000-0000-00009E2C0000}"/>
    <cellStyle name="Note 4 3 2 3" xfId="8187" xr:uid="{00000000-0005-0000-0000-00009F2C0000}"/>
    <cellStyle name="Note 4 3 2 4" xfId="13242" xr:uid="{00000000-0005-0000-0000-0000A02C0000}"/>
    <cellStyle name="Note 4 3 3" xfId="1481" xr:uid="{00000000-0005-0000-0000-0000A12C0000}"/>
    <cellStyle name="Note 4 3 3 2" xfId="2030" xr:uid="{00000000-0005-0000-0000-0000A22C0000}"/>
    <cellStyle name="Note 4 3 3 2 2" xfId="8724" xr:uid="{00000000-0005-0000-0000-0000A32C0000}"/>
    <cellStyle name="Note 4 3 3 2 3" xfId="13417" xr:uid="{00000000-0005-0000-0000-0000A42C0000}"/>
    <cellStyle name="Note 4 3 3 3" xfId="8195" xr:uid="{00000000-0005-0000-0000-0000A52C0000}"/>
    <cellStyle name="Note 4 3 3 4" xfId="13250" xr:uid="{00000000-0005-0000-0000-0000A62C0000}"/>
    <cellStyle name="Note 4 3 4" xfId="2043" xr:uid="{00000000-0005-0000-0000-0000A72C0000}"/>
    <cellStyle name="Note 4 3 4 2" xfId="8737" xr:uid="{00000000-0005-0000-0000-0000A82C0000}"/>
    <cellStyle name="Note 4 3 4 3" xfId="13430" xr:uid="{00000000-0005-0000-0000-0000A92C0000}"/>
    <cellStyle name="Note 4 3 5" xfId="8208" xr:uid="{00000000-0005-0000-0000-0000AA2C0000}"/>
    <cellStyle name="Note 4 3 6" xfId="13263" xr:uid="{00000000-0005-0000-0000-0000AB2C0000}"/>
    <cellStyle name="Note 4 4" xfId="1678" xr:uid="{00000000-0005-0000-0000-0000AC2C0000}"/>
    <cellStyle name="Note 4 4 2" xfId="2233" xr:uid="{00000000-0005-0000-0000-0000AD2C0000}"/>
    <cellStyle name="Note 4 4 2 2" xfId="8916" xr:uid="{00000000-0005-0000-0000-0000AE2C0000}"/>
    <cellStyle name="Note 4 4 2 3" xfId="13490" xr:uid="{00000000-0005-0000-0000-0000AF2C0000}"/>
    <cellStyle name="Note 4 4 3" xfId="8388" xr:uid="{00000000-0005-0000-0000-0000B02C0000}"/>
    <cellStyle name="Note 4 4 4" xfId="13323" xr:uid="{00000000-0005-0000-0000-0000B12C0000}"/>
    <cellStyle name="Note 4 5" xfId="1760" xr:uid="{00000000-0005-0000-0000-0000B22C0000}"/>
    <cellStyle name="Note 4 5 2" xfId="8468" xr:uid="{00000000-0005-0000-0000-0000B32C0000}"/>
    <cellStyle name="Note 4 5 3" xfId="13342" xr:uid="{00000000-0005-0000-0000-0000B42C0000}"/>
    <cellStyle name="Note 4 6" xfId="1602" xr:uid="{00000000-0005-0000-0000-0000B52C0000}"/>
    <cellStyle name="Note 4 6 2" xfId="2150" xr:uid="{00000000-0005-0000-0000-0000B62C0000}"/>
    <cellStyle name="Note 4 6 2 2" xfId="8842" xr:uid="{00000000-0005-0000-0000-0000B72C0000}"/>
    <cellStyle name="Note 4 6 2 3" xfId="13476" xr:uid="{00000000-0005-0000-0000-0000B82C0000}"/>
    <cellStyle name="Note 4 6 3" xfId="8313" xr:uid="{00000000-0005-0000-0000-0000B92C0000}"/>
    <cellStyle name="Note 4 6 4" xfId="13309" xr:uid="{00000000-0005-0000-0000-0000BA2C0000}"/>
    <cellStyle name="Note 4 7" xfId="1301" xr:uid="{00000000-0005-0000-0000-0000BB2C0000}"/>
    <cellStyle name="Note 4 7 2" xfId="8015" xr:uid="{00000000-0005-0000-0000-0000BC2C0000}"/>
    <cellStyle name="Note 4 7 3" xfId="13186" xr:uid="{00000000-0005-0000-0000-0000BD2C0000}"/>
    <cellStyle name="Note 4 8" xfId="7926" xr:uid="{00000000-0005-0000-0000-0000BE2C0000}"/>
    <cellStyle name="Note 4 9" xfId="13155" xr:uid="{00000000-0005-0000-0000-0000BF2C0000}"/>
    <cellStyle name="Note 5" xfId="1196" xr:uid="{00000000-0005-0000-0000-0000C02C0000}"/>
    <cellStyle name="Note 5 2" xfId="1490" xr:uid="{00000000-0005-0000-0000-0000C12C0000}"/>
    <cellStyle name="Note 5 2 2" xfId="1446" xr:uid="{00000000-0005-0000-0000-0000C22C0000}"/>
    <cellStyle name="Note 5 2 2 2" xfId="1996" xr:uid="{00000000-0005-0000-0000-0000C32C0000}"/>
    <cellStyle name="Note 5 2 2 2 2" xfId="8690" xr:uid="{00000000-0005-0000-0000-0000C42C0000}"/>
    <cellStyle name="Note 5 2 2 2 3" xfId="13383" xr:uid="{00000000-0005-0000-0000-0000C52C0000}"/>
    <cellStyle name="Note 5 2 2 3" xfId="8160" xr:uid="{00000000-0005-0000-0000-0000C62C0000}"/>
    <cellStyle name="Note 5 2 2 4" xfId="13215" xr:uid="{00000000-0005-0000-0000-0000C72C0000}"/>
    <cellStyle name="Note 5 2 3" xfId="1476" xr:uid="{00000000-0005-0000-0000-0000C82C0000}"/>
    <cellStyle name="Note 5 2 3 2" xfId="2025" xr:uid="{00000000-0005-0000-0000-0000C92C0000}"/>
    <cellStyle name="Note 5 2 3 2 2" xfId="8719" xr:uid="{00000000-0005-0000-0000-0000CA2C0000}"/>
    <cellStyle name="Note 5 2 3 2 3" xfId="13412" xr:uid="{00000000-0005-0000-0000-0000CB2C0000}"/>
    <cellStyle name="Note 5 2 3 3" xfId="8190" xr:uid="{00000000-0005-0000-0000-0000CC2C0000}"/>
    <cellStyle name="Note 5 2 3 4" xfId="13245" xr:uid="{00000000-0005-0000-0000-0000CD2C0000}"/>
    <cellStyle name="Note 5 2 4" xfId="2039" xr:uid="{00000000-0005-0000-0000-0000CE2C0000}"/>
    <cellStyle name="Note 5 2 4 2" xfId="8733" xr:uid="{00000000-0005-0000-0000-0000CF2C0000}"/>
    <cellStyle name="Note 5 2 4 3" xfId="13426" xr:uid="{00000000-0005-0000-0000-0000D02C0000}"/>
    <cellStyle name="Note 5 2 5" xfId="8204" xr:uid="{00000000-0005-0000-0000-0000D12C0000}"/>
    <cellStyle name="Note 5 2 6" xfId="13259" xr:uid="{00000000-0005-0000-0000-0000D22C0000}"/>
    <cellStyle name="Note 5 3" xfId="1677" xr:uid="{00000000-0005-0000-0000-0000D32C0000}"/>
    <cellStyle name="Note 5 3 2" xfId="2232" xr:uid="{00000000-0005-0000-0000-0000D42C0000}"/>
    <cellStyle name="Note 5 3 2 2" xfId="8915" xr:uid="{00000000-0005-0000-0000-0000D52C0000}"/>
    <cellStyle name="Note 5 3 2 3" xfId="13489" xr:uid="{00000000-0005-0000-0000-0000D62C0000}"/>
    <cellStyle name="Note 5 3 3" xfId="8387" xr:uid="{00000000-0005-0000-0000-0000D72C0000}"/>
    <cellStyle name="Note 5 3 4" xfId="13322" xr:uid="{00000000-0005-0000-0000-0000D82C0000}"/>
    <cellStyle name="Note 5 4" xfId="1759" xr:uid="{00000000-0005-0000-0000-0000D92C0000}"/>
    <cellStyle name="Note 5 4 2" xfId="8467" xr:uid="{00000000-0005-0000-0000-0000DA2C0000}"/>
    <cellStyle name="Note 5 4 3" xfId="13341" xr:uid="{00000000-0005-0000-0000-0000DB2C0000}"/>
    <cellStyle name="Note 5 5" xfId="1601" xr:uid="{00000000-0005-0000-0000-0000DC2C0000}"/>
    <cellStyle name="Note 5 5 2" xfId="2149" xr:uid="{00000000-0005-0000-0000-0000DD2C0000}"/>
    <cellStyle name="Note 5 5 2 2" xfId="8841" xr:uid="{00000000-0005-0000-0000-0000DE2C0000}"/>
    <cellStyle name="Note 5 5 2 3" xfId="13475" xr:uid="{00000000-0005-0000-0000-0000DF2C0000}"/>
    <cellStyle name="Note 5 5 3" xfId="8312" xr:uid="{00000000-0005-0000-0000-0000E02C0000}"/>
    <cellStyle name="Note 5 5 4" xfId="13308" xr:uid="{00000000-0005-0000-0000-0000E12C0000}"/>
    <cellStyle name="Note 5 6" xfId="1305" xr:uid="{00000000-0005-0000-0000-0000E22C0000}"/>
    <cellStyle name="Note 5 6 2" xfId="8019" xr:uid="{00000000-0005-0000-0000-0000E32C0000}"/>
    <cellStyle name="Note 5 6 3" xfId="13188" xr:uid="{00000000-0005-0000-0000-0000E42C0000}"/>
    <cellStyle name="Note 5 7" xfId="7916" xr:uid="{00000000-0005-0000-0000-0000E52C0000}"/>
    <cellStyle name="Note 5 8" xfId="13145" xr:uid="{00000000-0005-0000-0000-0000E62C0000}"/>
    <cellStyle name="Note 6" xfId="1207" xr:uid="{00000000-0005-0000-0000-0000E72C0000}"/>
    <cellStyle name="Note 6 2" xfId="2072" xr:uid="{00000000-0005-0000-0000-0000E82C0000}"/>
    <cellStyle name="Note 6 2 2" xfId="8766" xr:uid="{00000000-0005-0000-0000-0000E92C0000}"/>
    <cellStyle name="Note 6 2 3" xfId="13459" xr:uid="{00000000-0005-0000-0000-0000EA2C0000}"/>
    <cellStyle name="Note 6 3" xfId="1523" xr:uid="{00000000-0005-0000-0000-0000EB2C0000}"/>
    <cellStyle name="Note 6 3 2" xfId="8237" xr:uid="{00000000-0005-0000-0000-0000EC2C0000}"/>
    <cellStyle name="Note 6 3 3" xfId="13292" xr:uid="{00000000-0005-0000-0000-0000ED2C0000}"/>
    <cellStyle name="Note 6 4" xfId="7927" xr:uid="{00000000-0005-0000-0000-0000EE2C0000}"/>
    <cellStyle name="Note 6 5" xfId="13156" xr:uid="{00000000-0005-0000-0000-0000EF2C0000}"/>
    <cellStyle name="Note 7" xfId="1182" xr:uid="{00000000-0005-0000-0000-0000F02C0000}"/>
    <cellStyle name="Note 7 2" xfId="2076" xr:uid="{00000000-0005-0000-0000-0000F12C0000}"/>
    <cellStyle name="Note 7 2 2" xfId="8770" xr:uid="{00000000-0005-0000-0000-0000F22C0000}"/>
    <cellStyle name="Note 7 2 3" xfId="13461" xr:uid="{00000000-0005-0000-0000-0000F32C0000}"/>
    <cellStyle name="Note 7 3" xfId="1527" xr:uid="{00000000-0005-0000-0000-0000F42C0000}"/>
    <cellStyle name="Note 7 3 2" xfId="8241" xr:uid="{00000000-0005-0000-0000-0000F52C0000}"/>
    <cellStyle name="Note 7 3 3" xfId="13294" xr:uid="{00000000-0005-0000-0000-0000F62C0000}"/>
    <cellStyle name="Note 7 4" xfId="7902" xr:uid="{00000000-0005-0000-0000-0000F72C0000}"/>
    <cellStyle name="Note 7 5" xfId="13131" xr:uid="{00000000-0005-0000-0000-0000F82C0000}"/>
    <cellStyle name="Note 8" xfId="1217" xr:uid="{00000000-0005-0000-0000-0000F92C0000}"/>
    <cellStyle name="Note 8 2" xfId="2136" xr:uid="{00000000-0005-0000-0000-0000FA2C0000}"/>
    <cellStyle name="Note 8 2 2" xfId="8830" xr:uid="{00000000-0005-0000-0000-0000FB2C0000}"/>
    <cellStyle name="Note 8 2 3" xfId="13465" xr:uid="{00000000-0005-0000-0000-0000FC2C0000}"/>
    <cellStyle name="Note 8 3" xfId="1587" xr:uid="{00000000-0005-0000-0000-0000FD2C0000}"/>
    <cellStyle name="Note 8 3 2" xfId="8301" xr:uid="{00000000-0005-0000-0000-0000FE2C0000}"/>
    <cellStyle name="Note 8 3 3" xfId="13298" xr:uid="{00000000-0005-0000-0000-0000FF2C0000}"/>
    <cellStyle name="Note 8 4" xfId="7937" xr:uid="{00000000-0005-0000-0000-0000002D0000}"/>
    <cellStyle name="Note 8 5" xfId="13166" xr:uid="{00000000-0005-0000-0000-0000012D0000}"/>
    <cellStyle name="Note 9" xfId="1201" xr:uid="{00000000-0005-0000-0000-0000022D0000}"/>
    <cellStyle name="Note 9 2" xfId="2146" xr:uid="{00000000-0005-0000-0000-0000032D0000}"/>
    <cellStyle name="Note 9 2 2" xfId="8838" xr:uid="{00000000-0005-0000-0000-0000042D0000}"/>
    <cellStyle name="Note 9 2 3" xfId="13472" xr:uid="{00000000-0005-0000-0000-0000052D0000}"/>
    <cellStyle name="Note 9 3" xfId="1598" xr:uid="{00000000-0005-0000-0000-0000062D0000}"/>
    <cellStyle name="Note 9 3 2" xfId="8309" xr:uid="{00000000-0005-0000-0000-0000072D0000}"/>
    <cellStyle name="Note 9 3 3" xfId="13305" xr:uid="{00000000-0005-0000-0000-0000082D0000}"/>
    <cellStyle name="Note 9 4" xfId="7921" xr:uid="{00000000-0005-0000-0000-0000092D0000}"/>
    <cellStyle name="Note 9 5" xfId="13150" xr:uid="{00000000-0005-0000-0000-00000A2D0000}"/>
    <cellStyle name="Note_IOPES" xfId="2374" xr:uid="{00000000-0005-0000-0000-00000B2D0000}"/>
    <cellStyle name="Output" xfId="603" xr:uid="{00000000-0005-0000-0000-00000C2D0000}"/>
    <cellStyle name="Output 10" xfId="1226" xr:uid="{00000000-0005-0000-0000-00000D2D0000}"/>
    <cellStyle name="Output 10 2" xfId="2748" xr:uid="{00000000-0005-0000-0000-00000E2D0000}"/>
    <cellStyle name="Output 10 2 2" xfId="9242" xr:uid="{00000000-0005-0000-0000-00000F2D0000}"/>
    <cellStyle name="Output 10 2 3" xfId="13557" xr:uid="{00000000-0005-0000-0000-0000102D0000}"/>
    <cellStyle name="Output 10 3" xfId="2623" xr:uid="{00000000-0005-0000-0000-0000112D0000}"/>
    <cellStyle name="Output 10 3 2" xfId="9208" xr:uid="{00000000-0005-0000-0000-0000122D0000}"/>
    <cellStyle name="Output 10 3 3" xfId="13529" xr:uid="{00000000-0005-0000-0000-0000132D0000}"/>
    <cellStyle name="Output 10 4" xfId="7946" xr:uid="{00000000-0005-0000-0000-0000142D0000}"/>
    <cellStyle name="Output 10 5" xfId="13175" xr:uid="{00000000-0005-0000-0000-0000152D0000}"/>
    <cellStyle name="Output 11" xfId="1194" xr:uid="{00000000-0005-0000-0000-0000162D0000}"/>
    <cellStyle name="Output 11 2" xfId="2747" xr:uid="{00000000-0005-0000-0000-0000172D0000}"/>
    <cellStyle name="Output 11 2 2" xfId="9241" xr:uid="{00000000-0005-0000-0000-0000182D0000}"/>
    <cellStyle name="Output 11 2 3" xfId="13556" xr:uid="{00000000-0005-0000-0000-0000192D0000}"/>
    <cellStyle name="Output 11 3" xfId="2622" xr:uid="{00000000-0005-0000-0000-00001A2D0000}"/>
    <cellStyle name="Output 11 3 2" xfId="9207" xr:uid="{00000000-0005-0000-0000-00001B2D0000}"/>
    <cellStyle name="Output 11 3 3" xfId="13528" xr:uid="{00000000-0005-0000-0000-00001C2D0000}"/>
    <cellStyle name="Output 11 4" xfId="7914" xr:uid="{00000000-0005-0000-0000-00001D2D0000}"/>
    <cellStyle name="Output 11 5" xfId="13143" xr:uid="{00000000-0005-0000-0000-00001E2D0000}"/>
    <cellStyle name="Output 12" xfId="1230" xr:uid="{00000000-0005-0000-0000-00001F2D0000}"/>
    <cellStyle name="Output 12 2" xfId="2739" xr:uid="{00000000-0005-0000-0000-0000202D0000}"/>
    <cellStyle name="Output 12 2 2" xfId="9233" xr:uid="{00000000-0005-0000-0000-0000212D0000}"/>
    <cellStyle name="Output 12 2 3" xfId="13548" xr:uid="{00000000-0005-0000-0000-0000222D0000}"/>
    <cellStyle name="Output 12 3" xfId="2347" xr:uid="{00000000-0005-0000-0000-0000232D0000}"/>
    <cellStyle name="Output 12 3 2" xfId="9009" xr:uid="{00000000-0005-0000-0000-0000242D0000}"/>
    <cellStyle name="Output 12 3 3" xfId="13515" xr:uid="{00000000-0005-0000-0000-0000252D0000}"/>
    <cellStyle name="Output 12 4" xfId="7950" xr:uid="{00000000-0005-0000-0000-0000262D0000}"/>
    <cellStyle name="Output 12 5" xfId="13179" xr:uid="{00000000-0005-0000-0000-0000272D0000}"/>
    <cellStyle name="Output 13" xfId="1188" xr:uid="{00000000-0005-0000-0000-0000282D0000}"/>
    <cellStyle name="Output 13 2" xfId="2761" xr:uid="{00000000-0005-0000-0000-0000292D0000}"/>
    <cellStyle name="Output 13 2 2" xfId="9255" xr:uid="{00000000-0005-0000-0000-00002A2D0000}"/>
    <cellStyle name="Output 13 2 3" xfId="13570" xr:uid="{00000000-0005-0000-0000-00002B2D0000}"/>
    <cellStyle name="Output 13 3" xfId="2727" xr:uid="{00000000-0005-0000-0000-00002C2D0000}"/>
    <cellStyle name="Output 13 3 2" xfId="9225" xr:uid="{00000000-0005-0000-0000-00002D2D0000}"/>
    <cellStyle name="Output 13 3 3" xfId="13542" xr:uid="{00000000-0005-0000-0000-00002E2D0000}"/>
    <cellStyle name="Output 13 4" xfId="7908" xr:uid="{00000000-0005-0000-0000-00002F2D0000}"/>
    <cellStyle name="Output 13 5" xfId="13137" xr:uid="{00000000-0005-0000-0000-0000302D0000}"/>
    <cellStyle name="Output 14" xfId="1214" xr:uid="{00000000-0005-0000-0000-0000312D0000}"/>
    <cellStyle name="Output 14 2" xfId="7934" xr:uid="{00000000-0005-0000-0000-0000322D0000}"/>
    <cellStyle name="Output 14 3" xfId="13163" xr:uid="{00000000-0005-0000-0000-0000332D0000}"/>
    <cellStyle name="Output 15" xfId="6683" xr:uid="{00000000-0005-0000-0000-0000342D0000}"/>
    <cellStyle name="Output 16" xfId="6679" xr:uid="{00000000-0005-0000-0000-0000352D0000}"/>
    <cellStyle name="Output 17" xfId="6802" xr:uid="{00000000-0005-0000-0000-0000362D0000}"/>
    <cellStyle name="Output 18" xfId="13114" xr:uid="{00000000-0005-0000-0000-0000372D0000}"/>
    <cellStyle name="Output 2" xfId="633" xr:uid="{00000000-0005-0000-0000-0000382D0000}"/>
    <cellStyle name="Output 2 2" xfId="1436" xr:uid="{00000000-0005-0000-0000-0000392D0000}"/>
    <cellStyle name="Output 2 2 2" xfId="1458" xr:uid="{00000000-0005-0000-0000-00003A2D0000}"/>
    <cellStyle name="Output 2 2 2 2" xfId="2008" xr:uid="{00000000-0005-0000-0000-00003B2D0000}"/>
    <cellStyle name="Output 2 2 2 2 2" xfId="8702" xr:uid="{00000000-0005-0000-0000-00003C2D0000}"/>
    <cellStyle name="Output 2 2 2 2 3" xfId="13395" xr:uid="{00000000-0005-0000-0000-00003D2D0000}"/>
    <cellStyle name="Output 2 2 2 3" xfId="8172" xr:uid="{00000000-0005-0000-0000-00003E2D0000}"/>
    <cellStyle name="Output 2 2 2 4" xfId="13227" xr:uid="{00000000-0005-0000-0000-00003F2D0000}"/>
    <cellStyle name="Output 2 2 3" xfId="1504" xr:uid="{00000000-0005-0000-0000-0000402D0000}"/>
    <cellStyle name="Output 2 2 3 2" xfId="2053" xr:uid="{00000000-0005-0000-0000-0000412D0000}"/>
    <cellStyle name="Output 2 2 3 2 2" xfId="8747" xr:uid="{00000000-0005-0000-0000-0000422D0000}"/>
    <cellStyle name="Output 2 2 3 2 3" xfId="13440" xr:uid="{00000000-0005-0000-0000-0000432D0000}"/>
    <cellStyle name="Output 2 2 3 3" xfId="8218" xr:uid="{00000000-0005-0000-0000-0000442D0000}"/>
    <cellStyle name="Output 2 2 3 4" xfId="13273" xr:uid="{00000000-0005-0000-0000-0000452D0000}"/>
    <cellStyle name="Output 2 2 4" xfId="1716" xr:uid="{00000000-0005-0000-0000-0000462D0000}"/>
    <cellStyle name="Output 2 2 4 2" xfId="2272" xr:uid="{00000000-0005-0000-0000-0000472D0000}"/>
    <cellStyle name="Output 2 2 4 2 2" xfId="8953" xr:uid="{00000000-0005-0000-0000-0000482D0000}"/>
    <cellStyle name="Output 2 2 4 2 3" xfId="13496" xr:uid="{00000000-0005-0000-0000-0000492D0000}"/>
    <cellStyle name="Output 2 2 4 3" xfId="8425" xr:uid="{00000000-0005-0000-0000-00004A2D0000}"/>
    <cellStyle name="Output 2 2 4 4" xfId="13329" xr:uid="{00000000-0005-0000-0000-00004B2D0000}"/>
    <cellStyle name="Output 2 2 5" xfId="1768" xr:uid="{00000000-0005-0000-0000-00004C2D0000}"/>
    <cellStyle name="Output 2 2 5 2" xfId="8475" xr:uid="{00000000-0005-0000-0000-00004D2D0000}"/>
    <cellStyle name="Output 2 2 5 3" xfId="13349" xr:uid="{00000000-0005-0000-0000-00004E2D0000}"/>
    <cellStyle name="Output 2 2 6" xfId="8150" xr:uid="{00000000-0005-0000-0000-00004F2D0000}"/>
    <cellStyle name="Output 2 2 7" xfId="13205" xr:uid="{00000000-0005-0000-0000-0000502D0000}"/>
    <cellStyle name="Output 2 3" xfId="1466" xr:uid="{00000000-0005-0000-0000-0000512D0000}"/>
    <cellStyle name="Output 2 3 2" xfId="1497" xr:uid="{00000000-0005-0000-0000-0000522D0000}"/>
    <cellStyle name="Output 2 3 2 2" xfId="2046" xr:uid="{00000000-0005-0000-0000-0000532D0000}"/>
    <cellStyle name="Output 2 3 2 2 2" xfId="8740" xr:uid="{00000000-0005-0000-0000-0000542D0000}"/>
    <cellStyle name="Output 2 3 2 2 3" xfId="13433" xr:uid="{00000000-0005-0000-0000-0000552D0000}"/>
    <cellStyle name="Output 2 3 2 3" xfId="8211" xr:uid="{00000000-0005-0000-0000-0000562D0000}"/>
    <cellStyle name="Output 2 3 2 4" xfId="13266" xr:uid="{00000000-0005-0000-0000-0000572D0000}"/>
    <cellStyle name="Output 2 3 3" xfId="1510" xr:uid="{00000000-0005-0000-0000-0000582D0000}"/>
    <cellStyle name="Output 2 3 3 2" xfId="2059" xr:uid="{00000000-0005-0000-0000-0000592D0000}"/>
    <cellStyle name="Output 2 3 3 2 2" xfId="8753" xr:uid="{00000000-0005-0000-0000-00005A2D0000}"/>
    <cellStyle name="Output 2 3 3 2 3" xfId="13446" xr:uid="{00000000-0005-0000-0000-00005B2D0000}"/>
    <cellStyle name="Output 2 3 3 3" xfId="8224" xr:uid="{00000000-0005-0000-0000-00005C2D0000}"/>
    <cellStyle name="Output 2 3 3 4" xfId="13279" xr:uid="{00000000-0005-0000-0000-00005D2D0000}"/>
    <cellStyle name="Output 2 3 4" xfId="1750" xr:uid="{00000000-0005-0000-0000-00005E2D0000}"/>
    <cellStyle name="Output 2 3 4 2" xfId="2306" xr:uid="{00000000-0005-0000-0000-00005F2D0000}"/>
    <cellStyle name="Output 2 3 4 2 2" xfId="8987" xr:uid="{00000000-0005-0000-0000-0000602D0000}"/>
    <cellStyle name="Output 2 3 4 2 3" xfId="13500" xr:uid="{00000000-0005-0000-0000-0000612D0000}"/>
    <cellStyle name="Output 2 3 4 3" xfId="8459" xr:uid="{00000000-0005-0000-0000-0000622D0000}"/>
    <cellStyle name="Output 2 3 4 4" xfId="13333" xr:uid="{00000000-0005-0000-0000-0000632D0000}"/>
    <cellStyle name="Output 2 3 5" xfId="1773" xr:uid="{00000000-0005-0000-0000-0000642D0000}"/>
    <cellStyle name="Output 2 3 5 2" xfId="8480" xr:uid="{00000000-0005-0000-0000-0000652D0000}"/>
    <cellStyle name="Output 2 3 5 3" xfId="13354" xr:uid="{00000000-0005-0000-0000-0000662D0000}"/>
    <cellStyle name="Output 2 3 6" xfId="8180" xr:uid="{00000000-0005-0000-0000-0000672D0000}"/>
    <cellStyle name="Output 2 3 7" xfId="13235" xr:uid="{00000000-0005-0000-0000-0000682D0000}"/>
    <cellStyle name="Output 2 4" xfId="1639" xr:uid="{00000000-0005-0000-0000-0000692D0000}"/>
    <cellStyle name="Output 2 4 2" xfId="2187" xr:uid="{00000000-0005-0000-0000-00006A2D0000}"/>
    <cellStyle name="Output 2 4 2 2" xfId="8878" xr:uid="{00000000-0005-0000-0000-00006B2D0000}"/>
    <cellStyle name="Output 2 4 2 3" xfId="13482" xr:uid="{00000000-0005-0000-0000-00006C2D0000}"/>
    <cellStyle name="Output 2 4 3" xfId="8350" xr:uid="{00000000-0005-0000-0000-00006D2D0000}"/>
    <cellStyle name="Output 2 4 4" xfId="13315" xr:uid="{00000000-0005-0000-0000-00006E2D0000}"/>
    <cellStyle name="Output 2 5" xfId="1919" xr:uid="{00000000-0005-0000-0000-00006F2D0000}"/>
    <cellStyle name="Output 2 5 2" xfId="8615" xr:uid="{00000000-0005-0000-0000-0000702D0000}"/>
    <cellStyle name="Output 2 5 3" xfId="13366" xr:uid="{00000000-0005-0000-0000-0000712D0000}"/>
    <cellStyle name="Output 2 6" xfId="1367" xr:uid="{00000000-0005-0000-0000-0000722D0000}"/>
    <cellStyle name="Output 2 6 2" xfId="8081" xr:uid="{00000000-0005-0000-0000-0000732D0000}"/>
    <cellStyle name="Output 2 6 3" xfId="13194" xr:uid="{00000000-0005-0000-0000-0000742D0000}"/>
    <cellStyle name="Output 2 7" xfId="7353" xr:uid="{00000000-0005-0000-0000-0000752D0000}"/>
    <cellStyle name="Output 2 8" xfId="13116" xr:uid="{00000000-0005-0000-0000-0000762D0000}"/>
    <cellStyle name="Output 3" xfId="1181" xr:uid="{00000000-0005-0000-0000-0000772D0000}"/>
    <cellStyle name="Output 3 2" xfId="1464" xr:uid="{00000000-0005-0000-0000-0000782D0000}"/>
    <cellStyle name="Output 3 2 2" xfId="1442" xr:uid="{00000000-0005-0000-0000-0000792D0000}"/>
    <cellStyle name="Output 3 2 2 2" xfId="1992" xr:uid="{00000000-0005-0000-0000-00007A2D0000}"/>
    <cellStyle name="Output 3 2 2 2 2" xfId="8686" xr:uid="{00000000-0005-0000-0000-00007B2D0000}"/>
    <cellStyle name="Output 3 2 2 2 3" xfId="13379" xr:uid="{00000000-0005-0000-0000-00007C2D0000}"/>
    <cellStyle name="Output 3 2 2 3" xfId="8156" xr:uid="{00000000-0005-0000-0000-00007D2D0000}"/>
    <cellStyle name="Output 3 2 2 4" xfId="13211" xr:uid="{00000000-0005-0000-0000-00007E2D0000}"/>
    <cellStyle name="Output 3 2 3" xfId="1512" xr:uid="{00000000-0005-0000-0000-00007F2D0000}"/>
    <cellStyle name="Output 3 2 3 2" xfId="2061" xr:uid="{00000000-0005-0000-0000-0000802D0000}"/>
    <cellStyle name="Output 3 2 3 2 2" xfId="8755" xr:uid="{00000000-0005-0000-0000-0000812D0000}"/>
    <cellStyle name="Output 3 2 3 2 3" xfId="13448" xr:uid="{00000000-0005-0000-0000-0000822D0000}"/>
    <cellStyle name="Output 3 2 3 3" xfId="8226" xr:uid="{00000000-0005-0000-0000-0000832D0000}"/>
    <cellStyle name="Output 3 2 3 4" xfId="13281" xr:uid="{00000000-0005-0000-0000-0000842D0000}"/>
    <cellStyle name="Output 3 2 4" xfId="2014" xr:uid="{00000000-0005-0000-0000-0000852D0000}"/>
    <cellStyle name="Output 3 2 4 2" xfId="8708" xr:uid="{00000000-0005-0000-0000-0000862D0000}"/>
    <cellStyle name="Output 3 2 4 3" xfId="13401" xr:uid="{00000000-0005-0000-0000-0000872D0000}"/>
    <cellStyle name="Output 3 2 5" xfId="8178" xr:uid="{00000000-0005-0000-0000-0000882D0000}"/>
    <cellStyle name="Output 3 2 6" xfId="13233" xr:uid="{00000000-0005-0000-0000-0000892D0000}"/>
    <cellStyle name="Output 3 3" xfId="1679" xr:uid="{00000000-0005-0000-0000-00008A2D0000}"/>
    <cellStyle name="Output 3 3 2" xfId="2234" xr:uid="{00000000-0005-0000-0000-00008B2D0000}"/>
    <cellStyle name="Output 3 3 2 2" xfId="8917" xr:uid="{00000000-0005-0000-0000-00008C2D0000}"/>
    <cellStyle name="Output 3 3 2 3" xfId="13491" xr:uid="{00000000-0005-0000-0000-00008D2D0000}"/>
    <cellStyle name="Output 3 3 3" xfId="8389" xr:uid="{00000000-0005-0000-0000-00008E2D0000}"/>
    <cellStyle name="Output 3 3 4" xfId="13324" xr:uid="{00000000-0005-0000-0000-00008F2D0000}"/>
    <cellStyle name="Output 3 4" xfId="1761" xr:uid="{00000000-0005-0000-0000-0000902D0000}"/>
    <cellStyle name="Output 3 4 2" xfId="8469" xr:uid="{00000000-0005-0000-0000-0000912D0000}"/>
    <cellStyle name="Output 3 4 3" xfId="13343" xr:uid="{00000000-0005-0000-0000-0000922D0000}"/>
    <cellStyle name="Output 3 5" xfId="1365" xr:uid="{00000000-0005-0000-0000-0000932D0000}"/>
    <cellStyle name="Output 3 5 2" xfId="8079" xr:uid="{00000000-0005-0000-0000-0000942D0000}"/>
    <cellStyle name="Output 3 5 3" xfId="13192" xr:uid="{00000000-0005-0000-0000-0000952D0000}"/>
    <cellStyle name="Output 3 6" xfId="7901" xr:uid="{00000000-0005-0000-0000-0000962D0000}"/>
    <cellStyle name="Output 3 7" xfId="13130" xr:uid="{00000000-0005-0000-0000-0000972D0000}"/>
    <cellStyle name="Output 4" xfId="1200" xr:uid="{00000000-0005-0000-0000-0000982D0000}"/>
    <cellStyle name="Output 4 2" xfId="1431" xr:uid="{00000000-0005-0000-0000-0000992D0000}"/>
    <cellStyle name="Output 4 2 2" xfId="1441" xr:uid="{00000000-0005-0000-0000-00009A2D0000}"/>
    <cellStyle name="Output 4 2 2 2" xfId="1991" xr:uid="{00000000-0005-0000-0000-00009B2D0000}"/>
    <cellStyle name="Output 4 2 2 2 2" xfId="8685" xr:uid="{00000000-0005-0000-0000-00009C2D0000}"/>
    <cellStyle name="Output 4 2 2 2 3" xfId="13378" xr:uid="{00000000-0005-0000-0000-00009D2D0000}"/>
    <cellStyle name="Output 4 2 2 3" xfId="8155" xr:uid="{00000000-0005-0000-0000-00009E2D0000}"/>
    <cellStyle name="Output 4 2 2 4" xfId="13210" xr:uid="{00000000-0005-0000-0000-00009F2D0000}"/>
    <cellStyle name="Output 4 2 3" xfId="1505" xr:uid="{00000000-0005-0000-0000-0000A02D0000}"/>
    <cellStyle name="Output 4 2 3 2" xfId="2054" xr:uid="{00000000-0005-0000-0000-0000A12D0000}"/>
    <cellStyle name="Output 4 2 3 2 2" xfId="8748" xr:uid="{00000000-0005-0000-0000-0000A22D0000}"/>
    <cellStyle name="Output 4 2 3 2 3" xfId="13441" xr:uid="{00000000-0005-0000-0000-0000A32D0000}"/>
    <cellStyle name="Output 4 2 3 3" xfId="8219" xr:uid="{00000000-0005-0000-0000-0000A42D0000}"/>
    <cellStyle name="Output 4 2 3 4" xfId="13274" xr:uid="{00000000-0005-0000-0000-0000A52D0000}"/>
    <cellStyle name="Output 4 2 4" xfId="1984" xr:uid="{00000000-0005-0000-0000-0000A62D0000}"/>
    <cellStyle name="Output 4 2 4 2" xfId="8680" xr:uid="{00000000-0005-0000-0000-0000A72D0000}"/>
    <cellStyle name="Output 4 2 4 3" xfId="13373" xr:uid="{00000000-0005-0000-0000-0000A82D0000}"/>
    <cellStyle name="Output 4 2 5" xfId="8145" xr:uid="{00000000-0005-0000-0000-0000A92D0000}"/>
    <cellStyle name="Output 4 2 6" xfId="13200" xr:uid="{00000000-0005-0000-0000-0000AA2D0000}"/>
    <cellStyle name="Output 4 3" xfId="1492" xr:uid="{00000000-0005-0000-0000-0000AB2D0000}"/>
    <cellStyle name="Output 4 3 2" xfId="1456" xr:uid="{00000000-0005-0000-0000-0000AC2D0000}"/>
    <cellStyle name="Output 4 3 2 2" xfId="2006" xr:uid="{00000000-0005-0000-0000-0000AD2D0000}"/>
    <cellStyle name="Output 4 3 2 2 2" xfId="8700" xr:uid="{00000000-0005-0000-0000-0000AE2D0000}"/>
    <cellStyle name="Output 4 3 2 2 3" xfId="13393" xr:uid="{00000000-0005-0000-0000-0000AF2D0000}"/>
    <cellStyle name="Output 4 3 2 3" xfId="8170" xr:uid="{00000000-0005-0000-0000-0000B02D0000}"/>
    <cellStyle name="Output 4 3 2 4" xfId="13225" xr:uid="{00000000-0005-0000-0000-0000B12D0000}"/>
    <cellStyle name="Output 4 3 3" xfId="1484" xr:uid="{00000000-0005-0000-0000-0000B22D0000}"/>
    <cellStyle name="Output 4 3 3 2" xfId="2033" xr:uid="{00000000-0005-0000-0000-0000B32D0000}"/>
    <cellStyle name="Output 4 3 3 2 2" xfId="8727" xr:uid="{00000000-0005-0000-0000-0000B42D0000}"/>
    <cellStyle name="Output 4 3 3 2 3" xfId="13420" xr:uid="{00000000-0005-0000-0000-0000B52D0000}"/>
    <cellStyle name="Output 4 3 3 3" xfId="8198" xr:uid="{00000000-0005-0000-0000-0000B62D0000}"/>
    <cellStyle name="Output 4 3 3 4" xfId="13253" xr:uid="{00000000-0005-0000-0000-0000B72D0000}"/>
    <cellStyle name="Output 4 3 4" xfId="2041" xr:uid="{00000000-0005-0000-0000-0000B82D0000}"/>
    <cellStyle name="Output 4 3 4 2" xfId="8735" xr:uid="{00000000-0005-0000-0000-0000B92D0000}"/>
    <cellStyle name="Output 4 3 4 3" xfId="13428" xr:uid="{00000000-0005-0000-0000-0000BA2D0000}"/>
    <cellStyle name="Output 4 3 5" xfId="8206" xr:uid="{00000000-0005-0000-0000-0000BB2D0000}"/>
    <cellStyle name="Output 4 3 6" xfId="13261" xr:uid="{00000000-0005-0000-0000-0000BC2D0000}"/>
    <cellStyle name="Output 4 4" xfId="1676" xr:uid="{00000000-0005-0000-0000-0000BD2D0000}"/>
    <cellStyle name="Output 4 4 2" xfId="2231" xr:uid="{00000000-0005-0000-0000-0000BE2D0000}"/>
    <cellStyle name="Output 4 4 2 2" xfId="8914" xr:uid="{00000000-0005-0000-0000-0000BF2D0000}"/>
    <cellStyle name="Output 4 4 2 3" xfId="13488" xr:uid="{00000000-0005-0000-0000-0000C02D0000}"/>
    <cellStyle name="Output 4 4 3" xfId="8386" xr:uid="{00000000-0005-0000-0000-0000C12D0000}"/>
    <cellStyle name="Output 4 4 4" xfId="13321" xr:uid="{00000000-0005-0000-0000-0000C22D0000}"/>
    <cellStyle name="Output 4 5" xfId="1758" xr:uid="{00000000-0005-0000-0000-0000C32D0000}"/>
    <cellStyle name="Output 4 5 2" xfId="8466" xr:uid="{00000000-0005-0000-0000-0000C42D0000}"/>
    <cellStyle name="Output 4 5 3" xfId="13340" xr:uid="{00000000-0005-0000-0000-0000C52D0000}"/>
    <cellStyle name="Output 4 6" xfId="1300" xr:uid="{00000000-0005-0000-0000-0000C62D0000}"/>
    <cellStyle name="Output 4 6 2" xfId="8014" xr:uid="{00000000-0005-0000-0000-0000C72D0000}"/>
    <cellStyle name="Output 4 6 3" xfId="13185" xr:uid="{00000000-0005-0000-0000-0000C82D0000}"/>
    <cellStyle name="Output 4 7" xfId="7920" xr:uid="{00000000-0005-0000-0000-0000C92D0000}"/>
    <cellStyle name="Output 4 8" xfId="13149" xr:uid="{00000000-0005-0000-0000-0000CA2D0000}"/>
    <cellStyle name="Output 5" xfId="1190" xr:uid="{00000000-0005-0000-0000-0000CB2D0000}"/>
    <cellStyle name="Output 5 2" xfId="2073" xr:uid="{00000000-0005-0000-0000-0000CC2D0000}"/>
    <cellStyle name="Output 5 2 2" xfId="8767" xr:uid="{00000000-0005-0000-0000-0000CD2D0000}"/>
    <cellStyle name="Output 5 2 3" xfId="13460" xr:uid="{00000000-0005-0000-0000-0000CE2D0000}"/>
    <cellStyle name="Output 5 3" xfId="1524" xr:uid="{00000000-0005-0000-0000-0000CF2D0000}"/>
    <cellStyle name="Output 5 3 2" xfId="8238" xr:uid="{00000000-0005-0000-0000-0000D02D0000}"/>
    <cellStyle name="Output 5 3 3" xfId="13293" xr:uid="{00000000-0005-0000-0000-0000D12D0000}"/>
    <cellStyle name="Output 5 4" xfId="7910" xr:uid="{00000000-0005-0000-0000-0000D22D0000}"/>
    <cellStyle name="Output 5 5" xfId="13139" xr:uid="{00000000-0005-0000-0000-0000D32D0000}"/>
    <cellStyle name="Output 6" xfId="1186" xr:uid="{00000000-0005-0000-0000-0000D42D0000}"/>
    <cellStyle name="Output 6 2" xfId="2069" xr:uid="{00000000-0005-0000-0000-0000D52D0000}"/>
    <cellStyle name="Output 6 2 2" xfId="8763" xr:uid="{00000000-0005-0000-0000-0000D62D0000}"/>
    <cellStyle name="Output 6 2 3" xfId="13456" xr:uid="{00000000-0005-0000-0000-0000D72D0000}"/>
    <cellStyle name="Output 6 3" xfId="1520" xr:uid="{00000000-0005-0000-0000-0000D82D0000}"/>
    <cellStyle name="Output 6 3 2" xfId="8234" xr:uid="{00000000-0005-0000-0000-0000D92D0000}"/>
    <cellStyle name="Output 6 3 3" xfId="13289" xr:uid="{00000000-0005-0000-0000-0000DA2D0000}"/>
    <cellStyle name="Output 6 4" xfId="7906" xr:uid="{00000000-0005-0000-0000-0000DB2D0000}"/>
    <cellStyle name="Output 6 5" xfId="13135" xr:uid="{00000000-0005-0000-0000-0000DC2D0000}"/>
    <cellStyle name="Output 7" xfId="1175" xr:uid="{00000000-0005-0000-0000-0000DD2D0000}"/>
    <cellStyle name="Output 7 2" xfId="2137" xr:uid="{00000000-0005-0000-0000-0000DE2D0000}"/>
    <cellStyle name="Output 7 2 2" xfId="8831" xr:uid="{00000000-0005-0000-0000-0000DF2D0000}"/>
    <cellStyle name="Output 7 2 3" xfId="13466" xr:uid="{00000000-0005-0000-0000-0000E02D0000}"/>
    <cellStyle name="Output 7 3" xfId="1588" xr:uid="{00000000-0005-0000-0000-0000E12D0000}"/>
    <cellStyle name="Output 7 3 2" xfId="8302" xr:uid="{00000000-0005-0000-0000-0000E22D0000}"/>
    <cellStyle name="Output 7 3 3" xfId="13299" xr:uid="{00000000-0005-0000-0000-0000E32D0000}"/>
    <cellStyle name="Output 7 4" xfId="7895" xr:uid="{00000000-0005-0000-0000-0000E42D0000}"/>
    <cellStyle name="Output 7 5" xfId="13124" xr:uid="{00000000-0005-0000-0000-0000E52D0000}"/>
    <cellStyle name="Output 8" xfId="1209" xr:uid="{00000000-0005-0000-0000-0000E62D0000}"/>
    <cellStyle name="Output 8 2" xfId="2147" xr:uid="{00000000-0005-0000-0000-0000E72D0000}"/>
    <cellStyle name="Output 8 2 2" xfId="8839" xr:uid="{00000000-0005-0000-0000-0000E82D0000}"/>
    <cellStyle name="Output 8 2 3" xfId="13473" xr:uid="{00000000-0005-0000-0000-0000E92D0000}"/>
    <cellStyle name="Output 8 3" xfId="1599" xr:uid="{00000000-0005-0000-0000-0000EA2D0000}"/>
    <cellStyle name="Output 8 3 2" xfId="8310" xr:uid="{00000000-0005-0000-0000-0000EB2D0000}"/>
    <cellStyle name="Output 8 3 3" xfId="13306" xr:uid="{00000000-0005-0000-0000-0000EC2D0000}"/>
    <cellStyle name="Output 8 4" xfId="7929" xr:uid="{00000000-0005-0000-0000-0000ED2D0000}"/>
    <cellStyle name="Output 8 5" xfId="13158" xr:uid="{00000000-0005-0000-0000-0000EE2D0000}"/>
    <cellStyle name="Output 9" xfId="1228" xr:uid="{00000000-0005-0000-0000-0000EF2D0000}"/>
    <cellStyle name="Output 9 2" xfId="2362" xr:uid="{00000000-0005-0000-0000-0000F02D0000}"/>
    <cellStyle name="Output 9 2 2" xfId="9014" xr:uid="{00000000-0005-0000-0000-0000F12D0000}"/>
    <cellStyle name="Output 9 2 3" xfId="13520" xr:uid="{00000000-0005-0000-0000-0000F22D0000}"/>
    <cellStyle name="Output 9 3" xfId="7948" xr:uid="{00000000-0005-0000-0000-0000F32D0000}"/>
    <cellStyle name="Output 9 4" xfId="13177" xr:uid="{00000000-0005-0000-0000-0000F42D0000}"/>
    <cellStyle name="Output_IOPES" xfId="2624" xr:uid="{00000000-0005-0000-0000-0000F52D0000}"/>
    <cellStyle name="Percent 2" xfId="14" xr:uid="{00000000-0005-0000-0000-0000F62D0000}"/>
    <cellStyle name="Percent 2 2" xfId="32" xr:uid="{00000000-0005-0000-0000-0000F72D0000}"/>
    <cellStyle name="Percent 2_IOPES" xfId="2709" xr:uid="{00000000-0005-0000-0000-0000F82D0000}"/>
    <cellStyle name="Porcentagem" xfId="13684" builtinId="5"/>
    <cellStyle name="Porcentagem 2" xfId="15" xr:uid="{00000000-0005-0000-0000-0000FA2D0000}"/>
    <cellStyle name="Porcentagem 2 10" xfId="64" xr:uid="{00000000-0005-0000-0000-0000FB2D0000}"/>
    <cellStyle name="Porcentagem 2 2" xfId="16" xr:uid="{00000000-0005-0000-0000-0000FC2D0000}"/>
    <cellStyle name="Porcentagem 2 2 2" xfId="34" xr:uid="{00000000-0005-0000-0000-0000FD2D0000}"/>
    <cellStyle name="Porcentagem 2 3" xfId="33" xr:uid="{00000000-0005-0000-0000-0000FE2D0000}"/>
    <cellStyle name="Porcentagem 2 4" xfId="13596" xr:uid="{00000000-0005-0000-0000-0000FF2D0000}"/>
    <cellStyle name="Porcentagem 3" xfId="227" xr:uid="{00000000-0005-0000-0000-0000002E0000}"/>
    <cellStyle name="Porcentagem 3 2" xfId="13597" xr:uid="{00000000-0005-0000-0000-0000012E0000}"/>
    <cellStyle name="Separador de milhares 2" xfId="2" xr:uid="{00000000-0005-0000-0000-0000022E0000}"/>
    <cellStyle name="Separador de milhares 2 2" xfId="27" xr:uid="{00000000-0005-0000-0000-0000032E0000}"/>
    <cellStyle name="Separador de milhares 2 2 2" xfId="196" xr:uid="{00000000-0005-0000-0000-0000042E0000}"/>
    <cellStyle name="Separador de milhares 2 2 2 2" xfId="2535" xr:uid="{00000000-0005-0000-0000-0000052E0000}"/>
    <cellStyle name="Separador de milhares 2 2 2 3" xfId="2191" xr:uid="{00000000-0005-0000-0000-0000062E0000}"/>
    <cellStyle name="Separador de milhares 2 2 3" xfId="2370" xr:uid="{00000000-0005-0000-0000-0000072E0000}"/>
    <cellStyle name="Separador de milhares 2 2 4" xfId="1793" xr:uid="{00000000-0005-0000-0000-0000082E0000}"/>
    <cellStyle name="Separador de milhares 2 3" xfId="59" xr:uid="{00000000-0005-0000-0000-0000092E0000}"/>
    <cellStyle name="Separador de milhares 2 3 2" xfId="218" xr:uid="{00000000-0005-0000-0000-00000A2E0000}"/>
    <cellStyle name="Separador de milhares 2 3 2 2" xfId="2557" xr:uid="{00000000-0005-0000-0000-00000B2E0000}"/>
    <cellStyle name="Separador de milhares 2 3 2 3" xfId="2214" xr:uid="{00000000-0005-0000-0000-00000C2E0000}"/>
    <cellStyle name="Separador de milhares 3" xfId="17" xr:uid="{00000000-0005-0000-0000-00000D2E0000}"/>
    <cellStyle name="Separador de milhares 3 2" xfId="35" xr:uid="{00000000-0005-0000-0000-00000E2E0000}"/>
    <cellStyle name="Separador de milhares 3 2 2" xfId="197" xr:uid="{00000000-0005-0000-0000-00000F2E0000}"/>
    <cellStyle name="Separador de milhares 3 2 2 2" xfId="2536" xr:uid="{00000000-0005-0000-0000-0000102E0000}"/>
    <cellStyle name="Separador de milhares 3 2 2 3" xfId="2193" xr:uid="{00000000-0005-0000-0000-0000112E0000}"/>
    <cellStyle name="Separador de milhares 3 2 3" xfId="2375" xr:uid="{00000000-0005-0000-0000-0000122E0000}"/>
    <cellStyle name="Separador de milhares 3 2 4" xfId="1794" xr:uid="{00000000-0005-0000-0000-0000132E0000}"/>
    <cellStyle name="Separador de milhares 4" xfId="60" xr:uid="{00000000-0005-0000-0000-0000142E0000}"/>
    <cellStyle name="Separador de milhares 4 10" xfId="2838" xr:uid="{00000000-0005-0000-0000-0000152E0000}"/>
    <cellStyle name="Separador de milhares 4 10 2" xfId="5779" xr:uid="{00000000-0005-0000-0000-0000162E0000}"/>
    <cellStyle name="Separador de milhares 4 10 2 2" xfId="12205" xr:uid="{00000000-0005-0000-0000-0000172E0000}"/>
    <cellStyle name="Separador de milhares 4 10 3" xfId="9278" xr:uid="{00000000-0005-0000-0000-0000182E0000}"/>
    <cellStyle name="Separador de milhares 4 11" xfId="3769" xr:uid="{00000000-0005-0000-0000-0000192E0000}"/>
    <cellStyle name="Separador de milhares 4 11 2" xfId="10195" xr:uid="{00000000-0005-0000-0000-00001A2E0000}"/>
    <cellStyle name="Separador de milhares 4 12" xfId="6701" xr:uid="{00000000-0005-0000-0000-00001B2E0000}"/>
    <cellStyle name="Separador de milhares 4 13" xfId="6744" xr:uid="{00000000-0005-0000-0000-00001C2E0000}"/>
    <cellStyle name="Separador de milhares 4 14" xfId="6785" xr:uid="{00000000-0005-0000-0000-00001D2E0000}"/>
    <cellStyle name="Separador de milhares 4 15" xfId="6824" xr:uid="{00000000-0005-0000-0000-00001E2E0000}"/>
    <cellStyle name="Separador de milhares 4 2" xfId="124" xr:uid="{00000000-0005-0000-0000-00001F2E0000}"/>
    <cellStyle name="Separador de milhares 4 2 2" xfId="185" xr:uid="{00000000-0005-0000-0000-0000202E0000}"/>
    <cellStyle name="Separador de milhares 4 2 2 2" xfId="556" xr:uid="{00000000-0005-0000-0000-0000212E0000}"/>
    <cellStyle name="Separador de milhares 4 2 2 2 2" xfId="1135" xr:uid="{00000000-0005-0000-0000-0000222E0000}"/>
    <cellStyle name="Separador de milhares 4 2 2 2 2 2" xfId="4794" xr:uid="{00000000-0005-0000-0000-0000232E0000}"/>
    <cellStyle name="Separador de milhares 4 2 2 2 2 2 2" xfId="11220" xr:uid="{00000000-0005-0000-0000-0000242E0000}"/>
    <cellStyle name="Separador de milhares 4 2 2 2 2 3" xfId="7855" xr:uid="{00000000-0005-0000-0000-0000252E0000}"/>
    <cellStyle name="Separador de milhares 4 2 2 2 3" xfId="2524" xr:uid="{00000000-0005-0000-0000-0000262E0000}"/>
    <cellStyle name="Separador de milhares 4 2 2 2 3 2" xfId="5706" xr:uid="{00000000-0005-0000-0000-0000272E0000}"/>
    <cellStyle name="Separador de milhares 4 2 2 2 3 2 2" xfId="12132" xr:uid="{00000000-0005-0000-0000-0000282E0000}"/>
    <cellStyle name="Separador de milhares 4 2 2 2 3 3" xfId="9156" xr:uid="{00000000-0005-0000-0000-0000292E0000}"/>
    <cellStyle name="Separador de milhares 4 2 2 2 4" xfId="3685" xr:uid="{00000000-0005-0000-0000-00002A2E0000}"/>
    <cellStyle name="Separador de milhares 4 2 2 2 4 2" xfId="6624" xr:uid="{00000000-0005-0000-0000-00002B2E0000}"/>
    <cellStyle name="Separador de milhares 4 2 2 2 4 2 2" xfId="13050" xr:uid="{00000000-0005-0000-0000-00002C2E0000}"/>
    <cellStyle name="Separador de milhares 4 2 2 2 4 3" xfId="10123" xr:uid="{00000000-0005-0000-0000-00002D2E0000}"/>
    <cellStyle name="Separador de milhares 4 2 2 2 5" xfId="4246" xr:uid="{00000000-0005-0000-0000-00002E2E0000}"/>
    <cellStyle name="Separador de milhares 4 2 2 2 5 2" xfId="10672" xr:uid="{00000000-0005-0000-0000-00002F2E0000}"/>
    <cellStyle name="Separador de milhares 4 2 2 2 6" xfId="7301" xr:uid="{00000000-0005-0000-0000-0000302E0000}"/>
    <cellStyle name="Separador de milhares 4 2 2 3" xfId="377" xr:uid="{00000000-0005-0000-0000-0000312E0000}"/>
    <cellStyle name="Separador de milhares 4 2 2 3 2" xfId="957" xr:uid="{00000000-0005-0000-0000-0000322E0000}"/>
    <cellStyle name="Separador de milhares 4 2 2 3 2 2" xfId="4616" xr:uid="{00000000-0005-0000-0000-0000332E0000}"/>
    <cellStyle name="Separador de milhares 4 2 2 3 2 2 2" xfId="11042" xr:uid="{00000000-0005-0000-0000-0000342E0000}"/>
    <cellStyle name="Separador de milhares 4 2 2 3 2 3" xfId="7677" xr:uid="{00000000-0005-0000-0000-0000352E0000}"/>
    <cellStyle name="Separador de milhares 4 2 2 3 3" xfId="2292" xr:uid="{00000000-0005-0000-0000-0000362E0000}"/>
    <cellStyle name="Separador de milhares 4 2 2 3 3 2" xfId="5546" xr:uid="{00000000-0005-0000-0000-0000372E0000}"/>
    <cellStyle name="Separador de milhares 4 2 2 3 3 2 2" xfId="11972" xr:uid="{00000000-0005-0000-0000-0000382E0000}"/>
    <cellStyle name="Separador de milhares 4 2 2 3 3 3" xfId="8973" xr:uid="{00000000-0005-0000-0000-0000392E0000}"/>
    <cellStyle name="Separador de milhares 4 2 2 3 4" xfId="3527" xr:uid="{00000000-0005-0000-0000-00003A2E0000}"/>
    <cellStyle name="Separador de milhares 4 2 2 3 4 2" xfId="6466" xr:uid="{00000000-0005-0000-0000-00003B2E0000}"/>
    <cellStyle name="Separador de milhares 4 2 2 3 4 2 2" xfId="12892" xr:uid="{00000000-0005-0000-0000-00003C2E0000}"/>
    <cellStyle name="Separador de milhares 4 2 2 3 4 3" xfId="9965" xr:uid="{00000000-0005-0000-0000-00003D2E0000}"/>
    <cellStyle name="Separador de milhares 4 2 2 3 5" xfId="4068" xr:uid="{00000000-0005-0000-0000-00003E2E0000}"/>
    <cellStyle name="Separador de milhares 4 2 2 3 5 2" xfId="10494" xr:uid="{00000000-0005-0000-0000-00003F2E0000}"/>
    <cellStyle name="Separador de milhares 4 2 2 3 6" xfId="7123" xr:uid="{00000000-0005-0000-0000-0000402E0000}"/>
    <cellStyle name="Separador de milhares 4 2 2 4" xfId="779" xr:uid="{00000000-0005-0000-0000-0000412E0000}"/>
    <cellStyle name="Separador de milhares 4 2 2 4 2" xfId="4438" xr:uid="{00000000-0005-0000-0000-0000422E0000}"/>
    <cellStyle name="Separador de milhares 4 2 2 4 2 2" xfId="10864" xr:uid="{00000000-0005-0000-0000-0000432E0000}"/>
    <cellStyle name="Separador de milhares 4 2 2 4 3" xfId="7499" xr:uid="{00000000-0005-0000-0000-0000442E0000}"/>
    <cellStyle name="Separador de milhares 4 2 2 5" xfId="1736" xr:uid="{00000000-0005-0000-0000-0000452E0000}"/>
    <cellStyle name="Separador de milhares 4 2 2 5 2" xfId="5178" xr:uid="{00000000-0005-0000-0000-0000462E0000}"/>
    <cellStyle name="Separador de milhares 4 2 2 5 2 2" xfId="11604" xr:uid="{00000000-0005-0000-0000-0000472E0000}"/>
    <cellStyle name="Separador de milhares 4 2 2 5 3" xfId="8445" xr:uid="{00000000-0005-0000-0000-0000482E0000}"/>
    <cellStyle name="Separador de milhares 4 2 2 6" xfId="3165" xr:uid="{00000000-0005-0000-0000-0000492E0000}"/>
    <cellStyle name="Separador de milhares 4 2 2 6 2" xfId="6104" xr:uid="{00000000-0005-0000-0000-00004A2E0000}"/>
    <cellStyle name="Separador de milhares 4 2 2 6 2 2" xfId="12530" xr:uid="{00000000-0005-0000-0000-00004B2E0000}"/>
    <cellStyle name="Separador de milhares 4 2 2 6 3" xfId="9603" xr:uid="{00000000-0005-0000-0000-00004C2E0000}"/>
    <cellStyle name="Separador de milhares 4 2 2 7" xfId="3890" xr:uid="{00000000-0005-0000-0000-00004D2E0000}"/>
    <cellStyle name="Separador de milhares 4 2 2 7 2" xfId="10316" xr:uid="{00000000-0005-0000-0000-00004E2E0000}"/>
    <cellStyle name="Separador de milhares 4 2 2 8" xfId="6945" xr:uid="{00000000-0005-0000-0000-00004F2E0000}"/>
    <cellStyle name="Separador de milhares 4 2 3" xfId="497" xr:uid="{00000000-0005-0000-0000-0000502E0000}"/>
    <cellStyle name="Separador de milhares 4 2 3 2" xfId="1076" xr:uid="{00000000-0005-0000-0000-0000512E0000}"/>
    <cellStyle name="Separador de milhares 4 2 3 2 2" xfId="2215" xr:uid="{00000000-0005-0000-0000-0000522E0000}"/>
    <cellStyle name="Separador de milhares 4 2 3 2 2 2" xfId="5484" xr:uid="{00000000-0005-0000-0000-0000532E0000}"/>
    <cellStyle name="Separador de milhares 4 2 3 2 2 2 2" xfId="11910" xr:uid="{00000000-0005-0000-0000-0000542E0000}"/>
    <cellStyle name="Separador de milhares 4 2 3 2 2 3" xfId="8899" xr:uid="{00000000-0005-0000-0000-0000552E0000}"/>
    <cellStyle name="Separador de milhares 4 2 3 2 3" xfId="3466" xr:uid="{00000000-0005-0000-0000-0000562E0000}"/>
    <cellStyle name="Separador de milhares 4 2 3 2 3 2" xfId="6405" xr:uid="{00000000-0005-0000-0000-0000572E0000}"/>
    <cellStyle name="Separador de milhares 4 2 3 2 3 2 2" xfId="12831" xr:uid="{00000000-0005-0000-0000-0000582E0000}"/>
    <cellStyle name="Separador de milhares 4 2 3 2 3 3" xfId="9904" xr:uid="{00000000-0005-0000-0000-0000592E0000}"/>
    <cellStyle name="Separador de milhares 4 2 3 2 4" xfId="4735" xr:uid="{00000000-0005-0000-0000-00005A2E0000}"/>
    <cellStyle name="Separador de milhares 4 2 3 2 4 2" xfId="11161" xr:uid="{00000000-0005-0000-0000-00005B2E0000}"/>
    <cellStyle name="Separador de milhares 4 2 3 2 5" xfId="7796" xr:uid="{00000000-0005-0000-0000-00005C2E0000}"/>
    <cellStyle name="Separador de milhares 4 2 3 3" xfId="1660" xr:uid="{00000000-0005-0000-0000-00005D2E0000}"/>
    <cellStyle name="Separador de milhares 4 2 3 3 2" xfId="5116" xr:uid="{00000000-0005-0000-0000-00005E2E0000}"/>
    <cellStyle name="Separador de milhares 4 2 3 3 2 2" xfId="11542" xr:uid="{00000000-0005-0000-0000-00005F2E0000}"/>
    <cellStyle name="Separador de milhares 4 2 3 3 3" xfId="8371" xr:uid="{00000000-0005-0000-0000-0000602E0000}"/>
    <cellStyle name="Separador de milhares 4 2 3 4" xfId="3104" xr:uid="{00000000-0005-0000-0000-0000612E0000}"/>
    <cellStyle name="Separador de milhares 4 2 3 4 2" xfId="6043" xr:uid="{00000000-0005-0000-0000-0000622E0000}"/>
    <cellStyle name="Separador de milhares 4 2 3 4 2 2" xfId="12469" xr:uid="{00000000-0005-0000-0000-0000632E0000}"/>
    <cellStyle name="Separador de milhares 4 2 3 4 3" xfId="9542" xr:uid="{00000000-0005-0000-0000-0000642E0000}"/>
    <cellStyle name="Separador de milhares 4 2 3 5" xfId="4187" xr:uid="{00000000-0005-0000-0000-0000652E0000}"/>
    <cellStyle name="Separador de milhares 4 2 3 5 2" xfId="10613" xr:uid="{00000000-0005-0000-0000-0000662E0000}"/>
    <cellStyle name="Separador de milhares 4 2 3 6" xfId="7242" xr:uid="{00000000-0005-0000-0000-0000672E0000}"/>
    <cellStyle name="Separador de milhares 4 2 4" xfId="318" xr:uid="{00000000-0005-0000-0000-0000682E0000}"/>
    <cellStyle name="Separador de milhares 4 2 4 2" xfId="898" xr:uid="{00000000-0005-0000-0000-0000692E0000}"/>
    <cellStyle name="Separador de milhares 4 2 4 2 2" xfId="4557" xr:uid="{00000000-0005-0000-0000-00006A2E0000}"/>
    <cellStyle name="Separador de milhares 4 2 4 2 2 2" xfId="10983" xr:uid="{00000000-0005-0000-0000-00006B2E0000}"/>
    <cellStyle name="Separador de milhares 4 2 4 2 3" xfId="7618" xr:uid="{00000000-0005-0000-0000-00006C2E0000}"/>
    <cellStyle name="Separador de milhares 4 2 4 3" xfId="2463" xr:uid="{00000000-0005-0000-0000-00006D2E0000}"/>
    <cellStyle name="Separador de milhares 4 2 4 3 2" xfId="5647" xr:uid="{00000000-0005-0000-0000-00006E2E0000}"/>
    <cellStyle name="Separador de milhares 4 2 4 3 2 2" xfId="12073" xr:uid="{00000000-0005-0000-0000-00006F2E0000}"/>
    <cellStyle name="Separador de milhares 4 2 4 3 3" xfId="9097" xr:uid="{00000000-0005-0000-0000-0000702E0000}"/>
    <cellStyle name="Separador de milhares 4 2 4 4" xfId="3626" xr:uid="{00000000-0005-0000-0000-0000712E0000}"/>
    <cellStyle name="Separador de milhares 4 2 4 4 2" xfId="6565" xr:uid="{00000000-0005-0000-0000-0000722E0000}"/>
    <cellStyle name="Separador de milhares 4 2 4 4 2 2" xfId="12991" xr:uid="{00000000-0005-0000-0000-0000732E0000}"/>
    <cellStyle name="Separador de milhares 4 2 4 4 3" xfId="10064" xr:uid="{00000000-0005-0000-0000-0000742E0000}"/>
    <cellStyle name="Separador de milhares 4 2 4 5" xfId="4009" xr:uid="{00000000-0005-0000-0000-0000752E0000}"/>
    <cellStyle name="Separador de milhares 4 2 4 5 2" xfId="10435" xr:uid="{00000000-0005-0000-0000-0000762E0000}"/>
    <cellStyle name="Separador de milhares 4 2 4 6" xfId="7064" xr:uid="{00000000-0005-0000-0000-0000772E0000}"/>
    <cellStyle name="Separador de milhares 4 2 5" xfId="720" xr:uid="{00000000-0005-0000-0000-0000782E0000}"/>
    <cellStyle name="Separador de milhares 4 2 5 2" xfId="1878" xr:uid="{00000000-0005-0000-0000-0000792E0000}"/>
    <cellStyle name="Separador de milhares 4 2 5 2 2" xfId="5276" xr:uid="{00000000-0005-0000-0000-00007A2E0000}"/>
    <cellStyle name="Separador de milhares 4 2 5 2 2 2" xfId="11702" xr:uid="{00000000-0005-0000-0000-00007B2E0000}"/>
    <cellStyle name="Separador de milhares 4 2 5 2 3" xfId="8574" xr:uid="{00000000-0005-0000-0000-00007C2E0000}"/>
    <cellStyle name="Separador de milhares 4 2 5 3" xfId="3260" xr:uid="{00000000-0005-0000-0000-00007D2E0000}"/>
    <cellStyle name="Separador de milhares 4 2 5 3 2" xfId="6199" xr:uid="{00000000-0005-0000-0000-00007E2E0000}"/>
    <cellStyle name="Separador de milhares 4 2 5 3 2 2" xfId="12625" xr:uid="{00000000-0005-0000-0000-00007F2E0000}"/>
    <cellStyle name="Separador de milhares 4 2 5 3 3" xfId="9698" xr:uid="{00000000-0005-0000-0000-0000802E0000}"/>
    <cellStyle name="Separador de milhares 4 2 5 4" xfId="4379" xr:uid="{00000000-0005-0000-0000-0000812E0000}"/>
    <cellStyle name="Separador de milhares 4 2 5 4 2" xfId="10805" xr:uid="{00000000-0005-0000-0000-0000822E0000}"/>
    <cellStyle name="Separador de milhares 4 2 5 5" xfId="7440" xr:uid="{00000000-0005-0000-0000-0000832E0000}"/>
    <cellStyle name="Separador de milhares 4 2 6" xfId="1324" xr:uid="{00000000-0005-0000-0000-0000842E0000}"/>
    <cellStyle name="Separador de milhares 4 2 6 2" xfId="4910" xr:uid="{00000000-0005-0000-0000-0000852E0000}"/>
    <cellStyle name="Separador de milhares 4 2 6 2 2" xfId="11336" xr:uid="{00000000-0005-0000-0000-0000862E0000}"/>
    <cellStyle name="Separador de milhares 4 2 6 3" xfId="8038" xr:uid="{00000000-0005-0000-0000-0000872E0000}"/>
    <cellStyle name="Separador de milhares 4 2 7" xfId="2896" xr:uid="{00000000-0005-0000-0000-0000882E0000}"/>
    <cellStyle name="Separador de milhares 4 2 7 2" xfId="5837" xr:uid="{00000000-0005-0000-0000-0000892E0000}"/>
    <cellStyle name="Separador de milhares 4 2 7 2 2" xfId="12263" xr:uid="{00000000-0005-0000-0000-00008A2E0000}"/>
    <cellStyle name="Separador de milhares 4 2 7 3" xfId="9336" xr:uid="{00000000-0005-0000-0000-00008B2E0000}"/>
    <cellStyle name="Separador de milhares 4 2 8" xfId="3831" xr:uid="{00000000-0005-0000-0000-00008C2E0000}"/>
    <cellStyle name="Separador de milhares 4 2 8 2" xfId="10257" xr:uid="{00000000-0005-0000-0000-00008D2E0000}"/>
    <cellStyle name="Separador de milhares 4 2 9" xfId="6886" xr:uid="{00000000-0005-0000-0000-00008E2E0000}"/>
    <cellStyle name="Separador de milhares 4 3" xfId="92" xr:uid="{00000000-0005-0000-0000-00008F2E0000}"/>
    <cellStyle name="Separador de milhares 4 3 2" xfId="465" xr:uid="{00000000-0005-0000-0000-0000902E0000}"/>
    <cellStyle name="Separador de milhares 4 3 2 2" xfId="1044" xr:uid="{00000000-0005-0000-0000-0000912E0000}"/>
    <cellStyle name="Separador de milhares 4 3 2 2 2" xfId="2255" xr:uid="{00000000-0005-0000-0000-0000922E0000}"/>
    <cellStyle name="Separador de milhares 4 3 2 2 2 2" xfId="5514" xr:uid="{00000000-0005-0000-0000-0000932E0000}"/>
    <cellStyle name="Separador de milhares 4 3 2 2 2 2 2" xfId="11940" xr:uid="{00000000-0005-0000-0000-0000942E0000}"/>
    <cellStyle name="Separador de milhares 4 3 2 2 2 3" xfId="8938" xr:uid="{00000000-0005-0000-0000-0000952E0000}"/>
    <cellStyle name="Separador de milhares 4 3 2 2 3" xfId="3496" xr:uid="{00000000-0005-0000-0000-0000962E0000}"/>
    <cellStyle name="Separador de milhares 4 3 2 2 3 2" xfId="6435" xr:uid="{00000000-0005-0000-0000-0000972E0000}"/>
    <cellStyle name="Separador de milhares 4 3 2 2 3 2 2" xfId="12861" xr:uid="{00000000-0005-0000-0000-0000982E0000}"/>
    <cellStyle name="Separador de milhares 4 3 2 2 3 3" xfId="9934" xr:uid="{00000000-0005-0000-0000-0000992E0000}"/>
    <cellStyle name="Separador de milhares 4 3 2 2 4" xfId="4703" xr:uid="{00000000-0005-0000-0000-00009A2E0000}"/>
    <cellStyle name="Separador de milhares 4 3 2 2 4 2" xfId="11129" xr:uid="{00000000-0005-0000-0000-00009B2E0000}"/>
    <cellStyle name="Separador de milhares 4 3 2 2 5" xfId="7764" xr:uid="{00000000-0005-0000-0000-00009C2E0000}"/>
    <cellStyle name="Separador de milhares 4 3 2 3" xfId="1700" xr:uid="{00000000-0005-0000-0000-00009D2E0000}"/>
    <cellStyle name="Separador de milhares 4 3 2 3 2" xfId="5146" xr:uid="{00000000-0005-0000-0000-00009E2E0000}"/>
    <cellStyle name="Separador de milhares 4 3 2 3 2 2" xfId="11572" xr:uid="{00000000-0005-0000-0000-00009F2E0000}"/>
    <cellStyle name="Separador de milhares 4 3 2 3 3" xfId="8410" xr:uid="{00000000-0005-0000-0000-0000A02E0000}"/>
    <cellStyle name="Separador de milhares 4 3 2 4" xfId="3134" xr:uid="{00000000-0005-0000-0000-0000A12E0000}"/>
    <cellStyle name="Separador de milhares 4 3 2 4 2" xfId="6073" xr:uid="{00000000-0005-0000-0000-0000A22E0000}"/>
    <cellStyle name="Separador de milhares 4 3 2 4 2 2" xfId="12499" xr:uid="{00000000-0005-0000-0000-0000A32E0000}"/>
    <cellStyle name="Separador de milhares 4 3 2 4 3" xfId="9572" xr:uid="{00000000-0005-0000-0000-0000A42E0000}"/>
    <cellStyle name="Separador de milhares 4 3 2 5" xfId="4155" xr:uid="{00000000-0005-0000-0000-0000A52E0000}"/>
    <cellStyle name="Separador de milhares 4 3 2 5 2" xfId="10581" xr:uid="{00000000-0005-0000-0000-0000A62E0000}"/>
    <cellStyle name="Separador de milhares 4 3 2 6" xfId="7210" xr:uid="{00000000-0005-0000-0000-0000A72E0000}"/>
    <cellStyle name="Separador de milhares 4 3 3" xfId="286" xr:uid="{00000000-0005-0000-0000-0000A82E0000}"/>
    <cellStyle name="Separador de milhares 4 3 3 2" xfId="866" xr:uid="{00000000-0005-0000-0000-0000A92E0000}"/>
    <cellStyle name="Separador de milhares 4 3 3 2 2" xfId="4525" xr:uid="{00000000-0005-0000-0000-0000AA2E0000}"/>
    <cellStyle name="Separador de milhares 4 3 3 2 2 2" xfId="10951" xr:uid="{00000000-0005-0000-0000-0000AB2E0000}"/>
    <cellStyle name="Separador de milhares 4 3 3 2 3" xfId="7586" xr:uid="{00000000-0005-0000-0000-0000AC2E0000}"/>
    <cellStyle name="Separador de milhares 4 3 3 3" xfId="2431" xr:uid="{00000000-0005-0000-0000-0000AD2E0000}"/>
    <cellStyle name="Separador de milhares 4 3 3 3 2" xfId="5615" xr:uid="{00000000-0005-0000-0000-0000AE2E0000}"/>
    <cellStyle name="Separador de milhares 4 3 3 3 2 2" xfId="12041" xr:uid="{00000000-0005-0000-0000-0000AF2E0000}"/>
    <cellStyle name="Separador de milhares 4 3 3 3 3" xfId="9065" xr:uid="{00000000-0005-0000-0000-0000B02E0000}"/>
    <cellStyle name="Separador de milhares 4 3 3 4" xfId="3594" xr:uid="{00000000-0005-0000-0000-0000B12E0000}"/>
    <cellStyle name="Separador de milhares 4 3 3 4 2" xfId="6533" xr:uid="{00000000-0005-0000-0000-0000B22E0000}"/>
    <cellStyle name="Separador de milhares 4 3 3 4 2 2" xfId="12959" xr:uid="{00000000-0005-0000-0000-0000B32E0000}"/>
    <cellStyle name="Separador de milhares 4 3 3 4 3" xfId="10032" xr:uid="{00000000-0005-0000-0000-0000B42E0000}"/>
    <cellStyle name="Separador de milhares 4 3 3 5" xfId="3977" xr:uid="{00000000-0005-0000-0000-0000B52E0000}"/>
    <cellStyle name="Separador de milhares 4 3 3 5 2" xfId="10403" xr:uid="{00000000-0005-0000-0000-0000B62E0000}"/>
    <cellStyle name="Separador de milhares 4 3 3 6" xfId="7032" xr:uid="{00000000-0005-0000-0000-0000B72E0000}"/>
    <cellStyle name="Separador de milhares 4 3 4" xfId="688" xr:uid="{00000000-0005-0000-0000-0000B82E0000}"/>
    <cellStyle name="Separador de milhares 4 3 4 2" xfId="1943" xr:uid="{00000000-0005-0000-0000-0000B92E0000}"/>
    <cellStyle name="Separador de milhares 4 3 4 2 2" xfId="5334" xr:uid="{00000000-0005-0000-0000-0000BA2E0000}"/>
    <cellStyle name="Separador de milhares 4 3 4 2 2 2" xfId="11760" xr:uid="{00000000-0005-0000-0000-0000BB2E0000}"/>
    <cellStyle name="Separador de milhares 4 3 4 2 3" xfId="8639" xr:uid="{00000000-0005-0000-0000-0000BC2E0000}"/>
    <cellStyle name="Separador de milhares 4 3 4 3" xfId="3318" xr:uid="{00000000-0005-0000-0000-0000BD2E0000}"/>
    <cellStyle name="Separador de milhares 4 3 4 3 2" xfId="6257" xr:uid="{00000000-0005-0000-0000-0000BE2E0000}"/>
    <cellStyle name="Separador de milhares 4 3 4 3 2 2" xfId="12683" xr:uid="{00000000-0005-0000-0000-0000BF2E0000}"/>
    <cellStyle name="Separador de milhares 4 3 4 3 3" xfId="9756" xr:uid="{00000000-0005-0000-0000-0000C02E0000}"/>
    <cellStyle name="Separador de milhares 4 3 4 4" xfId="4347" xr:uid="{00000000-0005-0000-0000-0000C12E0000}"/>
    <cellStyle name="Separador de milhares 4 3 4 4 2" xfId="10773" xr:uid="{00000000-0005-0000-0000-0000C22E0000}"/>
    <cellStyle name="Separador de milhares 4 3 4 5" xfId="7408" xr:uid="{00000000-0005-0000-0000-0000C32E0000}"/>
    <cellStyle name="Separador de milhares 4 3 5" xfId="1390" xr:uid="{00000000-0005-0000-0000-0000C42E0000}"/>
    <cellStyle name="Separador de milhares 4 3 5 2" xfId="4968" xr:uid="{00000000-0005-0000-0000-0000C52E0000}"/>
    <cellStyle name="Separador de milhares 4 3 5 2 2" xfId="11394" xr:uid="{00000000-0005-0000-0000-0000C62E0000}"/>
    <cellStyle name="Separador de milhares 4 3 5 3" xfId="8104" xr:uid="{00000000-0005-0000-0000-0000C72E0000}"/>
    <cellStyle name="Separador de milhares 4 3 6" xfId="2954" xr:uid="{00000000-0005-0000-0000-0000C82E0000}"/>
    <cellStyle name="Separador de milhares 4 3 6 2" xfId="5895" xr:uid="{00000000-0005-0000-0000-0000C92E0000}"/>
    <cellStyle name="Separador de milhares 4 3 6 2 2" xfId="12321" xr:uid="{00000000-0005-0000-0000-0000CA2E0000}"/>
    <cellStyle name="Separador de milhares 4 3 6 3" xfId="9394" xr:uid="{00000000-0005-0000-0000-0000CB2E0000}"/>
    <cellStyle name="Separador de milhares 4 3 7" xfId="3799" xr:uid="{00000000-0005-0000-0000-0000CC2E0000}"/>
    <cellStyle name="Separador de milhares 4 3 7 2" xfId="10225" xr:uid="{00000000-0005-0000-0000-0000CD2E0000}"/>
    <cellStyle name="Separador de milhares 4 3 8" xfId="6854" xr:uid="{00000000-0005-0000-0000-0000CE2E0000}"/>
    <cellStyle name="Separador de milhares 4 4" xfId="153" xr:uid="{00000000-0005-0000-0000-0000CF2E0000}"/>
    <cellStyle name="Separador de milhares 4 4 2" xfId="524" xr:uid="{00000000-0005-0000-0000-0000D02E0000}"/>
    <cellStyle name="Separador de milhares 4 4 2 2" xfId="1103" xr:uid="{00000000-0005-0000-0000-0000D12E0000}"/>
    <cellStyle name="Separador de milhares 4 4 2 2 2" xfId="4762" xr:uid="{00000000-0005-0000-0000-0000D22E0000}"/>
    <cellStyle name="Separador de milhares 4 4 2 2 2 2" xfId="11188" xr:uid="{00000000-0005-0000-0000-0000D32E0000}"/>
    <cellStyle name="Separador de milhares 4 4 2 2 3" xfId="7823" xr:uid="{00000000-0005-0000-0000-0000D42E0000}"/>
    <cellStyle name="Separador de milhares 4 4 2 3" xfId="2492" xr:uid="{00000000-0005-0000-0000-0000D52E0000}"/>
    <cellStyle name="Separador de milhares 4 4 2 3 2" xfId="5674" xr:uid="{00000000-0005-0000-0000-0000D62E0000}"/>
    <cellStyle name="Separador de milhares 4 4 2 3 2 2" xfId="12100" xr:uid="{00000000-0005-0000-0000-0000D72E0000}"/>
    <cellStyle name="Separador de milhares 4 4 2 3 3" xfId="9124" xr:uid="{00000000-0005-0000-0000-0000D82E0000}"/>
    <cellStyle name="Separador de milhares 4 4 2 4" xfId="3653" xr:uid="{00000000-0005-0000-0000-0000D92E0000}"/>
    <cellStyle name="Separador de milhares 4 4 2 4 2" xfId="6592" xr:uid="{00000000-0005-0000-0000-0000DA2E0000}"/>
    <cellStyle name="Separador de milhares 4 4 2 4 2 2" xfId="13018" xr:uid="{00000000-0005-0000-0000-0000DB2E0000}"/>
    <cellStyle name="Separador de milhares 4 4 2 4 3" xfId="10091" xr:uid="{00000000-0005-0000-0000-0000DC2E0000}"/>
    <cellStyle name="Separador de milhares 4 4 2 5" xfId="4214" xr:uid="{00000000-0005-0000-0000-0000DD2E0000}"/>
    <cellStyle name="Separador de milhares 4 4 2 5 2" xfId="10640" xr:uid="{00000000-0005-0000-0000-0000DE2E0000}"/>
    <cellStyle name="Separador de milhares 4 4 2 6" xfId="7269" xr:uid="{00000000-0005-0000-0000-0000DF2E0000}"/>
    <cellStyle name="Separador de milhares 4 4 3" xfId="345" xr:uid="{00000000-0005-0000-0000-0000E02E0000}"/>
    <cellStyle name="Separador de milhares 4 4 3 2" xfId="925" xr:uid="{00000000-0005-0000-0000-0000E12E0000}"/>
    <cellStyle name="Separador de milhares 4 4 3 2 2" xfId="4584" xr:uid="{00000000-0005-0000-0000-0000E22E0000}"/>
    <cellStyle name="Separador de milhares 4 4 3 2 2 2" xfId="11010" xr:uid="{00000000-0005-0000-0000-0000E32E0000}"/>
    <cellStyle name="Separador de milhares 4 4 3 2 3" xfId="7645" xr:uid="{00000000-0005-0000-0000-0000E42E0000}"/>
    <cellStyle name="Separador de milhares 4 4 3 3" xfId="2096" xr:uid="{00000000-0005-0000-0000-0000E52E0000}"/>
    <cellStyle name="Separador de milhares 4 4 3 3 2" xfId="5394" xr:uid="{00000000-0005-0000-0000-0000E62E0000}"/>
    <cellStyle name="Separador de milhares 4 4 3 3 2 2" xfId="11820" xr:uid="{00000000-0005-0000-0000-0000E72E0000}"/>
    <cellStyle name="Separador de milhares 4 4 3 3 3" xfId="8790" xr:uid="{00000000-0005-0000-0000-0000E82E0000}"/>
    <cellStyle name="Separador de milhares 4 4 3 4" xfId="3376" xr:uid="{00000000-0005-0000-0000-0000E92E0000}"/>
    <cellStyle name="Separador de milhares 4 4 3 4 2" xfId="6315" xr:uid="{00000000-0005-0000-0000-0000EA2E0000}"/>
    <cellStyle name="Separador de milhares 4 4 3 4 2 2" xfId="12741" xr:uid="{00000000-0005-0000-0000-0000EB2E0000}"/>
    <cellStyle name="Separador de milhares 4 4 3 4 3" xfId="9814" xr:uid="{00000000-0005-0000-0000-0000EC2E0000}"/>
    <cellStyle name="Separador de milhares 4 4 3 5" xfId="4036" xr:uid="{00000000-0005-0000-0000-0000ED2E0000}"/>
    <cellStyle name="Separador de milhares 4 4 3 5 2" xfId="10462" xr:uid="{00000000-0005-0000-0000-0000EE2E0000}"/>
    <cellStyle name="Separador de milhares 4 4 3 6" xfId="7091" xr:uid="{00000000-0005-0000-0000-0000EF2E0000}"/>
    <cellStyle name="Separador de milhares 4 4 4" xfId="747" xr:uid="{00000000-0005-0000-0000-0000F02E0000}"/>
    <cellStyle name="Separador de milhares 4 4 4 2" xfId="4406" xr:uid="{00000000-0005-0000-0000-0000F12E0000}"/>
    <cellStyle name="Separador de milhares 4 4 4 2 2" xfId="10832" xr:uid="{00000000-0005-0000-0000-0000F22E0000}"/>
    <cellStyle name="Separador de milhares 4 4 4 3" xfId="7467" xr:uid="{00000000-0005-0000-0000-0000F32E0000}"/>
    <cellStyle name="Separador de milhares 4 4 5" xfId="1547" xr:uid="{00000000-0005-0000-0000-0000F42E0000}"/>
    <cellStyle name="Separador de milhares 4 4 5 2" xfId="5026" xr:uid="{00000000-0005-0000-0000-0000F52E0000}"/>
    <cellStyle name="Separador de milhares 4 4 5 2 2" xfId="11452" xr:uid="{00000000-0005-0000-0000-0000F62E0000}"/>
    <cellStyle name="Separador de milhares 4 4 5 3" xfId="8261" xr:uid="{00000000-0005-0000-0000-0000F72E0000}"/>
    <cellStyle name="Separador de milhares 4 4 6" xfId="3013" xr:uid="{00000000-0005-0000-0000-0000F82E0000}"/>
    <cellStyle name="Separador de milhares 4 4 6 2" xfId="5953" xr:uid="{00000000-0005-0000-0000-0000F92E0000}"/>
    <cellStyle name="Separador de milhares 4 4 6 2 2" xfId="12379" xr:uid="{00000000-0005-0000-0000-0000FA2E0000}"/>
    <cellStyle name="Separador de milhares 4 4 6 3" xfId="9452" xr:uid="{00000000-0005-0000-0000-0000FB2E0000}"/>
    <cellStyle name="Separador de milhares 4 4 7" xfId="3858" xr:uid="{00000000-0005-0000-0000-0000FC2E0000}"/>
    <cellStyle name="Separador de milhares 4 4 7 2" xfId="10284" xr:uid="{00000000-0005-0000-0000-0000FD2E0000}"/>
    <cellStyle name="Separador de milhares 4 4 8" xfId="6913" xr:uid="{00000000-0005-0000-0000-0000FE2E0000}"/>
    <cellStyle name="Separador de milhares 4 5" xfId="219" xr:uid="{00000000-0005-0000-0000-0000FF2E0000}"/>
    <cellStyle name="Separador de milhares 4 5 2" xfId="583" xr:uid="{00000000-0005-0000-0000-0000002F0000}"/>
    <cellStyle name="Separador de milhares 4 5 2 2" xfId="1162" xr:uid="{00000000-0005-0000-0000-0000012F0000}"/>
    <cellStyle name="Separador de milhares 4 5 2 2 2" xfId="4821" xr:uid="{00000000-0005-0000-0000-0000022F0000}"/>
    <cellStyle name="Separador de milhares 4 5 2 2 2 2" xfId="11247" xr:uid="{00000000-0005-0000-0000-0000032F0000}"/>
    <cellStyle name="Separador de milhares 4 5 2 2 3" xfId="7882" xr:uid="{00000000-0005-0000-0000-0000042F0000}"/>
    <cellStyle name="Separador de milhares 4 5 2 3" xfId="2558" xr:uid="{00000000-0005-0000-0000-0000052F0000}"/>
    <cellStyle name="Separador de milhares 4 5 2 3 2" xfId="5733" xr:uid="{00000000-0005-0000-0000-0000062F0000}"/>
    <cellStyle name="Separador de milhares 4 5 2 3 2 2" xfId="12159" xr:uid="{00000000-0005-0000-0000-0000072F0000}"/>
    <cellStyle name="Separador de milhares 4 5 2 3 3" xfId="9183" xr:uid="{00000000-0005-0000-0000-0000082F0000}"/>
    <cellStyle name="Separador de milhares 4 5 2 4" xfId="3712" xr:uid="{00000000-0005-0000-0000-0000092F0000}"/>
    <cellStyle name="Separador de milhares 4 5 2 4 2" xfId="6651" xr:uid="{00000000-0005-0000-0000-00000A2F0000}"/>
    <cellStyle name="Separador de milhares 4 5 2 4 2 2" xfId="13077" xr:uid="{00000000-0005-0000-0000-00000B2F0000}"/>
    <cellStyle name="Separador de milhares 4 5 2 4 3" xfId="10150" xr:uid="{00000000-0005-0000-0000-00000C2F0000}"/>
    <cellStyle name="Separador de milhares 4 5 2 5" xfId="4273" xr:uid="{00000000-0005-0000-0000-00000D2F0000}"/>
    <cellStyle name="Separador de milhares 4 5 2 5 2" xfId="10699" xr:uid="{00000000-0005-0000-0000-00000E2F0000}"/>
    <cellStyle name="Separador de milhares 4 5 2 6" xfId="7328" xr:uid="{00000000-0005-0000-0000-00000F2F0000}"/>
    <cellStyle name="Separador de milhares 4 5 3" xfId="404" xr:uid="{00000000-0005-0000-0000-0000102F0000}"/>
    <cellStyle name="Separador de milhares 4 5 3 2" xfId="984" xr:uid="{00000000-0005-0000-0000-0000112F0000}"/>
    <cellStyle name="Separador de milhares 4 5 3 2 2" xfId="4643" xr:uid="{00000000-0005-0000-0000-0000122F0000}"/>
    <cellStyle name="Separador de milhares 4 5 3 2 2 2" xfId="11069" xr:uid="{00000000-0005-0000-0000-0000132F0000}"/>
    <cellStyle name="Separador de milhares 4 5 3 2 3" xfId="7704" xr:uid="{00000000-0005-0000-0000-0000142F0000}"/>
    <cellStyle name="Separador de milhares 4 5 3 3" xfId="2171" xr:uid="{00000000-0005-0000-0000-0000152F0000}"/>
    <cellStyle name="Separador de milhares 4 5 3 3 2" xfId="5453" xr:uid="{00000000-0005-0000-0000-0000162F0000}"/>
    <cellStyle name="Separador de milhares 4 5 3 3 2 2" xfId="11879" xr:uid="{00000000-0005-0000-0000-0000172F0000}"/>
    <cellStyle name="Separador de milhares 4 5 3 3 3" xfId="8863" xr:uid="{00000000-0005-0000-0000-0000182F0000}"/>
    <cellStyle name="Separador de milhares 4 5 3 4" xfId="3435" xr:uid="{00000000-0005-0000-0000-0000192F0000}"/>
    <cellStyle name="Separador de milhares 4 5 3 4 2" xfId="6374" xr:uid="{00000000-0005-0000-0000-00001A2F0000}"/>
    <cellStyle name="Separador de milhares 4 5 3 4 2 2" xfId="12800" xr:uid="{00000000-0005-0000-0000-00001B2F0000}"/>
    <cellStyle name="Separador de milhares 4 5 3 4 3" xfId="9873" xr:uid="{00000000-0005-0000-0000-00001C2F0000}"/>
    <cellStyle name="Separador de milhares 4 5 3 5" xfId="4095" xr:uid="{00000000-0005-0000-0000-00001D2F0000}"/>
    <cellStyle name="Separador de milhares 4 5 3 5 2" xfId="10521" xr:uid="{00000000-0005-0000-0000-00001E2F0000}"/>
    <cellStyle name="Separador de milhares 4 5 3 6" xfId="7150" xr:uid="{00000000-0005-0000-0000-00001F2F0000}"/>
    <cellStyle name="Separador de milhares 4 5 4" xfId="806" xr:uid="{00000000-0005-0000-0000-0000202F0000}"/>
    <cellStyle name="Separador de milhares 4 5 4 2" xfId="4465" xr:uid="{00000000-0005-0000-0000-0000212F0000}"/>
    <cellStyle name="Separador de milhares 4 5 4 2 2" xfId="10891" xr:uid="{00000000-0005-0000-0000-0000222F0000}"/>
    <cellStyle name="Separador de milhares 4 5 4 3" xfId="7526" xr:uid="{00000000-0005-0000-0000-0000232F0000}"/>
    <cellStyle name="Separador de milhares 4 5 5" xfId="1624" xr:uid="{00000000-0005-0000-0000-0000242F0000}"/>
    <cellStyle name="Separador de milhares 4 5 5 2" xfId="5085" xr:uid="{00000000-0005-0000-0000-0000252F0000}"/>
    <cellStyle name="Separador de milhares 4 5 5 2 2" xfId="11511" xr:uid="{00000000-0005-0000-0000-0000262F0000}"/>
    <cellStyle name="Separador de milhares 4 5 5 3" xfId="8335" xr:uid="{00000000-0005-0000-0000-0000272F0000}"/>
    <cellStyle name="Separador de milhares 4 5 6" xfId="3073" xr:uid="{00000000-0005-0000-0000-0000282F0000}"/>
    <cellStyle name="Separador de milhares 4 5 6 2" xfId="6012" xr:uid="{00000000-0005-0000-0000-0000292F0000}"/>
    <cellStyle name="Separador de milhares 4 5 6 2 2" xfId="12438" xr:uid="{00000000-0005-0000-0000-00002A2F0000}"/>
    <cellStyle name="Separador de milhares 4 5 6 3" xfId="9511" xr:uid="{00000000-0005-0000-0000-00002B2F0000}"/>
    <cellStyle name="Separador de milhares 4 5 7" xfId="3917" xr:uid="{00000000-0005-0000-0000-00002C2F0000}"/>
    <cellStyle name="Separador de milhares 4 5 7 2" xfId="10343" xr:uid="{00000000-0005-0000-0000-00002D2F0000}"/>
    <cellStyle name="Separador de milhares 4 5 8" xfId="6972" xr:uid="{00000000-0005-0000-0000-00002E2F0000}"/>
    <cellStyle name="Separador de milhares 4 6" xfId="435" xr:uid="{00000000-0005-0000-0000-00002F2F0000}"/>
    <cellStyle name="Separador de milhares 4 6 2" xfId="1014" xr:uid="{00000000-0005-0000-0000-0000302F0000}"/>
    <cellStyle name="Separador de milhares 4 6 2 2" xfId="4673" xr:uid="{00000000-0005-0000-0000-0000312F0000}"/>
    <cellStyle name="Separador de milhares 4 6 2 2 2" xfId="11099" xr:uid="{00000000-0005-0000-0000-0000322F0000}"/>
    <cellStyle name="Separador de milhares 4 6 2 3" xfId="7734" xr:uid="{00000000-0005-0000-0000-0000332F0000}"/>
    <cellStyle name="Separador de milhares 4 6 3" xfId="2399" xr:uid="{00000000-0005-0000-0000-0000342F0000}"/>
    <cellStyle name="Separador de milhares 4 6 3 2" xfId="5585" xr:uid="{00000000-0005-0000-0000-0000352F0000}"/>
    <cellStyle name="Separador de milhares 4 6 3 2 2" xfId="12011" xr:uid="{00000000-0005-0000-0000-0000362F0000}"/>
    <cellStyle name="Separador de milhares 4 6 3 3" xfId="9035" xr:uid="{00000000-0005-0000-0000-0000372F0000}"/>
    <cellStyle name="Separador de milhares 4 6 4" xfId="3564" xr:uid="{00000000-0005-0000-0000-0000382F0000}"/>
    <cellStyle name="Separador de milhares 4 6 4 2" xfId="6503" xr:uid="{00000000-0005-0000-0000-0000392F0000}"/>
    <cellStyle name="Separador de milhares 4 6 4 2 2" xfId="12929" xr:uid="{00000000-0005-0000-0000-00003A2F0000}"/>
    <cellStyle name="Separador de milhares 4 6 4 3" xfId="10002" xr:uid="{00000000-0005-0000-0000-00003B2F0000}"/>
    <cellStyle name="Separador de milhares 4 6 5" xfId="4125" xr:uid="{00000000-0005-0000-0000-00003C2F0000}"/>
    <cellStyle name="Separador de milhares 4 6 5 2" xfId="10551" xr:uid="{00000000-0005-0000-0000-00003D2F0000}"/>
    <cellStyle name="Separador de milhares 4 6 6" xfId="7180" xr:uid="{00000000-0005-0000-0000-00003E2F0000}"/>
    <cellStyle name="Separador de milhares 4 7" xfId="256" xr:uid="{00000000-0005-0000-0000-00003F2F0000}"/>
    <cellStyle name="Separador de milhares 4 7 2" xfId="836" xr:uid="{00000000-0005-0000-0000-0000402F0000}"/>
    <cellStyle name="Separador de milhares 4 7 2 2" xfId="4495" xr:uid="{00000000-0005-0000-0000-0000412F0000}"/>
    <cellStyle name="Separador de milhares 4 7 2 2 2" xfId="10921" xr:uid="{00000000-0005-0000-0000-0000422F0000}"/>
    <cellStyle name="Separador de milhares 4 7 2 3" xfId="7556" xr:uid="{00000000-0005-0000-0000-0000432F0000}"/>
    <cellStyle name="Separador de milhares 4 7 3" xfId="1815" xr:uid="{00000000-0005-0000-0000-0000442F0000}"/>
    <cellStyle name="Separador de milhares 4 7 3 2" xfId="5218" xr:uid="{00000000-0005-0000-0000-0000452F0000}"/>
    <cellStyle name="Separador de milhares 4 7 3 2 2" xfId="11644" xr:uid="{00000000-0005-0000-0000-0000462F0000}"/>
    <cellStyle name="Separador de milhares 4 7 3 3" xfId="8513" xr:uid="{00000000-0005-0000-0000-0000472F0000}"/>
    <cellStyle name="Separador de milhares 4 7 4" xfId="3202" xr:uid="{00000000-0005-0000-0000-0000482F0000}"/>
    <cellStyle name="Separador de milhares 4 7 4 2" xfId="6141" xr:uid="{00000000-0005-0000-0000-0000492F0000}"/>
    <cellStyle name="Separador de milhares 4 7 4 2 2" xfId="12567" xr:uid="{00000000-0005-0000-0000-00004A2F0000}"/>
    <cellStyle name="Separador de milhares 4 7 4 3" xfId="9640" xr:uid="{00000000-0005-0000-0000-00004B2F0000}"/>
    <cellStyle name="Separador de milhares 4 7 5" xfId="3947" xr:uid="{00000000-0005-0000-0000-00004C2F0000}"/>
    <cellStyle name="Separador de milhares 4 7 5 2" xfId="10373" xr:uid="{00000000-0005-0000-0000-00004D2F0000}"/>
    <cellStyle name="Separador de milhares 4 7 6" xfId="7002" xr:uid="{00000000-0005-0000-0000-00004E2F0000}"/>
    <cellStyle name="Separador de milhares 4 8" xfId="658" xr:uid="{00000000-0005-0000-0000-00004F2F0000}"/>
    <cellStyle name="Separador de milhares 4 8 2" xfId="4317" xr:uid="{00000000-0005-0000-0000-0000502F0000}"/>
    <cellStyle name="Separador de milhares 4 8 2 2" xfId="10743" xr:uid="{00000000-0005-0000-0000-0000512F0000}"/>
    <cellStyle name="Separador de milhares 4 8 3" xfId="7378" xr:uid="{00000000-0005-0000-0000-0000522F0000}"/>
    <cellStyle name="Separador de milhares 4 9" xfId="1256" xr:uid="{00000000-0005-0000-0000-0000532F0000}"/>
    <cellStyle name="Separador de milhares 4 9 2" xfId="4852" xr:uid="{00000000-0005-0000-0000-0000542F0000}"/>
    <cellStyle name="Separador de milhares 4 9 2 2" xfId="11278" xr:uid="{00000000-0005-0000-0000-0000552F0000}"/>
    <cellStyle name="Separador de milhares 4 9 3" xfId="7972" xr:uid="{00000000-0005-0000-0000-0000562F0000}"/>
    <cellStyle name="Separador de milhares 6" xfId="23" xr:uid="{00000000-0005-0000-0000-0000572F0000}"/>
    <cellStyle name="Separador de milhares 6 2" xfId="37" xr:uid="{00000000-0005-0000-0000-0000582F0000}"/>
    <cellStyle name="Separador de milhares 6 2 2" xfId="199" xr:uid="{00000000-0005-0000-0000-0000592F0000}"/>
    <cellStyle name="Separador de milhares 6 2 2 2" xfId="2538" xr:uid="{00000000-0005-0000-0000-00005A2F0000}"/>
    <cellStyle name="Separador de milhares 6 2 2 3" xfId="2195" xr:uid="{00000000-0005-0000-0000-00005B2F0000}"/>
    <cellStyle name="Separador de milhares 6 2 3" xfId="2377" xr:uid="{00000000-0005-0000-0000-00005C2F0000}"/>
    <cellStyle name="Separador de milhares 6 2 4" xfId="1796" xr:uid="{00000000-0005-0000-0000-00005D2F0000}"/>
    <cellStyle name="Texto de Aviso" xfId="20" builtinId="11" customBuiltin="1"/>
    <cellStyle name="Title" xfId="596" xr:uid="{00000000-0005-0000-0000-00005F2F0000}"/>
    <cellStyle name="Título 1 1" xfId="18" xr:uid="{00000000-0005-0000-0000-0000602F0000}"/>
    <cellStyle name="Título 1 1 1" xfId="19" xr:uid="{00000000-0005-0000-0000-0000612F0000}"/>
    <cellStyle name="Total" xfId="606" builtinId="25" customBuiltin="1"/>
    <cellStyle name="Vírgula" xfId="1" builtinId="3"/>
    <cellStyle name="Vírgula 10" xfId="108" xr:uid="{00000000-0005-0000-0000-0000642F0000}"/>
    <cellStyle name="Vírgula 10 2" xfId="169" xr:uid="{00000000-0005-0000-0000-0000652F0000}"/>
    <cellStyle name="Vírgula 10 2 2" xfId="540" xr:uid="{00000000-0005-0000-0000-0000662F0000}"/>
    <cellStyle name="Vírgula 10 2 2 2" xfId="1119" xr:uid="{00000000-0005-0000-0000-0000672F0000}"/>
    <cellStyle name="Vírgula 10 2 2 2 2" xfId="4778" xr:uid="{00000000-0005-0000-0000-0000682F0000}"/>
    <cellStyle name="Vírgula 10 2 2 2 2 2" xfId="11204" xr:uid="{00000000-0005-0000-0000-0000692F0000}"/>
    <cellStyle name="Vírgula 10 2 2 2 3" xfId="7839" xr:uid="{00000000-0005-0000-0000-00006A2F0000}"/>
    <cellStyle name="Vírgula 10 2 2 3" xfId="2508" xr:uid="{00000000-0005-0000-0000-00006B2F0000}"/>
    <cellStyle name="Vírgula 10 2 2 3 2" xfId="5690" xr:uid="{00000000-0005-0000-0000-00006C2F0000}"/>
    <cellStyle name="Vírgula 10 2 2 3 2 2" xfId="12116" xr:uid="{00000000-0005-0000-0000-00006D2F0000}"/>
    <cellStyle name="Vírgula 10 2 2 3 3" xfId="9140" xr:uid="{00000000-0005-0000-0000-00006E2F0000}"/>
    <cellStyle name="Vírgula 10 2 2 4" xfId="3669" xr:uid="{00000000-0005-0000-0000-00006F2F0000}"/>
    <cellStyle name="Vírgula 10 2 2 4 2" xfId="6608" xr:uid="{00000000-0005-0000-0000-0000702F0000}"/>
    <cellStyle name="Vírgula 10 2 2 4 2 2" xfId="13034" xr:uid="{00000000-0005-0000-0000-0000712F0000}"/>
    <cellStyle name="Vírgula 10 2 2 4 3" xfId="10107" xr:uid="{00000000-0005-0000-0000-0000722F0000}"/>
    <cellStyle name="Vírgula 10 2 2 5" xfId="4230" xr:uid="{00000000-0005-0000-0000-0000732F0000}"/>
    <cellStyle name="Vírgula 10 2 2 5 2" xfId="10656" xr:uid="{00000000-0005-0000-0000-0000742F0000}"/>
    <cellStyle name="Vírgula 10 2 2 6" xfId="7285" xr:uid="{00000000-0005-0000-0000-0000752F0000}"/>
    <cellStyle name="Vírgula 10 2 3" xfId="361" xr:uid="{00000000-0005-0000-0000-0000762F0000}"/>
    <cellStyle name="Vírgula 10 2 3 2" xfId="941" xr:uid="{00000000-0005-0000-0000-0000772F0000}"/>
    <cellStyle name="Vírgula 10 2 3 2 2" xfId="4600" xr:uid="{00000000-0005-0000-0000-0000782F0000}"/>
    <cellStyle name="Vírgula 10 2 3 2 2 2" xfId="11026" xr:uid="{00000000-0005-0000-0000-0000792F0000}"/>
    <cellStyle name="Vírgula 10 2 3 2 3" xfId="7661" xr:uid="{00000000-0005-0000-0000-00007A2F0000}"/>
    <cellStyle name="Vírgula 10 2 3 3" xfId="2300" xr:uid="{00000000-0005-0000-0000-00007B2F0000}"/>
    <cellStyle name="Vírgula 10 2 3 3 2" xfId="5554" xr:uid="{00000000-0005-0000-0000-00007C2F0000}"/>
    <cellStyle name="Vírgula 10 2 3 3 2 2" xfId="11980" xr:uid="{00000000-0005-0000-0000-00007D2F0000}"/>
    <cellStyle name="Vírgula 10 2 3 3 3" xfId="8981" xr:uid="{00000000-0005-0000-0000-00007E2F0000}"/>
    <cellStyle name="Vírgula 10 2 3 4" xfId="3535" xr:uid="{00000000-0005-0000-0000-00007F2F0000}"/>
    <cellStyle name="Vírgula 10 2 3 4 2" xfId="6474" xr:uid="{00000000-0005-0000-0000-0000802F0000}"/>
    <cellStyle name="Vírgula 10 2 3 4 2 2" xfId="12900" xr:uid="{00000000-0005-0000-0000-0000812F0000}"/>
    <cellStyle name="Vírgula 10 2 3 4 3" xfId="9973" xr:uid="{00000000-0005-0000-0000-0000822F0000}"/>
    <cellStyle name="Vírgula 10 2 3 5" xfId="4052" xr:uid="{00000000-0005-0000-0000-0000832F0000}"/>
    <cellStyle name="Vírgula 10 2 3 5 2" xfId="10478" xr:uid="{00000000-0005-0000-0000-0000842F0000}"/>
    <cellStyle name="Vírgula 10 2 3 6" xfId="7107" xr:uid="{00000000-0005-0000-0000-0000852F0000}"/>
    <cellStyle name="Vírgula 10 2 4" xfId="763" xr:uid="{00000000-0005-0000-0000-0000862F0000}"/>
    <cellStyle name="Vírgula 10 2 4 2" xfId="4422" xr:uid="{00000000-0005-0000-0000-0000872F0000}"/>
    <cellStyle name="Vírgula 10 2 4 2 2" xfId="10848" xr:uid="{00000000-0005-0000-0000-0000882F0000}"/>
    <cellStyle name="Vírgula 10 2 4 3" xfId="7483" xr:uid="{00000000-0005-0000-0000-0000892F0000}"/>
    <cellStyle name="Vírgula 10 2 5" xfId="1744" xr:uid="{00000000-0005-0000-0000-00008A2F0000}"/>
    <cellStyle name="Vírgula 10 2 5 2" xfId="5186" xr:uid="{00000000-0005-0000-0000-00008B2F0000}"/>
    <cellStyle name="Vírgula 10 2 5 2 2" xfId="11612" xr:uid="{00000000-0005-0000-0000-00008C2F0000}"/>
    <cellStyle name="Vírgula 10 2 5 3" xfId="8453" xr:uid="{00000000-0005-0000-0000-00008D2F0000}"/>
    <cellStyle name="Vírgula 10 2 6" xfId="3173" xr:uid="{00000000-0005-0000-0000-00008E2F0000}"/>
    <cellStyle name="Vírgula 10 2 6 2" xfId="6112" xr:uid="{00000000-0005-0000-0000-00008F2F0000}"/>
    <cellStyle name="Vírgula 10 2 6 2 2" xfId="12538" xr:uid="{00000000-0005-0000-0000-0000902F0000}"/>
    <cellStyle name="Vírgula 10 2 6 3" xfId="9611" xr:uid="{00000000-0005-0000-0000-0000912F0000}"/>
    <cellStyle name="Vírgula 10 2 7" xfId="3874" xr:uid="{00000000-0005-0000-0000-0000922F0000}"/>
    <cellStyle name="Vírgula 10 2 7 2" xfId="10300" xr:uid="{00000000-0005-0000-0000-0000932F0000}"/>
    <cellStyle name="Vírgula 10 2 8" xfId="6929" xr:uid="{00000000-0005-0000-0000-0000942F0000}"/>
    <cellStyle name="Vírgula 10 3" xfId="232" xr:uid="{00000000-0005-0000-0000-0000952F0000}"/>
    <cellStyle name="Vírgula 10 3 2" xfId="595" xr:uid="{00000000-0005-0000-0000-0000962F0000}"/>
    <cellStyle name="Vírgula 10 3 2 2" xfId="13651" xr:uid="{00000000-0005-0000-0000-0000972F0000}"/>
    <cellStyle name="Vírgula 10 3 3" xfId="2224" xr:uid="{00000000-0005-0000-0000-0000982F0000}"/>
    <cellStyle name="Vírgula 10 3 3 2" xfId="3474" xr:uid="{00000000-0005-0000-0000-0000992F0000}"/>
    <cellStyle name="Vírgula 10 3 3 2 2" xfId="6413" xr:uid="{00000000-0005-0000-0000-00009A2F0000}"/>
    <cellStyle name="Vírgula 10 3 3 2 2 2" xfId="12839" xr:uid="{00000000-0005-0000-0000-00009B2F0000}"/>
    <cellStyle name="Vírgula 10 3 3 2 3" xfId="9912" xr:uid="{00000000-0005-0000-0000-00009C2F0000}"/>
    <cellStyle name="Vírgula 10 3 3 3" xfId="5492" xr:uid="{00000000-0005-0000-0000-00009D2F0000}"/>
    <cellStyle name="Vírgula 10 3 3 3 2" xfId="11918" xr:uid="{00000000-0005-0000-0000-00009E2F0000}"/>
    <cellStyle name="Vírgula 10 3 3 4" xfId="8907" xr:uid="{00000000-0005-0000-0000-00009F2F0000}"/>
    <cellStyle name="Vírgula 10 3 4" xfId="1669" xr:uid="{00000000-0005-0000-0000-0000A02F0000}"/>
    <cellStyle name="Vírgula 10 3 4 2" xfId="5124" xr:uid="{00000000-0005-0000-0000-0000A12F0000}"/>
    <cellStyle name="Vírgula 10 3 4 2 2" xfId="11550" xr:uid="{00000000-0005-0000-0000-0000A22F0000}"/>
    <cellStyle name="Vírgula 10 3 4 3" xfId="8379" xr:uid="{00000000-0005-0000-0000-0000A32F0000}"/>
    <cellStyle name="Vírgula 10 3 5" xfId="3112" xr:uid="{00000000-0005-0000-0000-0000A42F0000}"/>
    <cellStyle name="Vírgula 10 3 5 2" xfId="6051" xr:uid="{00000000-0005-0000-0000-0000A52F0000}"/>
    <cellStyle name="Vírgula 10 3 5 2 2" xfId="12477" xr:uid="{00000000-0005-0000-0000-0000A62F0000}"/>
    <cellStyle name="Vírgula 10 3 5 3" xfId="9550" xr:uid="{00000000-0005-0000-0000-0000A72F0000}"/>
    <cellStyle name="Vírgula 10 3_IOPES" xfId="2686" xr:uid="{00000000-0005-0000-0000-0000A82F0000}"/>
    <cellStyle name="Vírgula 10 4" xfId="481" xr:uid="{00000000-0005-0000-0000-0000A92F0000}"/>
    <cellStyle name="Vírgula 10 4 2" xfId="1060" xr:uid="{00000000-0005-0000-0000-0000AA2F0000}"/>
    <cellStyle name="Vírgula 10 4 2 2" xfId="4719" xr:uid="{00000000-0005-0000-0000-0000AB2F0000}"/>
    <cellStyle name="Vírgula 10 4 2 2 2" xfId="11145" xr:uid="{00000000-0005-0000-0000-0000AC2F0000}"/>
    <cellStyle name="Vírgula 10 4 2 3" xfId="7780" xr:uid="{00000000-0005-0000-0000-0000AD2F0000}"/>
    <cellStyle name="Vírgula 10 4 3" xfId="2447" xr:uid="{00000000-0005-0000-0000-0000AE2F0000}"/>
    <cellStyle name="Vírgula 10 4 3 2" xfId="5631" xr:uid="{00000000-0005-0000-0000-0000AF2F0000}"/>
    <cellStyle name="Vírgula 10 4 3 2 2" xfId="12057" xr:uid="{00000000-0005-0000-0000-0000B02F0000}"/>
    <cellStyle name="Vírgula 10 4 3 3" xfId="9081" xr:uid="{00000000-0005-0000-0000-0000B12F0000}"/>
    <cellStyle name="Vírgula 10 4 4" xfId="3610" xr:uid="{00000000-0005-0000-0000-0000B22F0000}"/>
    <cellStyle name="Vírgula 10 4 4 2" xfId="6549" xr:uid="{00000000-0005-0000-0000-0000B32F0000}"/>
    <cellStyle name="Vírgula 10 4 4 2 2" xfId="12975" xr:uid="{00000000-0005-0000-0000-0000B42F0000}"/>
    <cellStyle name="Vírgula 10 4 4 3" xfId="10048" xr:uid="{00000000-0005-0000-0000-0000B52F0000}"/>
    <cellStyle name="Vírgula 10 4 5" xfId="4171" xr:uid="{00000000-0005-0000-0000-0000B62F0000}"/>
    <cellStyle name="Vírgula 10 4 5 2" xfId="10597" xr:uid="{00000000-0005-0000-0000-0000B72F0000}"/>
    <cellStyle name="Vírgula 10 4 6" xfId="7226" xr:uid="{00000000-0005-0000-0000-0000B82F0000}"/>
    <cellStyle name="Vírgula 10 5" xfId="302" xr:uid="{00000000-0005-0000-0000-0000B92F0000}"/>
    <cellStyle name="Vírgula 10 5 2" xfId="882" xr:uid="{00000000-0005-0000-0000-0000BA2F0000}"/>
    <cellStyle name="Vírgula 10 5 2 2" xfId="4541" xr:uid="{00000000-0005-0000-0000-0000BB2F0000}"/>
    <cellStyle name="Vírgula 10 5 2 2 2" xfId="10967" xr:uid="{00000000-0005-0000-0000-0000BC2F0000}"/>
    <cellStyle name="Vírgula 10 5 2 3" xfId="7602" xr:uid="{00000000-0005-0000-0000-0000BD2F0000}"/>
    <cellStyle name="Vírgula 10 5 3" xfId="1828" xr:uid="{00000000-0005-0000-0000-0000BE2F0000}"/>
    <cellStyle name="Vírgula 10 5 4" xfId="3993" xr:uid="{00000000-0005-0000-0000-0000BF2F0000}"/>
    <cellStyle name="Vírgula 10 5 4 2" xfId="10419" xr:uid="{00000000-0005-0000-0000-0000C02F0000}"/>
    <cellStyle name="Vírgula 10 5 5" xfId="7048" xr:uid="{00000000-0005-0000-0000-0000C12F0000}"/>
    <cellStyle name="Vírgula 10 6" xfId="704" xr:uid="{00000000-0005-0000-0000-0000C22F0000}"/>
    <cellStyle name="Vírgula 10 6 2" xfId="2733" xr:uid="{00000000-0005-0000-0000-0000C32F0000}"/>
    <cellStyle name="Vírgula 10 6 3" xfId="4363" xr:uid="{00000000-0005-0000-0000-0000C42F0000}"/>
    <cellStyle name="Vírgula 10 6 3 2" xfId="10789" xr:uid="{00000000-0005-0000-0000-0000C52F0000}"/>
    <cellStyle name="Vírgula 10 6 4" xfId="7424" xr:uid="{00000000-0005-0000-0000-0000C62F0000}"/>
    <cellStyle name="Vírgula 10 7" xfId="3815" xr:uid="{00000000-0005-0000-0000-0000C72F0000}"/>
    <cellStyle name="Vírgula 10 7 2" xfId="10241" xr:uid="{00000000-0005-0000-0000-0000C82F0000}"/>
    <cellStyle name="Vírgula 10 8" xfId="6870" xr:uid="{00000000-0005-0000-0000-0000C92F0000}"/>
    <cellStyle name="Vírgula 10_IOPES" xfId="2651" xr:uid="{00000000-0005-0000-0000-0000CA2F0000}"/>
    <cellStyle name="Vírgula 11" xfId="234" xr:uid="{00000000-0005-0000-0000-0000CB2F0000}"/>
    <cellStyle name="Vírgula 11 11" xfId="13663" xr:uid="{00000000-0005-0000-0000-0000CC2F0000}"/>
    <cellStyle name="Vírgula 11 2" xfId="593" xr:uid="{00000000-0005-0000-0000-0000CD2F0000}"/>
    <cellStyle name="Vírgula 11 2 2" xfId="1171" xr:uid="{00000000-0005-0000-0000-0000CE2F0000}"/>
    <cellStyle name="Vírgula 11 2 2 2" xfId="4830" xr:uid="{00000000-0005-0000-0000-0000CF2F0000}"/>
    <cellStyle name="Vírgula 11 2 2 2 2" xfId="11256" xr:uid="{00000000-0005-0000-0000-0000D02F0000}"/>
    <cellStyle name="Vírgula 11 2 2 3" xfId="7891" xr:uid="{00000000-0005-0000-0000-0000D12F0000}"/>
    <cellStyle name="Vírgula 11 2 3" xfId="4282" xr:uid="{00000000-0005-0000-0000-0000D22F0000}"/>
    <cellStyle name="Vírgula 11 2 3 2" xfId="10708" xr:uid="{00000000-0005-0000-0000-0000D32F0000}"/>
    <cellStyle name="Vírgula 11 2 4" xfId="7337" xr:uid="{00000000-0005-0000-0000-0000D42F0000}"/>
    <cellStyle name="Vírgula 11 3" xfId="414" xr:uid="{00000000-0005-0000-0000-0000D52F0000}"/>
    <cellStyle name="Vírgula 11 3 2" xfId="993" xr:uid="{00000000-0005-0000-0000-0000D62F0000}"/>
    <cellStyle name="Vírgula 11 3 2 2" xfId="4652" xr:uid="{00000000-0005-0000-0000-0000D72F0000}"/>
    <cellStyle name="Vírgula 11 3 2 2 2" xfId="11078" xr:uid="{00000000-0005-0000-0000-0000D82F0000}"/>
    <cellStyle name="Vírgula 11 3 2 3" xfId="7713" xr:uid="{00000000-0005-0000-0000-0000D92F0000}"/>
    <cellStyle name="Vírgula 11 3 3" xfId="4104" xr:uid="{00000000-0005-0000-0000-0000DA2F0000}"/>
    <cellStyle name="Vírgula 11 3 3 2" xfId="10530" xr:uid="{00000000-0005-0000-0000-0000DB2F0000}"/>
    <cellStyle name="Vírgula 11 3 4" xfId="7159" xr:uid="{00000000-0005-0000-0000-0000DC2F0000}"/>
    <cellStyle name="Vírgula 11 4" xfId="815" xr:uid="{00000000-0005-0000-0000-0000DD2F0000}"/>
    <cellStyle name="Vírgula 11 4 2" xfId="4474" xr:uid="{00000000-0005-0000-0000-0000DE2F0000}"/>
    <cellStyle name="Vírgula 11 4 2 2" xfId="10900" xr:uid="{00000000-0005-0000-0000-0000DF2F0000}"/>
    <cellStyle name="Vírgula 11 4 3" xfId="7535" xr:uid="{00000000-0005-0000-0000-0000E02F0000}"/>
    <cellStyle name="Vírgula 11 5" xfId="2570" xr:uid="{00000000-0005-0000-0000-0000E12F0000}"/>
    <cellStyle name="Vírgula 11 5 2" xfId="5742" xr:uid="{00000000-0005-0000-0000-0000E22F0000}"/>
    <cellStyle name="Vírgula 11 5 2 2" xfId="12168" xr:uid="{00000000-0005-0000-0000-0000E32F0000}"/>
    <cellStyle name="Vírgula 11 5 3" xfId="9192" xr:uid="{00000000-0005-0000-0000-0000E42F0000}"/>
    <cellStyle name="Vírgula 11 6" xfId="3721" xr:uid="{00000000-0005-0000-0000-0000E52F0000}"/>
    <cellStyle name="Vírgula 11 6 2" xfId="6660" xr:uid="{00000000-0005-0000-0000-0000E62F0000}"/>
    <cellStyle name="Vírgula 11 6 2 2" xfId="13086" xr:uid="{00000000-0005-0000-0000-0000E72F0000}"/>
    <cellStyle name="Vírgula 11 6 3" xfId="10159" xr:uid="{00000000-0005-0000-0000-0000E82F0000}"/>
    <cellStyle name="Vírgula 11 7" xfId="3926" xr:uid="{00000000-0005-0000-0000-0000E92F0000}"/>
    <cellStyle name="Vírgula 11 7 2" xfId="10352" xr:uid="{00000000-0005-0000-0000-0000EA2F0000}"/>
    <cellStyle name="Vírgula 11 8" xfId="6981" xr:uid="{00000000-0005-0000-0000-0000EB2F0000}"/>
    <cellStyle name="Vírgula 11 9" xfId="13601" xr:uid="{00000000-0005-0000-0000-0000EC2F0000}"/>
    <cellStyle name="Vírgula 12" xfId="1790" xr:uid="{00000000-0005-0000-0000-0000ED2F0000}"/>
    <cellStyle name="Vírgula 16" xfId="6718" xr:uid="{00000000-0005-0000-0000-0000EE2F0000}"/>
    <cellStyle name="Vírgula 16 2" xfId="13623" xr:uid="{00000000-0005-0000-0000-0000EF2F0000}"/>
    <cellStyle name="Vírgula 2" xfId="21" xr:uid="{00000000-0005-0000-0000-0000F02F0000}"/>
    <cellStyle name="Vírgula 2 2" xfId="36" xr:uid="{00000000-0005-0000-0000-0000F12F0000}"/>
    <cellStyle name="Vírgula 2 2 2" xfId="198" xr:uid="{00000000-0005-0000-0000-0000F22F0000}"/>
    <cellStyle name="Vírgula 2 2 2 2" xfId="2537" xr:uid="{00000000-0005-0000-0000-0000F32F0000}"/>
    <cellStyle name="Vírgula 2 2 2 3" xfId="2194" xr:uid="{00000000-0005-0000-0000-0000F42F0000}"/>
    <cellStyle name="Vírgula 2 2 3" xfId="2376" xr:uid="{00000000-0005-0000-0000-0000F52F0000}"/>
    <cellStyle name="Vírgula 2 2 4" xfId="1795" xr:uid="{00000000-0005-0000-0000-0000F62F0000}"/>
    <cellStyle name="Vírgula 3" xfId="24" xr:uid="{00000000-0005-0000-0000-0000F72F0000}"/>
    <cellStyle name="Vírgula 3 2" xfId="38" xr:uid="{00000000-0005-0000-0000-0000F82F0000}"/>
    <cellStyle name="Vírgula 3 2 2" xfId="200" xr:uid="{00000000-0005-0000-0000-0000F92F0000}"/>
    <cellStyle name="Vírgula 3 2 2 2" xfId="2539" xr:uid="{00000000-0005-0000-0000-0000FA2F0000}"/>
    <cellStyle name="Vírgula 3 2 2 3" xfId="2196" xr:uid="{00000000-0005-0000-0000-0000FB2F0000}"/>
    <cellStyle name="Vírgula 3 2 3" xfId="2378" xr:uid="{00000000-0005-0000-0000-0000FC2F0000}"/>
    <cellStyle name="Vírgula 3 2 4" xfId="1797" xr:uid="{00000000-0005-0000-0000-0000FD2F0000}"/>
    <cellStyle name="Vírgula 3 3" xfId="13595" xr:uid="{00000000-0005-0000-0000-0000FE2F0000}"/>
    <cellStyle name="Vírgula 4" xfId="26" xr:uid="{00000000-0005-0000-0000-0000FF2F0000}"/>
    <cellStyle name="Vírgula 4 2" xfId="195" xr:uid="{00000000-0005-0000-0000-000000300000}"/>
    <cellStyle name="Vírgula 4 2 2" xfId="2534" xr:uid="{00000000-0005-0000-0000-000001300000}"/>
    <cellStyle name="Vírgula 4 2 3" xfId="2190" xr:uid="{00000000-0005-0000-0000-000002300000}"/>
    <cellStyle name="Vírgula 4 3" xfId="2369" xr:uid="{00000000-0005-0000-0000-000003300000}"/>
    <cellStyle name="Vírgula 4 4" xfId="1792" xr:uid="{00000000-0005-0000-0000-000004300000}"/>
    <cellStyle name="Vírgula 5" xfId="61" xr:uid="{00000000-0005-0000-0000-000005300000}"/>
    <cellStyle name="Vírgula 5 10" xfId="659" xr:uid="{00000000-0005-0000-0000-000006300000}"/>
    <cellStyle name="Vírgula 5 10 2" xfId="4318" xr:uid="{00000000-0005-0000-0000-000007300000}"/>
    <cellStyle name="Vírgula 5 10 2 2" xfId="10744" xr:uid="{00000000-0005-0000-0000-000008300000}"/>
    <cellStyle name="Vírgula 5 10 3" xfId="7379" xr:uid="{00000000-0005-0000-0000-000009300000}"/>
    <cellStyle name="Vírgula 5 11" xfId="1257" xr:uid="{00000000-0005-0000-0000-00000A300000}"/>
    <cellStyle name="Vírgula 5 11 2" xfId="4853" xr:uid="{00000000-0005-0000-0000-00000B300000}"/>
    <cellStyle name="Vírgula 5 11 2 2" xfId="11279" xr:uid="{00000000-0005-0000-0000-00000C300000}"/>
    <cellStyle name="Vírgula 5 11 3" xfId="7973" xr:uid="{00000000-0005-0000-0000-00000D300000}"/>
    <cellStyle name="Vírgula 5 12" xfId="2839" xr:uid="{00000000-0005-0000-0000-00000E300000}"/>
    <cellStyle name="Vírgula 5 12 2" xfId="5780" xr:uid="{00000000-0005-0000-0000-00000F300000}"/>
    <cellStyle name="Vírgula 5 12 2 2" xfId="12206" xr:uid="{00000000-0005-0000-0000-000010300000}"/>
    <cellStyle name="Vírgula 5 12 3" xfId="9279" xr:uid="{00000000-0005-0000-0000-000011300000}"/>
    <cellStyle name="Vírgula 5 13" xfId="3770" xr:uid="{00000000-0005-0000-0000-000012300000}"/>
    <cellStyle name="Vírgula 5 13 2" xfId="10196" xr:uid="{00000000-0005-0000-0000-000013300000}"/>
    <cellStyle name="Vírgula 5 14" xfId="6702" xr:uid="{00000000-0005-0000-0000-000014300000}"/>
    <cellStyle name="Vírgula 5 15" xfId="6745" xr:uid="{00000000-0005-0000-0000-000015300000}"/>
    <cellStyle name="Vírgula 5 16" xfId="6786" xr:uid="{00000000-0005-0000-0000-000016300000}"/>
    <cellStyle name="Vírgula 5 17" xfId="6825" xr:uid="{00000000-0005-0000-0000-000017300000}"/>
    <cellStyle name="Vírgula 5 2" xfId="46" xr:uid="{00000000-0005-0000-0000-000018300000}"/>
    <cellStyle name="Vírgula 5 2 10" xfId="2826" xr:uid="{00000000-0005-0000-0000-000019300000}"/>
    <cellStyle name="Vírgula 5 2 10 2" xfId="5767" xr:uid="{00000000-0005-0000-0000-00001A300000}"/>
    <cellStyle name="Vírgula 5 2 10 2 2" xfId="12193" xr:uid="{00000000-0005-0000-0000-00001B300000}"/>
    <cellStyle name="Vírgula 5 2 10 3" xfId="9266" xr:uid="{00000000-0005-0000-0000-00001C300000}"/>
    <cellStyle name="Vírgula 5 2 11" xfId="3757" xr:uid="{00000000-0005-0000-0000-00001D300000}"/>
    <cellStyle name="Vírgula 5 2 11 2" xfId="10183" xr:uid="{00000000-0005-0000-0000-00001E300000}"/>
    <cellStyle name="Vírgula 5 2 12" xfId="6689" xr:uid="{00000000-0005-0000-0000-00001F300000}"/>
    <cellStyle name="Vírgula 5 2 13" xfId="6732" xr:uid="{00000000-0005-0000-0000-000020300000}"/>
    <cellStyle name="Vírgula 5 2 14" xfId="6773" xr:uid="{00000000-0005-0000-0000-000021300000}"/>
    <cellStyle name="Vírgula 5 2 15" xfId="6812" xr:uid="{00000000-0005-0000-0000-000022300000}"/>
    <cellStyle name="Vírgula 5 2 2" xfId="115" xr:uid="{00000000-0005-0000-0000-000023300000}"/>
    <cellStyle name="Vírgula 5 2 2 2" xfId="176" xr:uid="{00000000-0005-0000-0000-000024300000}"/>
    <cellStyle name="Vírgula 5 2 2 2 2" xfId="547" xr:uid="{00000000-0005-0000-0000-000025300000}"/>
    <cellStyle name="Vírgula 5 2 2 2 2 2" xfId="1126" xr:uid="{00000000-0005-0000-0000-000026300000}"/>
    <cellStyle name="Vírgula 5 2 2 2 2 2 2" xfId="4785" xr:uid="{00000000-0005-0000-0000-000027300000}"/>
    <cellStyle name="Vírgula 5 2 2 2 2 2 2 2" xfId="11211" xr:uid="{00000000-0005-0000-0000-000028300000}"/>
    <cellStyle name="Vírgula 5 2 2 2 2 2 3" xfId="7846" xr:uid="{00000000-0005-0000-0000-000029300000}"/>
    <cellStyle name="Vírgula 5 2 2 2 2 3" xfId="2515" xr:uid="{00000000-0005-0000-0000-00002A300000}"/>
    <cellStyle name="Vírgula 5 2 2 2 2 3 2" xfId="5697" xr:uid="{00000000-0005-0000-0000-00002B300000}"/>
    <cellStyle name="Vírgula 5 2 2 2 2 3 2 2" xfId="12123" xr:uid="{00000000-0005-0000-0000-00002C300000}"/>
    <cellStyle name="Vírgula 5 2 2 2 2 3 3" xfId="9147" xr:uid="{00000000-0005-0000-0000-00002D300000}"/>
    <cellStyle name="Vírgula 5 2 2 2 2 4" xfId="3676" xr:uid="{00000000-0005-0000-0000-00002E300000}"/>
    <cellStyle name="Vírgula 5 2 2 2 2 4 2" xfId="6615" xr:uid="{00000000-0005-0000-0000-00002F300000}"/>
    <cellStyle name="Vírgula 5 2 2 2 2 4 2 2" xfId="13041" xr:uid="{00000000-0005-0000-0000-000030300000}"/>
    <cellStyle name="Vírgula 5 2 2 2 2 4 3" xfId="10114" xr:uid="{00000000-0005-0000-0000-000031300000}"/>
    <cellStyle name="Vírgula 5 2 2 2 2 5" xfId="4237" xr:uid="{00000000-0005-0000-0000-000032300000}"/>
    <cellStyle name="Vírgula 5 2 2 2 2 5 2" xfId="10663" xr:uid="{00000000-0005-0000-0000-000033300000}"/>
    <cellStyle name="Vírgula 5 2 2 2 2 6" xfId="7292" xr:uid="{00000000-0005-0000-0000-000034300000}"/>
    <cellStyle name="Vírgula 5 2 2 2 3" xfId="368" xr:uid="{00000000-0005-0000-0000-000035300000}"/>
    <cellStyle name="Vírgula 5 2 2 2 3 2" xfId="948" xr:uid="{00000000-0005-0000-0000-000036300000}"/>
    <cellStyle name="Vírgula 5 2 2 2 3 2 2" xfId="4607" xr:uid="{00000000-0005-0000-0000-000037300000}"/>
    <cellStyle name="Vírgula 5 2 2 2 3 2 2 2" xfId="11033" xr:uid="{00000000-0005-0000-0000-000038300000}"/>
    <cellStyle name="Vírgula 5 2 2 2 3 2 3" xfId="7668" xr:uid="{00000000-0005-0000-0000-000039300000}"/>
    <cellStyle name="Vírgula 5 2 2 2 3 3" xfId="2280" xr:uid="{00000000-0005-0000-0000-00003A300000}"/>
    <cellStyle name="Vírgula 5 2 2 2 3 3 2" xfId="5534" xr:uid="{00000000-0005-0000-0000-00003B300000}"/>
    <cellStyle name="Vírgula 5 2 2 2 3 3 2 2" xfId="11960" xr:uid="{00000000-0005-0000-0000-00003C300000}"/>
    <cellStyle name="Vírgula 5 2 2 2 3 3 3" xfId="8961" xr:uid="{00000000-0005-0000-0000-00003D300000}"/>
    <cellStyle name="Vírgula 5 2 2 2 3 4" xfId="3515" xr:uid="{00000000-0005-0000-0000-00003E300000}"/>
    <cellStyle name="Vírgula 5 2 2 2 3 4 2" xfId="6454" xr:uid="{00000000-0005-0000-0000-00003F300000}"/>
    <cellStyle name="Vírgula 5 2 2 2 3 4 2 2" xfId="12880" xr:uid="{00000000-0005-0000-0000-000040300000}"/>
    <cellStyle name="Vírgula 5 2 2 2 3 4 3" xfId="9953" xr:uid="{00000000-0005-0000-0000-000041300000}"/>
    <cellStyle name="Vírgula 5 2 2 2 3 5" xfId="4059" xr:uid="{00000000-0005-0000-0000-000042300000}"/>
    <cellStyle name="Vírgula 5 2 2 2 3 5 2" xfId="10485" xr:uid="{00000000-0005-0000-0000-000043300000}"/>
    <cellStyle name="Vírgula 5 2 2 2 3 6" xfId="7114" xr:uid="{00000000-0005-0000-0000-000044300000}"/>
    <cellStyle name="Vírgula 5 2 2 2 4" xfId="770" xr:uid="{00000000-0005-0000-0000-000045300000}"/>
    <cellStyle name="Vírgula 5 2 2 2 4 2" xfId="4429" xr:uid="{00000000-0005-0000-0000-000046300000}"/>
    <cellStyle name="Vírgula 5 2 2 2 4 2 2" xfId="10855" xr:uid="{00000000-0005-0000-0000-000047300000}"/>
    <cellStyle name="Vírgula 5 2 2 2 4 3" xfId="7490" xr:uid="{00000000-0005-0000-0000-000048300000}"/>
    <cellStyle name="Vírgula 5 2 2 2 5" xfId="1724" xr:uid="{00000000-0005-0000-0000-000049300000}"/>
    <cellStyle name="Vírgula 5 2 2 2 5 2" xfId="5166" xr:uid="{00000000-0005-0000-0000-00004A300000}"/>
    <cellStyle name="Vírgula 5 2 2 2 5 2 2" xfId="11592" xr:uid="{00000000-0005-0000-0000-00004B300000}"/>
    <cellStyle name="Vírgula 5 2 2 2 5 3" xfId="8433" xr:uid="{00000000-0005-0000-0000-00004C300000}"/>
    <cellStyle name="Vírgula 5 2 2 2 6" xfId="3153" xr:uid="{00000000-0005-0000-0000-00004D300000}"/>
    <cellStyle name="Vírgula 5 2 2 2 6 2" xfId="6092" xr:uid="{00000000-0005-0000-0000-00004E300000}"/>
    <cellStyle name="Vírgula 5 2 2 2 6 2 2" xfId="12518" xr:uid="{00000000-0005-0000-0000-00004F300000}"/>
    <cellStyle name="Vírgula 5 2 2 2 6 3" xfId="9591" xr:uid="{00000000-0005-0000-0000-000050300000}"/>
    <cellStyle name="Vírgula 5 2 2 2 7" xfId="3881" xr:uid="{00000000-0005-0000-0000-000051300000}"/>
    <cellStyle name="Vírgula 5 2 2 2 7 2" xfId="10307" xr:uid="{00000000-0005-0000-0000-000052300000}"/>
    <cellStyle name="Vírgula 5 2 2 2 8" xfId="6936" xr:uid="{00000000-0005-0000-0000-000053300000}"/>
    <cellStyle name="Vírgula 5 2 2 3" xfId="488" xr:uid="{00000000-0005-0000-0000-000054300000}"/>
    <cellStyle name="Vírgula 5 2 2 3 2" xfId="1067" xr:uid="{00000000-0005-0000-0000-000055300000}"/>
    <cellStyle name="Vírgula 5 2 2 3 2 2" xfId="2202" xr:uid="{00000000-0005-0000-0000-000056300000}"/>
    <cellStyle name="Vírgula 5 2 2 3 2 2 2" xfId="5472" xr:uid="{00000000-0005-0000-0000-000057300000}"/>
    <cellStyle name="Vírgula 5 2 2 3 2 2 2 2" xfId="11898" xr:uid="{00000000-0005-0000-0000-000058300000}"/>
    <cellStyle name="Vírgula 5 2 2 3 2 2 3" xfId="8887" xr:uid="{00000000-0005-0000-0000-000059300000}"/>
    <cellStyle name="Vírgula 5 2 2 3 2 3" xfId="3454" xr:uid="{00000000-0005-0000-0000-00005A300000}"/>
    <cellStyle name="Vírgula 5 2 2 3 2 3 2" xfId="6393" xr:uid="{00000000-0005-0000-0000-00005B300000}"/>
    <cellStyle name="Vírgula 5 2 2 3 2 3 2 2" xfId="12819" xr:uid="{00000000-0005-0000-0000-00005C300000}"/>
    <cellStyle name="Vírgula 5 2 2 3 2 3 3" xfId="9892" xr:uid="{00000000-0005-0000-0000-00005D300000}"/>
    <cellStyle name="Vírgula 5 2 2 3 2 4" xfId="4726" xr:uid="{00000000-0005-0000-0000-00005E300000}"/>
    <cellStyle name="Vírgula 5 2 2 3 2 4 2" xfId="11152" xr:uid="{00000000-0005-0000-0000-00005F300000}"/>
    <cellStyle name="Vírgula 5 2 2 3 2 5" xfId="7787" xr:uid="{00000000-0005-0000-0000-000060300000}"/>
    <cellStyle name="Vírgula 5 2 2 3 3" xfId="1648" xr:uid="{00000000-0005-0000-0000-000061300000}"/>
    <cellStyle name="Vírgula 5 2 2 3 3 2" xfId="5104" xr:uid="{00000000-0005-0000-0000-000062300000}"/>
    <cellStyle name="Vírgula 5 2 2 3 3 2 2" xfId="11530" xr:uid="{00000000-0005-0000-0000-000063300000}"/>
    <cellStyle name="Vírgula 5 2 2 3 3 3" xfId="8359" xr:uid="{00000000-0005-0000-0000-000064300000}"/>
    <cellStyle name="Vírgula 5 2 2 3 4" xfId="3092" xr:uid="{00000000-0005-0000-0000-000065300000}"/>
    <cellStyle name="Vírgula 5 2 2 3 4 2" xfId="6031" xr:uid="{00000000-0005-0000-0000-000066300000}"/>
    <cellStyle name="Vírgula 5 2 2 3 4 2 2" xfId="12457" xr:uid="{00000000-0005-0000-0000-000067300000}"/>
    <cellStyle name="Vírgula 5 2 2 3 4 3" xfId="9530" xr:uid="{00000000-0005-0000-0000-000068300000}"/>
    <cellStyle name="Vírgula 5 2 2 3 5" xfId="4178" xr:uid="{00000000-0005-0000-0000-000069300000}"/>
    <cellStyle name="Vírgula 5 2 2 3 5 2" xfId="10604" xr:uid="{00000000-0005-0000-0000-00006A300000}"/>
    <cellStyle name="Vírgula 5 2 2 3 6" xfId="7233" xr:uid="{00000000-0005-0000-0000-00006B300000}"/>
    <cellStyle name="Vírgula 5 2 2 4" xfId="309" xr:uid="{00000000-0005-0000-0000-00006C300000}"/>
    <cellStyle name="Vírgula 5 2 2 4 2" xfId="889" xr:uid="{00000000-0005-0000-0000-00006D300000}"/>
    <cellStyle name="Vírgula 5 2 2 4 2 2" xfId="4548" xr:uid="{00000000-0005-0000-0000-00006E300000}"/>
    <cellStyle name="Vírgula 5 2 2 4 2 2 2" xfId="10974" xr:uid="{00000000-0005-0000-0000-00006F300000}"/>
    <cellStyle name="Vírgula 5 2 2 4 2 3" xfId="7609" xr:uid="{00000000-0005-0000-0000-000070300000}"/>
    <cellStyle name="Vírgula 5 2 2 4 3" xfId="2454" xr:uid="{00000000-0005-0000-0000-000071300000}"/>
    <cellStyle name="Vírgula 5 2 2 4 3 2" xfId="5638" xr:uid="{00000000-0005-0000-0000-000072300000}"/>
    <cellStyle name="Vírgula 5 2 2 4 3 2 2" xfId="12064" xr:uid="{00000000-0005-0000-0000-000073300000}"/>
    <cellStyle name="Vírgula 5 2 2 4 3 3" xfId="9088" xr:uid="{00000000-0005-0000-0000-000074300000}"/>
    <cellStyle name="Vírgula 5 2 2 4 4" xfId="3617" xr:uid="{00000000-0005-0000-0000-000075300000}"/>
    <cellStyle name="Vírgula 5 2 2 4 4 2" xfId="6556" xr:uid="{00000000-0005-0000-0000-000076300000}"/>
    <cellStyle name="Vírgula 5 2 2 4 4 2 2" xfId="12982" xr:uid="{00000000-0005-0000-0000-000077300000}"/>
    <cellStyle name="Vírgula 5 2 2 4 4 3" xfId="10055" xr:uid="{00000000-0005-0000-0000-000078300000}"/>
    <cellStyle name="Vírgula 5 2 2 4 5" xfId="4000" xr:uid="{00000000-0005-0000-0000-000079300000}"/>
    <cellStyle name="Vírgula 5 2 2 4 5 2" xfId="10426" xr:uid="{00000000-0005-0000-0000-00007A300000}"/>
    <cellStyle name="Vírgula 5 2 2 4 6" xfId="7055" xr:uid="{00000000-0005-0000-0000-00007B300000}"/>
    <cellStyle name="Vírgula 5 2 2 5" xfId="711" xr:uid="{00000000-0005-0000-0000-00007C300000}"/>
    <cellStyle name="Vírgula 5 2 2 5 2" xfId="1866" xr:uid="{00000000-0005-0000-0000-00007D300000}"/>
    <cellStyle name="Vírgula 5 2 2 5 2 2" xfId="5264" xr:uid="{00000000-0005-0000-0000-00007E300000}"/>
    <cellStyle name="Vírgula 5 2 2 5 2 2 2" xfId="11690" xr:uid="{00000000-0005-0000-0000-00007F300000}"/>
    <cellStyle name="Vírgula 5 2 2 5 2 3" xfId="8562" xr:uid="{00000000-0005-0000-0000-000080300000}"/>
    <cellStyle name="Vírgula 5 2 2 5 3" xfId="3248" xr:uid="{00000000-0005-0000-0000-000081300000}"/>
    <cellStyle name="Vírgula 5 2 2 5 3 2" xfId="6187" xr:uid="{00000000-0005-0000-0000-000082300000}"/>
    <cellStyle name="Vírgula 5 2 2 5 3 2 2" xfId="12613" xr:uid="{00000000-0005-0000-0000-000083300000}"/>
    <cellStyle name="Vírgula 5 2 2 5 3 3" xfId="9686" xr:uid="{00000000-0005-0000-0000-000084300000}"/>
    <cellStyle name="Vírgula 5 2 2 5 4" xfId="4370" xr:uid="{00000000-0005-0000-0000-000085300000}"/>
    <cellStyle name="Vírgula 5 2 2 5 4 2" xfId="10796" xr:uid="{00000000-0005-0000-0000-000086300000}"/>
    <cellStyle name="Vírgula 5 2 2 5 5" xfId="7431" xr:uid="{00000000-0005-0000-0000-000087300000}"/>
    <cellStyle name="Vírgula 5 2 2 6" xfId="1312" xr:uid="{00000000-0005-0000-0000-000088300000}"/>
    <cellStyle name="Vírgula 5 2 2 6 2" xfId="4898" xr:uid="{00000000-0005-0000-0000-000089300000}"/>
    <cellStyle name="Vírgula 5 2 2 6 2 2" xfId="11324" xr:uid="{00000000-0005-0000-0000-00008A300000}"/>
    <cellStyle name="Vírgula 5 2 2 6 3" xfId="8026" xr:uid="{00000000-0005-0000-0000-00008B300000}"/>
    <cellStyle name="Vírgula 5 2 2 7" xfId="2884" xr:uid="{00000000-0005-0000-0000-00008C300000}"/>
    <cellStyle name="Vírgula 5 2 2 7 2" xfId="5825" xr:uid="{00000000-0005-0000-0000-00008D300000}"/>
    <cellStyle name="Vírgula 5 2 2 7 2 2" xfId="12251" xr:uid="{00000000-0005-0000-0000-00008E300000}"/>
    <cellStyle name="Vírgula 5 2 2 7 3" xfId="9324" xr:uid="{00000000-0005-0000-0000-00008F300000}"/>
    <cellStyle name="Vírgula 5 2 2 8" xfId="3822" xr:uid="{00000000-0005-0000-0000-000090300000}"/>
    <cellStyle name="Vírgula 5 2 2 8 2" xfId="10248" xr:uid="{00000000-0005-0000-0000-000091300000}"/>
    <cellStyle name="Vírgula 5 2 2 9" xfId="6877" xr:uid="{00000000-0005-0000-0000-000092300000}"/>
    <cellStyle name="Vírgula 5 2 3" xfId="80" xr:uid="{00000000-0005-0000-0000-000093300000}"/>
    <cellStyle name="Vírgula 5 2 3 2" xfId="453" xr:uid="{00000000-0005-0000-0000-000094300000}"/>
    <cellStyle name="Vírgula 5 2 3 2 2" xfId="1032" xr:uid="{00000000-0005-0000-0000-000095300000}"/>
    <cellStyle name="Vírgula 5 2 3 2 2 2" xfId="2243" xr:uid="{00000000-0005-0000-0000-000096300000}"/>
    <cellStyle name="Vírgula 5 2 3 2 2 2 2" xfId="5502" xr:uid="{00000000-0005-0000-0000-000097300000}"/>
    <cellStyle name="Vírgula 5 2 3 2 2 2 2 2" xfId="11928" xr:uid="{00000000-0005-0000-0000-000098300000}"/>
    <cellStyle name="Vírgula 5 2 3 2 2 2 3" xfId="8926" xr:uid="{00000000-0005-0000-0000-000099300000}"/>
    <cellStyle name="Vírgula 5 2 3 2 2 3" xfId="3484" xr:uid="{00000000-0005-0000-0000-00009A300000}"/>
    <cellStyle name="Vírgula 5 2 3 2 2 3 2" xfId="6423" xr:uid="{00000000-0005-0000-0000-00009B300000}"/>
    <cellStyle name="Vírgula 5 2 3 2 2 3 2 2" xfId="12849" xr:uid="{00000000-0005-0000-0000-00009C300000}"/>
    <cellStyle name="Vírgula 5 2 3 2 2 3 3" xfId="9922" xr:uid="{00000000-0005-0000-0000-00009D300000}"/>
    <cellStyle name="Vírgula 5 2 3 2 2 4" xfId="4691" xr:uid="{00000000-0005-0000-0000-00009E300000}"/>
    <cellStyle name="Vírgula 5 2 3 2 2 4 2" xfId="11117" xr:uid="{00000000-0005-0000-0000-00009F300000}"/>
    <cellStyle name="Vírgula 5 2 3 2 2 5" xfId="7752" xr:uid="{00000000-0005-0000-0000-0000A0300000}"/>
    <cellStyle name="Vírgula 5 2 3 2 3" xfId="1688" xr:uid="{00000000-0005-0000-0000-0000A1300000}"/>
    <cellStyle name="Vírgula 5 2 3 2 3 2" xfId="5134" xr:uid="{00000000-0005-0000-0000-0000A2300000}"/>
    <cellStyle name="Vírgula 5 2 3 2 3 2 2" xfId="11560" xr:uid="{00000000-0005-0000-0000-0000A3300000}"/>
    <cellStyle name="Vírgula 5 2 3 2 3 3" xfId="8398" xr:uid="{00000000-0005-0000-0000-0000A4300000}"/>
    <cellStyle name="Vírgula 5 2 3 2 4" xfId="3122" xr:uid="{00000000-0005-0000-0000-0000A5300000}"/>
    <cellStyle name="Vírgula 5 2 3 2 4 2" xfId="6061" xr:uid="{00000000-0005-0000-0000-0000A6300000}"/>
    <cellStyle name="Vírgula 5 2 3 2 4 2 2" xfId="12487" xr:uid="{00000000-0005-0000-0000-0000A7300000}"/>
    <cellStyle name="Vírgula 5 2 3 2 4 3" xfId="9560" xr:uid="{00000000-0005-0000-0000-0000A8300000}"/>
    <cellStyle name="Vírgula 5 2 3 2 5" xfId="4143" xr:uid="{00000000-0005-0000-0000-0000A9300000}"/>
    <cellStyle name="Vírgula 5 2 3 2 5 2" xfId="10569" xr:uid="{00000000-0005-0000-0000-0000AA300000}"/>
    <cellStyle name="Vírgula 5 2 3 2 6" xfId="7198" xr:uid="{00000000-0005-0000-0000-0000AB300000}"/>
    <cellStyle name="Vírgula 5 2 3 3" xfId="274" xr:uid="{00000000-0005-0000-0000-0000AC300000}"/>
    <cellStyle name="Vírgula 5 2 3 3 2" xfId="854" xr:uid="{00000000-0005-0000-0000-0000AD300000}"/>
    <cellStyle name="Vírgula 5 2 3 3 2 2" xfId="4513" xr:uid="{00000000-0005-0000-0000-0000AE300000}"/>
    <cellStyle name="Vírgula 5 2 3 3 2 2 2" xfId="10939" xr:uid="{00000000-0005-0000-0000-0000AF300000}"/>
    <cellStyle name="Vírgula 5 2 3 3 2 3" xfId="7574" xr:uid="{00000000-0005-0000-0000-0000B0300000}"/>
    <cellStyle name="Vírgula 5 2 3 3 3" xfId="2419" xr:uid="{00000000-0005-0000-0000-0000B1300000}"/>
    <cellStyle name="Vírgula 5 2 3 3 3 2" xfId="5603" xr:uid="{00000000-0005-0000-0000-0000B2300000}"/>
    <cellStyle name="Vírgula 5 2 3 3 3 2 2" xfId="12029" xr:uid="{00000000-0005-0000-0000-0000B3300000}"/>
    <cellStyle name="Vírgula 5 2 3 3 3 3" xfId="9053" xr:uid="{00000000-0005-0000-0000-0000B4300000}"/>
    <cellStyle name="Vírgula 5 2 3 3 4" xfId="3582" xr:uid="{00000000-0005-0000-0000-0000B5300000}"/>
    <cellStyle name="Vírgula 5 2 3 3 4 2" xfId="6521" xr:uid="{00000000-0005-0000-0000-0000B6300000}"/>
    <cellStyle name="Vírgula 5 2 3 3 4 2 2" xfId="12947" xr:uid="{00000000-0005-0000-0000-0000B7300000}"/>
    <cellStyle name="Vírgula 5 2 3 3 4 3" xfId="10020" xr:uid="{00000000-0005-0000-0000-0000B8300000}"/>
    <cellStyle name="Vírgula 5 2 3 3 5" xfId="3965" xr:uid="{00000000-0005-0000-0000-0000B9300000}"/>
    <cellStyle name="Vírgula 5 2 3 3 5 2" xfId="10391" xr:uid="{00000000-0005-0000-0000-0000BA300000}"/>
    <cellStyle name="Vírgula 5 2 3 3 6" xfId="7020" xr:uid="{00000000-0005-0000-0000-0000BB300000}"/>
    <cellStyle name="Vírgula 5 2 3 4" xfId="676" xr:uid="{00000000-0005-0000-0000-0000BC300000}"/>
    <cellStyle name="Vírgula 5 2 3 4 2" xfId="1931" xr:uid="{00000000-0005-0000-0000-0000BD300000}"/>
    <cellStyle name="Vírgula 5 2 3 4 2 2" xfId="5322" xr:uid="{00000000-0005-0000-0000-0000BE300000}"/>
    <cellStyle name="Vírgula 5 2 3 4 2 2 2" xfId="11748" xr:uid="{00000000-0005-0000-0000-0000BF300000}"/>
    <cellStyle name="Vírgula 5 2 3 4 2 3" xfId="8627" xr:uid="{00000000-0005-0000-0000-0000C0300000}"/>
    <cellStyle name="Vírgula 5 2 3 4 3" xfId="3306" xr:uid="{00000000-0005-0000-0000-0000C1300000}"/>
    <cellStyle name="Vírgula 5 2 3 4 3 2" xfId="6245" xr:uid="{00000000-0005-0000-0000-0000C2300000}"/>
    <cellStyle name="Vírgula 5 2 3 4 3 2 2" xfId="12671" xr:uid="{00000000-0005-0000-0000-0000C3300000}"/>
    <cellStyle name="Vírgula 5 2 3 4 3 3" xfId="9744" xr:uid="{00000000-0005-0000-0000-0000C4300000}"/>
    <cellStyle name="Vírgula 5 2 3 4 4" xfId="4335" xr:uid="{00000000-0005-0000-0000-0000C5300000}"/>
    <cellStyle name="Vírgula 5 2 3 4 4 2" xfId="10761" xr:uid="{00000000-0005-0000-0000-0000C6300000}"/>
    <cellStyle name="Vírgula 5 2 3 4 5" xfId="7396" xr:uid="{00000000-0005-0000-0000-0000C7300000}"/>
    <cellStyle name="Vírgula 5 2 3 5" xfId="1378" xr:uid="{00000000-0005-0000-0000-0000C8300000}"/>
    <cellStyle name="Vírgula 5 2 3 5 2" xfId="4956" xr:uid="{00000000-0005-0000-0000-0000C9300000}"/>
    <cellStyle name="Vírgula 5 2 3 5 2 2" xfId="11382" xr:uid="{00000000-0005-0000-0000-0000CA300000}"/>
    <cellStyle name="Vírgula 5 2 3 5 3" xfId="8092" xr:uid="{00000000-0005-0000-0000-0000CB300000}"/>
    <cellStyle name="Vírgula 5 2 3 6" xfId="2942" xr:uid="{00000000-0005-0000-0000-0000CC300000}"/>
    <cellStyle name="Vírgula 5 2 3 6 2" xfId="5883" xr:uid="{00000000-0005-0000-0000-0000CD300000}"/>
    <cellStyle name="Vírgula 5 2 3 6 2 2" xfId="12309" xr:uid="{00000000-0005-0000-0000-0000CE300000}"/>
    <cellStyle name="Vírgula 5 2 3 6 3" xfId="9382" xr:uid="{00000000-0005-0000-0000-0000CF300000}"/>
    <cellStyle name="Vírgula 5 2 3 7" xfId="3787" xr:uid="{00000000-0005-0000-0000-0000D0300000}"/>
    <cellStyle name="Vírgula 5 2 3 7 2" xfId="10213" xr:uid="{00000000-0005-0000-0000-0000D1300000}"/>
    <cellStyle name="Vírgula 5 2 3 8" xfId="6842" xr:uid="{00000000-0005-0000-0000-0000D2300000}"/>
    <cellStyle name="Vírgula 5 2 4" xfId="141" xr:uid="{00000000-0005-0000-0000-0000D3300000}"/>
    <cellStyle name="Vírgula 5 2 4 2" xfId="512" xr:uid="{00000000-0005-0000-0000-0000D4300000}"/>
    <cellStyle name="Vírgula 5 2 4 2 2" xfId="1091" xr:uid="{00000000-0005-0000-0000-0000D5300000}"/>
    <cellStyle name="Vírgula 5 2 4 2 2 2" xfId="4750" xr:uid="{00000000-0005-0000-0000-0000D6300000}"/>
    <cellStyle name="Vírgula 5 2 4 2 2 2 2" xfId="11176" xr:uid="{00000000-0005-0000-0000-0000D7300000}"/>
    <cellStyle name="Vírgula 5 2 4 2 2 3" xfId="7811" xr:uid="{00000000-0005-0000-0000-0000D8300000}"/>
    <cellStyle name="Vírgula 5 2 4 2 3" xfId="2480" xr:uid="{00000000-0005-0000-0000-0000D9300000}"/>
    <cellStyle name="Vírgula 5 2 4 2 3 2" xfId="5662" xr:uid="{00000000-0005-0000-0000-0000DA300000}"/>
    <cellStyle name="Vírgula 5 2 4 2 3 2 2" xfId="12088" xr:uid="{00000000-0005-0000-0000-0000DB300000}"/>
    <cellStyle name="Vírgula 5 2 4 2 3 3" xfId="9112" xr:uid="{00000000-0005-0000-0000-0000DC300000}"/>
    <cellStyle name="Vírgula 5 2 4 2 4" xfId="3641" xr:uid="{00000000-0005-0000-0000-0000DD300000}"/>
    <cellStyle name="Vírgula 5 2 4 2 4 2" xfId="6580" xr:uid="{00000000-0005-0000-0000-0000DE300000}"/>
    <cellStyle name="Vírgula 5 2 4 2 4 2 2" xfId="13006" xr:uid="{00000000-0005-0000-0000-0000DF300000}"/>
    <cellStyle name="Vírgula 5 2 4 2 4 3" xfId="10079" xr:uid="{00000000-0005-0000-0000-0000E0300000}"/>
    <cellStyle name="Vírgula 5 2 4 2 5" xfId="4202" xr:uid="{00000000-0005-0000-0000-0000E1300000}"/>
    <cellStyle name="Vírgula 5 2 4 2 5 2" xfId="10628" xr:uid="{00000000-0005-0000-0000-0000E2300000}"/>
    <cellStyle name="Vírgula 5 2 4 2 6" xfId="7257" xr:uid="{00000000-0005-0000-0000-0000E3300000}"/>
    <cellStyle name="Vírgula 5 2 4 3" xfId="333" xr:uid="{00000000-0005-0000-0000-0000E4300000}"/>
    <cellStyle name="Vírgula 5 2 4 3 2" xfId="913" xr:uid="{00000000-0005-0000-0000-0000E5300000}"/>
    <cellStyle name="Vírgula 5 2 4 3 2 2" xfId="4572" xr:uid="{00000000-0005-0000-0000-0000E6300000}"/>
    <cellStyle name="Vírgula 5 2 4 3 2 2 2" xfId="10998" xr:uid="{00000000-0005-0000-0000-0000E7300000}"/>
    <cellStyle name="Vírgula 5 2 4 3 2 3" xfId="7633" xr:uid="{00000000-0005-0000-0000-0000E8300000}"/>
    <cellStyle name="Vírgula 5 2 4 3 3" xfId="2084" xr:uid="{00000000-0005-0000-0000-0000E9300000}"/>
    <cellStyle name="Vírgula 5 2 4 3 3 2" xfId="5382" xr:uid="{00000000-0005-0000-0000-0000EA300000}"/>
    <cellStyle name="Vírgula 5 2 4 3 3 2 2" xfId="11808" xr:uid="{00000000-0005-0000-0000-0000EB300000}"/>
    <cellStyle name="Vírgula 5 2 4 3 3 3" xfId="8778" xr:uid="{00000000-0005-0000-0000-0000EC300000}"/>
    <cellStyle name="Vírgula 5 2 4 3 4" xfId="3364" xr:uid="{00000000-0005-0000-0000-0000ED300000}"/>
    <cellStyle name="Vírgula 5 2 4 3 4 2" xfId="6303" xr:uid="{00000000-0005-0000-0000-0000EE300000}"/>
    <cellStyle name="Vírgula 5 2 4 3 4 2 2" xfId="12729" xr:uid="{00000000-0005-0000-0000-0000EF300000}"/>
    <cellStyle name="Vírgula 5 2 4 3 4 3" xfId="9802" xr:uid="{00000000-0005-0000-0000-0000F0300000}"/>
    <cellStyle name="Vírgula 5 2 4 3 5" xfId="4024" xr:uid="{00000000-0005-0000-0000-0000F1300000}"/>
    <cellStyle name="Vírgula 5 2 4 3 5 2" xfId="10450" xr:uid="{00000000-0005-0000-0000-0000F2300000}"/>
    <cellStyle name="Vírgula 5 2 4 3 6" xfId="7079" xr:uid="{00000000-0005-0000-0000-0000F3300000}"/>
    <cellStyle name="Vírgula 5 2 4 4" xfId="735" xr:uid="{00000000-0005-0000-0000-0000F4300000}"/>
    <cellStyle name="Vírgula 5 2 4 4 2" xfId="4394" xr:uid="{00000000-0005-0000-0000-0000F5300000}"/>
    <cellStyle name="Vírgula 5 2 4 4 2 2" xfId="10820" xr:uid="{00000000-0005-0000-0000-0000F6300000}"/>
    <cellStyle name="Vírgula 5 2 4 4 3" xfId="7455" xr:uid="{00000000-0005-0000-0000-0000F7300000}"/>
    <cellStyle name="Vírgula 5 2 4 5" xfId="1535" xr:uid="{00000000-0005-0000-0000-0000F8300000}"/>
    <cellStyle name="Vírgula 5 2 4 5 2" xfId="5014" xr:uid="{00000000-0005-0000-0000-0000F9300000}"/>
    <cellStyle name="Vírgula 5 2 4 5 2 2" xfId="11440" xr:uid="{00000000-0005-0000-0000-0000FA300000}"/>
    <cellStyle name="Vírgula 5 2 4 5 3" xfId="8249" xr:uid="{00000000-0005-0000-0000-0000FB300000}"/>
    <cellStyle name="Vírgula 5 2 4 6" xfId="3001" xr:uid="{00000000-0005-0000-0000-0000FC300000}"/>
    <cellStyle name="Vírgula 5 2 4 6 2" xfId="5941" xr:uid="{00000000-0005-0000-0000-0000FD300000}"/>
    <cellStyle name="Vírgula 5 2 4 6 2 2" xfId="12367" xr:uid="{00000000-0005-0000-0000-0000FE300000}"/>
    <cellStyle name="Vírgula 5 2 4 6 3" xfId="9440" xr:uid="{00000000-0005-0000-0000-0000FF300000}"/>
    <cellStyle name="Vírgula 5 2 4 7" xfId="3846" xr:uid="{00000000-0005-0000-0000-000000310000}"/>
    <cellStyle name="Vírgula 5 2 4 7 2" xfId="10272" xr:uid="{00000000-0005-0000-0000-000001310000}"/>
    <cellStyle name="Vírgula 5 2 4 8" xfId="6901" xr:uid="{00000000-0005-0000-0000-000002310000}"/>
    <cellStyle name="Vírgula 5 2 5" xfId="206" xr:uid="{00000000-0005-0000-0000-000003310000}"/>
    <cellStyle name="Vírgula 5 2 5 2" xfId="571" xr:uid="{00000000-0005-0000-0000-000004310000}"/>
    <cellStyle name="Vírgula 5 2 5 2 2" xfId="1150" xr:uid="{00000000-0005-0000-0000-000005310000}"/>
    <cellStyle name="Vírgula 5 2 5 2 2 2" xfId="4809" xr:uid="{00000000-0005-0000-0000-000006310000}"/>
    <cellStyle name="Vírgula 5 2 5 2 2 2 2" xfId="11235" xr:uid="{00000000-0005-0000-0000-000007310000}"/>
    <cellStyle name="Vírgula 5 2 5 2 2 3" xfId="7870" xr:uid="{00000000-0005-0000-0000-000008310000}"/>
    <cellStyle name="Vírgula 5 2 5 2 3" xfId="2545" xr:uid="{00000000-0005-0000-0000-000009310000}"/>
    <cellStyle name="Vírgula 5 2 5 2 3 2" xfId="5721" xr:uid="{00000000-0005-0000-0000-00000A310000}"/>
    <cellStyle name="Vírgula 5 2 5 2 3 2 2" xfId="12147" xr:uid="{00000000-0005-0000-0000-00000B310000}"/>
    <cellStyle name="Vírgula 5 2 5 2 3 3" xfId="9171" xr:uid="{00000000-0005-0000-0000-00000C310000}"/>
    <cellStyle name="Vírgula 5 2 5 2 4" xfId="3700" xr:uid="{00000000-0005-0000-0000-00000D310000}"/>
    <cellStyle name="Vírgula 5 2 5 2 4 2" xfId="6639" xr:uid="{00000000-0005-0000-0000-00000E310000}"/>
    <cellStyle name="Vírgula 5 2 5 2 4 2 2" xfId="13065" xr:uid="{00000000-0005-0000-0000-00000F310000}"/>
    <cellStyle name="Vírgula 5 2 5 2 4 3" xfId="10138" xr:uid="{00000000-0005-0000-0000-000010310000}"/>
    <cellStyle name="Vírgula 5 2 5 2 5" xfId="4261" xr:uid="{00000000-0005-0000-0000-000011310000}"/>
    <cellStyle name="Vírgula 5 2 5 2 5 2" xfId="10687" xr:uid="{00000000-0005-0000-0000-000012310000}"/>
    <cellStyle name="Vírgula 5 2 5 2 6" xfId="7316" xr:uid="{00000000-0005-0000-0000-000013310000}"/>
    <cellStyle name="Vírgula 5 2 5 3" xfId="392" xr:uid="{00000000-0005-0000-0000-000014310000}"/>
    <cellStyle name="Vírgula 5 2 5 3 2" xfId="972" xr:uid="{00000000-0005-0000-0000-000015310000}"/>
    <cellStyle name="Vírgula 5 2 5 3 2 2" xfId="4631" xr:uid="{00000000-0005-0000-0000-000016310000}"/>
    <cellStyle name="Vírgula 5 2 5 3 2 2 2" xfId="11057" xr:uid="{00000000-0005-0000-0000-000017310000}"/>
    <cellStyle name="Vírgula 5 2 5 3 2 3" xfId="7692" xr:uid="{00000000-0005-0000-0000-000018310000}"/>
    <cellStyle name="Vírgula 5 2 5 3 3" xfId="2159" xr:uid="{00000000-0005-0000-0000-000019310000}"/>
    <cellStyle name="Vírgula 5 2 5 3 3 2" xfId="5441" xr:uid="{00000000-0005-0000-0000-00001A310000}"/>
    <cellStyle name="Vírgula 5 2 5 3 3 2 2" xfId="11867" xr:uid="{00000000-0005-0000-0000-00001B310000}"/>
    <cellStyle name="Vírgula 5 2 5 3 3 3" xfId="8851" xr:uid="{00000000-0005-0000-0000-00001C310000}"/>
    <cellStyle name="Vírgula 5 2 5 3 4" xfId="3423" xr:uid="{00000000-0005-0000-0000-00001D310000}"/>
    <cellStyle name="Vírgula 5 2 5 3 4 2" xfId="6362" xr:uid="{00000000-0005-0000-0000-00001E310000}"/>
    <cellStyle name="Vírgula 5 2 5 3 4 2 2" xfId="12788" xr:uid="{00000000-0005-0000-0000-00001F310000}"/>
    <cellStyle name="Vírgula 5 2 5 3 4 3" xfId="9861" xr:uid="{00000000-0005-0000-0000-000020310000}"/>
    <cellStyle name="Vírgula 5 2 5 3 5" xfId="4083" xr:uid="{00000000-0005-0000-0000-000021310000}"/>
    <cellStyle name="Vírgula 5 2 5 3 5 2" xfId="10509" xr:uid="{00000000-0005-0000-0000-000022310000}"/>
    <cellStyle name="Vírgula 5 2 5 3 6" xfId="7138" xr:uid="{00000000-0005-0000-0000-000023310000}"/>
    <cellStyle name="Vírgula 5 2 5 4" xfId="794" xr:uid="{00000000-0005-0000-0000-000024310000}"/>
    <cellStyle name="Vírgula 5 2 5 4 2" xfId="4453" xr:uid="{00000000-0005-0000-0000-000025310000}"/>
    <cellStyle name="Vírgula 5 2 5 4 2 2" xfId="10879" xr:uid="{00000000-0005-0000-0000-000026310000}"/>
    <cellStyle name="Vírgula 5 2 5 4 3" xfId="7514" xr:uid="{00000000-0005-0000-0000-000027310000}"/>
    <cellStyle name="Vírgula 5 2 5 5" xfId="1612" xr:uid="{00000000-0005-0000-0000-000028310000}"/>
    <cellStyle name="Vírgula 5 2 5 5 2" xfId="5073" xr:uid="{00000000-0005-0000-0000-000029310000}"/>
    <cellStyle name="Vírgula 5 2 5 5 2 2" xfId="11499" xr:uid="{00000000-0005-0000-0000-00002A310000}"/>
    <cellStyle name="Vírgula 5 2 5 5 3" xfId="8323" xr:uid="{00000000-0005-0000-0000-00002B310000}"/>
    <cellStyle name="Vírgula 5 2 5 6" xfId="3061" xr:uid="{00000000-0005-0000-0000-00002C310000}"/>
    <cellStyle name="Vírgula 5 2 5 6 2" xfId="6000" xr:uid="{00000000-0005-0000-0000-00002D310000}"/>
    <cellStyle name="Vírgula 5 2 5 6 2 2" xfId="12426" xr:uid="{00000000-0005-0000-0000-00002E310000}"/>
    <cellStyle name="Vírgula 5 2 5 6 3" xfId="9499" xr:uid="{00000000-0005-0000-0000-00002F310000}"/>
    <cellStyle name="Vírgula 5 2 5 7" xfId="3905" xr:uid="{00000000-0005-0000-0000-000030310000}"/>
    <cellStyle name="Vírgula 5 2 5 7 2" xfId="10331" xr:uid="{00000000-0005-0000-0000-000031310000}"/>
    <cellStyle name="Vírgula 5 2 5 8" xfId="6960" xr:uid="{00000000-0005-0000-0000-000032310000}"/>
    <cellStyle name="Vírgula 5 2 6" xfId="423" xr:uid="{00000000-0005-0000-0000-000033310000}"/>
    <cellStyle name="Vírgula 5 2 6 2" xfId="1002" xr:uid="{00000000-0005-0000-0000-000034310000}"/>
    <cellStyle name="Vírgula 5 2 6 2 2" xfId="4661" xr:uid="{00000000-0005-0000-0000-000035310000}"/>
    <cellStyle name="Vírgula 5 2 6 2 2 2" xfId="11087" xr:uid="{00000000-0005-0000-0000-000036310000}"/>
    <cellStyle name="Vírgula 5 2 6 2 3" xfId="7722" xr:uid="{00000000-0005-0000-0000-000037310000}"/>
    <cellStyle name="Vírgula 5 2 6 3" xfId="2385" xr:uid="{00000000-0005-0000-0000-000038310000}"/>
    <cellStyle name="Vírgula 5 2 6 3 2" xfId="5573" xr:uid="{00000000-0005-0000-0000-000039310000}"/>
    <cellStyle name="Vírgula 5 2 6 3 2 2" xfId="11999" xr:uid="{00000000-0005-0000-0000-00003A310000}"/>
    <cellStyle name="Vírgula 5 2 6 3 3" xfId="9023" xr:uid="{00000000-0005-0000-0000-00003B310000}"/>
    <cellStyle name="Vírgula 5 2 6 4" xfId="3552" xr:uid="{00000000-0005-0000-0000-00003C310000}"/>
    <cellStyle name="Vírgula 5 2 6 4 2" xfId="6491" xr:uid="{00000000-0005-0000-0000-00003D310000}"/>
    <cellStyle name="Vírgula 5 2 6 4 2 2" xfId="12917" xr:uid="{00000000-0005-0000-0000-00003E310000}"/>
    <cellStyle name="Vírgula 5 2 6 4 3" xfId="9990" xr:uid="{00000000-0005-0000-0000-00003F310000}"/>
    <cellStyle name="Vírgula 5 2 6 5" xfId="4113" xr:uid="{00000000-0005-0000-0000-000040310000}"/>
    <cellStyle name="Vírgula 5 2 6 5 2" xfId="10539" xr:uid="{00000000-0005-0000-0000-000041310000}"/>
    <cellStyle name="Vírgula 5 2 6 6" xfId="7168" xr:uid="{00000000-0005-0000-0000-000042310000}"/>
    <cellStyle name="Vírgula 5 2 7" xfId="244" xr:uid="{00000000-0005-0000-0000-000043310000}"/>
    <cellStyle name="Vírgula 5 2 7 2" xfId="824" xr:uid="{00000000-0005-0000-0000-000044310000}"/>
    <cellStyle name="Vírgula 5 2 7 2 2" xfId="4483" xr:uid="{00000000-0005-0000-0000-000045310000}"/>
    <cellStyle name="Vírgula 5 2 7 2 2 2" xfId="10909" xr:uid="{00000000-0005-0000-0000-000046310000}"/>
    <cellStyle name="Vírgula 5 2 7 2 3" xfId="7544" xr:uid="{00000000-0005-0000-0000-000047310000}"/>
    <cellStyle name="Vírgula 5 2 7 3" xfId="1803" xr:uid="{00000000-0005-0000-0000-000048310000}"/>
    <cellStyle name="Vírgula 5 2 7 3 2" xfId="5206" xr:uid="{00000000-0005-0000-0000-000049310000}"/>
    <cellStyle name="Vírgula 5 2 7 3 2 2" xfId="11632" xr:uid="{00000000-0005-0000-0000-00004A310000}"/>
    <cellStyle name="Vírgula 5 2 7 3 3" xfId="8501" xr:uid="{00000000-0005-0000-0000-00004B310000}"/>
    <cellStyle name="Vírgula 5 2 7 4" xfId="3190" xr:uid="{00000000-0005-0000-0000-00004C310000}"/>
    <cellStyle name="Vírgula 5 2 7 4 2" xfId="6129" xr:uid="{00000000-0005-0000-0000-00004D310000}"/>
    <cellStyle name="Vírgula 5 2 7 4 2 2" xfId="12555" xr:uid="{00000000-0005-0000-0000-00004E310000}"/>
    <cellStyle name="Vírgula 5 2 7 4 3" xfId="9628" xr:uid="{00000000-0005-0000-0000-00004F310000}"/>
    <cellStyle name="Vírgula 5 2 7 5" xfId="3935" xr:uid="{00000000-0005-0000-0000-000050310000}"/>
    <cellStyle name="Vírgula 5 2 7 5 2" xfId="10361" xr:uid="{00000000-0005-0000-0000-000051310000}"/>
    <cellStyle name="Vírgula 5 2 7 6" xfId="6990" xr:uid="{00000000-0005-0000-0000-000052310000}"/>
    <cellStyle name="Vírgula 5 2 8" xfId="646" xr:uid="{00000000-0005-0000-0000-000053310000}"/>
    <cellStyle name="Vírgula 5 2 8 2" xfId="4305" xr:uid="{00000000-0005-0000-0000-000054310000}"/>
    <cellStyle name="Vírgula 5 2 8 2 2" xfId="10731" xr:uid="{00000000-0005-0000-0000-000055310000}"/>
    <cellStyle name="Vírgula 5 2 8 3" xfId="7366" xr:uid="{00000000-0005-0000-0000-000056310000}"/>
    <cellStyle name="Vírgula 5 2 9" xfId="1244" xr:uid="{00000000-0005-0000-0000-000057310000}"/>
    <cellStyle name="Vírgula 5 2 9 2" xfId="4840" xr:uid="{00000000-0005-0000-0000-000058310000}"/>
    <cellStyle name="Vírgula 5 2 9 2 2" xfId="11266" xr:uid="{00000000-0005-0000-0000-000059310000}"/>
    <cellStyle name="Vírgula 5 2 9 3" xfId="7960" xr:uid="{00000000-0005-0000-0000-00005A310000}"/>
    <cellStyle name="Vírgula 5 3" xfId="70" xr:uid="{00000000-0005-0000-0000-00005B310000}"/>
    <cellStyle name="Vírgula 5 3 2" xfId="1737" xr:uid="{00000000-0005-0000-0000-00005C310000}"/>
    <cellStyle name="Vírgula 5 3 2 2" xfId="2293" xr:uid="{00000000-0005-0000-0000-00005D310000}"/>
    <cellStyle name="Vírgula 5 3 2 2 2" xfId="3528" xr:uid="{00000000-0005-0000-0000-00005E310000}"/>
    <cellStyle name="Vírgula 5 3 2 2 2 2" xfId="6467" xr:uid="{00000000-0005-0000-0000-00005F310000}"/>
    <cellStyle name="Vírgula 5 3 2 2 2 2 2" xfId="12893" xr:uid="{00000000-0005-0000-0000-000060310000}"/>
    <cellStyle name="Vírgula 5 3 2 2 2 3" xfId="9966" xr:uid="{00000000-0005-0000-0000-000061310000}"/>
    <cellStyle name="Vírgula 5 3 2 2 3" xfId="5547" xr:uid="{00000000-0005-0000-0000-000062310000}"/>
    <cellStyle name="Vírgula 5 3 2 2 3 2" xfId="11973" xr:uid="{00000000-0005-0000-0000-000063310000}"/>
    <cellStyle name="Vírgula 5 3 2 2 4" xfId="8974" xr:uid="{00000000-0005-0000-0000-000064310000}"/>
    <cellStyle name="Vírgula 5 3 2 3" xfId="3166" xr:uid="{00000000-0005-0000-0000-000065310000}"/>
    <cellStyle name="Vírgula 5 3 2 3 2" xfId="6105" xr:uid="{00000000-0005-0000-0000-000066310000}"/>
    <cellStyle name="Vírgula 5 3 2 3 2 2" xfId="12531" xr:uid="{00000000-0005-0000-0000-000067310000}"/>
    <cellStyle name="Vírgula 5 3 2 3 3" xfId="9604" xr:uid="{00000000-0005-0000-0000-000068310000}"/>
    <cellStyle name="Vírgula 5 3 2 4" xfId="5179" xr:uid="{00000000-0005-0000-0000-000069310000}"/>
    <cellStyle name="Vírgula 5 3 2 4 2" xfId="11605" xr:uid="{00000000-0005-0000-0000-00006A310000}"/>
    <cellStyle name="Vírgula 5 3 2 5" xfId="8446" xr:uid="{00000000-0005-0000-0000-00006B310000}"/>
    <cellStyle name="Vírgula 5 3 3" xfId="1661" xr:uid="{00000000-0005-0000-0000-00006C310000}"/>
    <cellStyle name="Vírgula 5 3 3 2" xfId="2216" xr:uid="{00000000-0005-0000-0000-00006D310000}"/>
    <cellStyle name="Vírgula 5 3 3 2 2" xfId="3467" xr:uid="{00000000-0005-0000-0000-00006E310000}"/>
    <cellStyle name="Vírgula 5 3 3 2 2 2" xfId="6406" xr:uid="{00000000-0005-0000-0000-00006F310000}"/>
    <cellStyle name="Vírgula 5 3 3 2 2 2 2" xfId="12832" xr:uid="{00000000-0005-0000-0000-000070310000}"/>
    <cellStyle name="Vírgula 5 3 3 2 2 3" xfId="9905" xr:uid="{00000000-0005-0000-0000-000071310000}"/>
    <cellStyle name="Vírgula 5 3 3 2 3" xfId="5485" xr:uid="{00000000-0005-0000-0000-000072310000}"/>
    <cellStyle name="Vírgula 5 3 3 2 3 2" xfId="11911" xr:uid="{00000000-0005-0000-0000-000073310000}"/>
    <cellStyle name="Vírgula 5 3 3 2 4" xfId="8900" xr:uid="{00000000-0005-0000-0000-000074310000}"/>
    <cellStyle name="Vírgula 5 3 3 3" xfId="3105" xr:uid="{00000000-0005-0000-0000-000075310000}"/>
    <cellStyle name="Vírgula 5 3 3 3 2" xfId="6044" xr:uid="{00000000-0005-0000-0000-000076310000}"/>
    <cellStyle name="Vírgula 5 3 3 3 2 2" xfId="12470" xr:uid="{00000000-0005-0000-0000-000077310000}"/>
    <cellStyle name="Vírgula 5 3 3 3 3" xfId="9543" xr:uid="{00000000-0005-0000-0000-000078310000}"/>
    <cellStyle name="Vírgula 5 3 3 4" xfId="5117" xr:uid="{00000000-0005-0000-0000-000079310000}"/>
    <cellStyle name="Vírgula 5 3 3 4 2" xfId="11543" xr:uid="{00000000-0005-0000-0000-00007A310000}"/>
    <cellStyle name="Vírgula 5 3 3 5" xfId="8372" xr:uid="{00000000-0005-0000-0000-00007B310000}"/>
    <cellStyle name="Vírgula 5 3 4" xfId="2409" xr:uid="{00000000-0005-0000-0000-00007C310000}"/>
    <cellStyle name="Vírgula 5 3 5" xfId="1879" xr:uid="{00000000-0005-0000-0000-00007D310000}"/>
    <cellStyle name="Vírgula 5 3 5 2" xfId="3261" xr:uid="{00000000-0005-0000-0000-00007E310000}"/>
    <cellStyle name="Vírgula 5 3 5 2 2" xfId="6200" xr:uid="{00000000-0005-0000-0000-00007F310000}"/>
    <cellStyle name="Vírgula 5 3 5 2 2 2" xfId="12626" xr:uid="{00000000-0005-0000-0000-000080310000}"/>
    <cellStyle name="Vírgula 5 3 5 2 3" xfId="9699" xr:uid="{00000000-0005-0000-0000-000081310000}"/>
    <cellStyle name="Vírgula 5 3 5 3" xfId="5277" xr:uid="{00000000-0005-0000-0000-000082310000}"/>
    <cellStyle name="Vírgula 5 3 5 3 2" xfId="11703" xr:uid="{00000000-0005-0000-0000-000083310000}"/>
    <cellStyle name="Vírgula 5 3 5 4" xfId="8575" xr:uid="{00000000-0005-0000-0000-000084310000}"/>
    <cellStyle name="Vírgula 5 3 6" xfId="1325" xr:uid="{00000000-0005-0000-0000-000085310000}"/>
    <cellStyle name="Vírgula 5 3 6 2" xfId="4911" xr:uid="{00000000-0005-0000-0000-000086310000}"/>
    <cellStyle name="Vírgula 5 3 6 2 2" xfId="11337" xr:uid="{00000000-0005-0000-0000-000087310000}"/>
    <cellStyle name="Vírgula 5 3 6 3" xfId="8039" xr:uid="{00000000-0005-0000-0000-000088310000}"/>
    <cellStyle name="Vírgula 5 3 7" xfId="2897" xr:uid="{00000000-0005-0000-0000-000089310000}"/>
    <cellStyle name="Vírgula 5 3 7 2" xfId="5838" xr:uid="{00000000-0005-0000-0000-00008A310000}"/>
    <cellStyle name="Vírgula 5 3 7 2 2" xfId="12264" xr:uid="{00000000-0005-0000-0000-00008B310000}"/>
    <cellStyle name="Vírgula 5 3 7 3" xfId="9337" xr:uid="{00000000-0005-0000-0000-00008C310000}"/>
    <cellStyle name="Vírgula 5 3_IOPES" xfId="2667" xr:uid="{00000000-0005-0000-0000-00008D310000}"/>
    <cellStyle name="Vírgula 5 4" xfId="125" xr:uid="{00000000-0005-0000-0000-00008E310000}"/>
    <cellStyle name="Vírgula 5 4 2" xfId="186" xr:uid="{00000000-0005-0000-0000-00008F310000}"/>
    <cellStyle name="Vírgula 5 4 2 2" xfId="557" xr:uid="{00000000-0005-0000-0000-000090310000}"/>
    <cellStyle name="Vírgula 5 4 2 2 2" xfId="1136" xr:uid="{00000000-0005-0000-0000-000091310000}"/>
    <cellStyle name="Vírgula 5 4 2 2 2 2" xfId="4795" xr:uid="{00000000-0005-0000-0000-000092310000}"/>
    <cellStyle name="Vírgula 5 4 2 2 2 2 2" xfId="11221" xr:uid="{00000000-0005-0000-0000-000093310000}"/>
    <cellStyle name="Vírgula 5 4 2 2 2 3" xfId="7856" xr:uid="{00000000-0005-0000-0000-000094310000}"/>
    <cellStyle name="Vírgula 5 4 2 2 3" xfId="2525" xr:uid="{00000000-0005-0000-0000-000095310000}"/>
    <cellStyle name="Vírgula 5 4 2 2 3 2" xfId="5707" xr:uid="{00000000-0005-0000-0000-000096310000}"/>
    <cellStyle name="Vírgula 5 4 2 2 3 2 2" xfId="12133" xr:uid="{00000000-0005-0000-0000-000097310000}"/>
    <cellStyle name="Vírgula 5 4 2 2 3 3" xfId="9157" xr:uid="{00000000-0005-0000-0000-000098310000}"/>
    <cellStyle name="Vírgula 5 4 2 2 4" xfId="3686" xr:uid="{00000000-0005-0000-0000-000099310000}"/>
    <cellStyle name="Vírgula 5 4 2 2 4 2" xfId="6625" xr:uid="{00000000-0005-0000-0000-00009A310000}"/>
    <cellStyle name="Vírgula 5 4 2 2 4 2 2" xfId="13051" xr:uid="{00000000-0005-0000-0000-00009B310000}"/>
    <cellStyle name="Vírgula 5 4 2 2 4 3" xfId="10124" xr:uid="{00000000-0005-0000-0000-00009C310000}"/>
    <cellStyle name="Vírgula 5 4 2 2 5" xfId="4247" xr:uid="{00000000-0005-0000-0000-00009D310000}"/>
    <cellStyle name="Vírgula 5 4 2 2 5 2" xfId="10673" xr:uid="{00000000-0005-0000-0000-00009E310000}"/>
    <cellStyle name="Vírgula 5 4 2 2 6" xfId="7302" xr:uid="{00000000-0005-0000-0000-00009F310000}"/>
    <cellStyle name="Vírgula 5 4 2 3" xfId="378" xr:uid="{00000000-0005-0000-0000-0000A0310000}"/>
    <cellStyle name="Vírgula 5 4 2 3 2" xfId="958" xr:uid="{00000000-0005-0000-0000-0000A1310000}"/>
    <cellStyle name="Vírgula 5 4 2 3 2 2" xfId="4617" xr:uid="{00000000-0005-0000-0000-0000A2310000}"/>
    <cellStyle name="Vírgula 5 4 2 3 2 2 2" xfId="11043" xr:uid="{00000000-0005-0000-0000-0000A3310000}"/>
    <cellStyle name="Vírgula 5 4 2 3 2 3" xfId="7678" xr:uid="{00000000-0005-0000-0000-0000A4310000}"/>
    <cellStyle name="Vírgula 5 4 2 3 3" xfId="2222" xr:uid="{00000000-0005-0000-0000-0000A5310000}"/>
    <cellStyle name="Vírgula 5 4 2 3 4" xfId="4069" xr:uid="{00000000-0005-0000-0000-0000A6310000}"/>
    <cellStyle name="Vírgula 5 4 2 3 4 2" xfId="10495" xr:uid="{00000000-0005-0000-0000-0000A7310000}"/>
    <cellStyle name="Vírgula 5 4 2 3 5" xfId="7124" xr:uid="{00000000-0005-0000-0000-0000A8310000}"/>
    <cellStyle name="Vírgula 5 4 2 4" xfId="780" xr:uid="{00000000-0005-0000-0000-0000A9310000}"/>
    <cellStyle name="Vírgula 5 4 2 4 2" xfId="4439" xr:uid="{00000000-0005-0000-0000-0000AA310000}"/>
    <cellStyle name="Vírgula 5 4 2 4 2 2" xfId="10865" xr:uid="{00000000-0005-0000-0000-0000AB310000}"/>
    <cellStyle name="Vírgula 5 4 2 4 3" xfId="7500" xr:uid="{00000000-0005-0000-0000-0000AC310000}"/>
    <cellStyle name="Vírgula 5 4 2 5" xfId="1667" xr:uid="{00000000-0005-0000-0000-0000AD310000}"/>
    <cellStyle name="Vírgula 5 4 2 6" xfId="3891" xr:uid="{00000000-0005-0000-0000-0000AE310000}"/>
    <cellStyle name="Vírgula 5 4 2 6 2" xfId="10317" xr:uid="{00000000-0005-0000-0000-0000AF310000}"/>
    <cellStyle name="Vírgula 5 4 2 7" xfId="6946" xr:uid="{00000000-0005-0000-0000-0000B0310000}"/>
    <cellStyle name="Vírgula 5 4 3" xfId="498" xr:uid="{00000000-0005-0000-0000-0000B1310000}"/>
    <cellStyle name="Vírgula 5 4 3 2" xfId="1077" xr:uid="{00000000-0005-0000-0000-0000B2310000}"/>
    <cellStyle name="Vírgula 5 4 3 2 2" xfId="4736" xr:uid="{00000000-0005-0000-0000-0000B3310000}"/>
    <cellStyle name="Vírgula 5 4 3 2 2 2" xfId="11162" xr:uid="{00000000-0005-0000-0000-0000B4310000}"/>
    <cellStyle name="Vírgula 5 4 3 2 3" xfId="7797" xr:uid="{00000000-0005-0000-0000-0000B5310000}"/>
    <cellStyle name="Vírgula 5 4 3 3" xfId="2464" xr:uid="{00000000-0005-0000-0000-0000B6310000}"/>
    <cellStyle name="Vírgula 5 4 3 3 2" xfId="5648" xr:uid="{00000000-0005-0000-0000-0000B7310000}"/>
    <cellStyle name="Vírgula 5 4 3 3 2 2" xfId="12074" xr:uid="{00000000-0005-0000-0000-0000B8310000}"/>
    <cellStyle name="Vírgula 5 4 3 3 3" xfId="9098" xr:uid="{00000000-0005-0000-0000-0000B9310000}"/>
    <cellStyle name="Vírgula 5 4 3 4" xfId="3627" xr:uid="{00000000-0005-0000-0000-0000BA310000}"/>
    <cellStyle name="Vírgula 5 4 3 4 2" xfId="6566" xr:uid="{00000000-0005-0000-0000-0000BB310000}"/>
    <cellStyle name="Vírgula 5 4 3 4 2 2" xfId="12992" xr:uid="{00000000-0005-0000-0000-0000BC310000}"/>
    <cellStyle name="Vírgula 5 4 3 4 3" xfId="10065" xr:uid="{00000000-0005-0000-0000-0000BD310000}"/>
    <cellStyle name="Vírgula 5 4 3 5" xfId="4188" xr:uid="{00000000-0005-0000-0000-0000BE310000}"/>
    <cellStyle name="Vírgula 5 4 3 5 2" xfId="10614" xr:uid="{00000000-0005-0000-0000-0000BF310000}"/>
    <cellStyle name="Vírgula 5 4 3 6" xfId="7243" xr:uid="{00000000-0005-0000-0000-0000C0310000}"/>
    <cellStyle name="Vírgula 5 4 4" xfId="319" xr:uid="{00000000-0005-0000-0000-0000C1310000}"/>
    <cellStyle name="Vírgula 5 4 4 2" xfId="899" xr:uid="{00000000-0005-0000-0000-0000C2310000}"/>
    <cellStyle name="Vírgula 5 4 4 2 2" xfId="4558" xr:uid="{00000000-0005-0000-0000-0000C3310000}"/>
    <cellStyle name="Vírgula 5 4 4 2 2 2" xfId="10984" xr:uid="{00000000-0005-0000-0000-0000C4310000}"/>
    <cellStyle name="Vírgula 5 4 4 2 3" xfId="7619" xr:uid="{00000000-0005-0000-0000-0000C5310000}"/>
    <cellStyle name="Vírgula 5 4 4 3" xfId="1944" xr:uid="{00000000-0005-0000-0000-0000C6310000}"/>
    <cellStyle name="Vírgula 5 4 4 3 2" xfId="5335" xr:uid="{00000000-0005-0000-0000-0000C7310000}"/>
    <cellStyle name="Vírgula 5 4 4 3 2 2" xfId="11761" xr:uid="{00000000-0005-0000-0000-0000C8310000}"/>
    <cellStyle name="Vírgula 5 4 4 3 3" xfId="8640" xr:uid="{00000000-0005-0000-0000-0000C9310000}"/>
    <cellStyle name="Vírgula 5 4 4 4" xfId="3319" xr:uid="{00000000-0005-0000-0000-0000CA310000}"/>
    <cellStyle name="Vírgula 5 4 4 4 2" xfId="6258" xr:uid="{00000000-0005-0000-0000-0000CB310000}"/>
    <cellStyle name="Vírgula 5 4 4 4 2 2" xfId="12684" xr:uid="{00000000-0005-0000-0000-0000CC310000}"/>
    <cellStyle name="Vírgula 5 4 4 4 3" xfId="9757" xr:uid="{00000000-0005-0000-0000-0000CD310000}"/>
    <cellStyle name="Vírgula 5 4 4 5" xfId="4010" xr:uid="{00000000-0005-0000-0000-0000CE310000}"/>
    <cellStyle name="Vírgula 5 4 4 5 2" xfId="10436" xr:uid="{00000000-0005-0000-0000-0000CF310000}"/>
    <cellStyle name="Vírgula 5 4 4 6" xfId="7065" xr:uid="{00000000-0005-0000-0000-0000D0310000}"/>
    <cellStyle name="Vírgula 5 4 5" xfId="721" xr:uid="{00000000-0005-0000-0000-0000D1310000}"/>
    <cellStyle name="Vírgula 5 4 5 2" xfId="4380" xr:uid="{00000000-0005-0000-0000-0000D2310000}"/>
    <cellStyle name="Vírgula 5 4 5 2 2" xfId="10806" xr:uid="{00000000-0005-0000-0000-0000D3310000}"/>
    <cellStyle name="Vírgula 5 4 5 3" xfId="7441" xr:uid="{00000000-0005-0000-0000-0000D4310000}"/>
    <cellStyle name="Vírgula 5 4 6" xfId="1391" xr:uid="{00000000-0005-0000-0000-0000D5310000}"/>
    <cellStyle name="Vírgula 5 4 6 2" xfId="4969" xr:uid="{00000000-0005-0000-0000-0000D6310000}"/>
    <cellStyle name="Vírgula 5 4 6 2 2" xfId="11395" xr:uid="{00000000-0005-0000-0000-0000D7310000}"/>
    <cellStyle name="Vírgula 5 4 6 3" xfId="8105" xr:uid="{00000000-0005-0000-0000-0000D8310000}"/>
    <cellStyle name="Vírgula 5 4 7" xfId="2955" xr:uid="{00000000-0005-0000-0000-0000D9310000}"/>
    <cellStyle name="Vírgula 5 4 7 2" xfId="5896" xr:uid="{00000000-0005-0000-0000-0000DA310000}"/>
    <cellStyle name="Vírgula 5 4 7 2 2" xfId="12322" xr:uid="{00000000-0005-0000-0000-0000DB310000}"/>
    <cellStyle name="Vírgula 5 4 7 3" xfId="9395" xr:uid="{00000000-0005-0000-0000-0000DC310000}"/>
    <cellStyle name="Vírgula 5 4 8" xfId="3832" xr:uid="{00000000-0005-0000-0000-0000DD310000}"/>
    <cellStyle name="Vírgula 5 4 8 2" xfId="10258" xr:uid="{00000000-0005-0000-0000-0000DE310000}"/>
    <cellStyle name="Vírgula 5 4 9" xfId="6887" xr:uid="{00000000-0005-0000-0000-0000DF310000}"/>
    <cellStyle name="Vírgula 5 5" xfId="93" xr:uid="{00000000-0005-0000-0000-0000E0310000}"/>
    <cellStyle name="Vírgula 5 5 2" xfId="466" xr:uid="{00000000-0005-0000-0000-0000E1310000}"/>
    <cellStyle name="Vírgula 5 5 2 2" xfId="1045" xr:uid="{00000000-0005-0000-0000-0000E2310000}"/>
    <cellStyle name="Vírgula 5 5 2 2 2" xfId="2256" xr:uid="{00000000-0005-0000-0000-0000E3310000}"/>
    <cellStyle name="Vírgula 5 5 2 2 2 2" xfId="5515" xr:uid="{00000000-0005-0000-0000-0000E4310000}"/>
    <cellStyle name="Vírgula 5 5 2 2 2 2 2" xfId="11941" xr:uid="{00000000-0005-0000-0000-0000E5310000}"/>
    <cellStyle name="Vírgula 5 5 2 2 2 3" xfId="8939" xr:uid="{00000000-0005-0000-0000-0000E6310000}"/>
    <cellStyle name="Vírgula 5 5 2 2 3" xfId="3497" xr:uid="{00000000-0005-0000-0000-0000E7310000}"/>
    <cellStyle name="Vírgula 5 5 2 2 3 2" xfId="6436" xr:uid="{00000000-0005-0000-0000-0000E8310000}"/>
    <cellStyle name="Vírgula 5 5 2 2 3 2 2" xfId="12862" xr:uid="{00000000-0005-0000-0000-0000E9310000}"/>
    <cellStyle name="Vírgula 5 5 2 2 3 3" xfId="9935" xr:uid="{00000000-0005-0000-0000-0000EA310000}"/>
    <cellStyle name="Vírgula 5 5 2 2 4" xfId="4704" xr:uid="{00000000-0005-0000-0000-0000EB310000}"/>
    <cellStyle name="Vírgula 5 5 2 2 4 2" xfId="11130" xr:uid="{00000000-0005-0000-0000-0000EC310000}"/>
    <cellStyle name="Vírgula 5 5 2 2 5" xfId="7765" xr:uid="{00000000-0005-0000-0000-0000ED310000}"/>
    <cellStyle name="Vírgula 5 5 2 3" xfId="1701" xr:uid="{00000000-0005-0000-0000-0000EE310000}"/>
    <cellStyle name="Vírgula 5 5 2 3 2" xfId="5147" xr:uid="{00000000-0005-0000-0000-0000EF310000}"/>
    <cellStyle name="Vírgula 5 5 2 3 2 2" xfId="11573" xr:uid="{00000000-0005-0000-0000-0000F0310000}"/>
    <cellStyle name="Vírgula 5 5 2 3 3" xfId="8411" xr:uid="{00000000-0005-0000-0000-0000F1310000}"/>
    <cellStyle name="Vírgula 5 5 2 4" xfId="3135" xr:uid="{00000000-0005-0000-0000-0000F2310000}"/>
    <cellStyle name="Vírgula 5 5 2 4 2" xfId="6074" xr:uid="{00000000-0005-0000-0000-0000F3310000}"/>
    <cellStyle name="Vírgula 5 5 2 4 2 2" xfId="12500" xr:uid="{00000000-0005-0000-0000-0000F4310000}"/>
    <cellStyle name="Vírgula 5 5 2 4 3" xfId="9573" xr:uid="{00000000-0005-0000-0000-0000F5310000}"/>
    <cellStyle name="Vírgula 5 5 2 5" xfId="4156" xr:uid="{00000000-0005-0000-0000-0000F6310000}"/>
    <cellStyle name="Vírgula 5 5 2 5 2" xfId="10582" xr:uid="{00000000-0005-0000-0000-0000F7310000}"/>
    <cellStyle name="Vírgula 5 5 2 6" xfId="7211" xr:uid="{00000000-0005-0000-0000-0000F8310000}"/>
    <cellStyle name="Vírgula 5 5 3" xfId="287" xr:uid="{00000000-0005-0000-0000-0000F9310000}"/>
    <cellStyle name="Vírgula 5 5 3 2" xfId="867" xr:uid="{00000000-0005-0000-0000-0000FA310000}"/>
    <cellStyle name="Vírgula 5 5 3 2 2" xfId="4526" xr:uid="{00000000-0005-0000-0000-0000FB310000}"/>
    <cellStyle name="Vírgula 5 5 3 2 2 2" xfId="10952" xr:uid="{00000000-0005-0000-0000-0000FC310000}"/>
    <cellStyle name="Vírgula 5 5 3 2 3" xfId="7587" xr:uid="{00000000-0005-0000-0000-0000FD310000}"/>
    <cellStyle name="Vírgula 5 5 3 3" xfId="2432" xr:uid="{00000000-0005-0000-0000-0000FE310000}"/>
    <cellStyle name="Vírgula 5 5 3 3 2" xfId="5616" xr:uid="{00000000-0005-0000-0000-0000FF310000}"/>
    <cellStyle name="Vírgula 5 5 3 3 2 2" xfId="12042" xr:uid="{00000000-0005-0000-0000-000000320000}"/>
    <cellStyle name="Vírgula 5 5 3 3 3" xfId="9066" xr:uid="{00000000-0005-0000-0000-000001320000}"/>
    <cellStyle name="Vírgula 5 5 3 4" xfId="3595" xr:uid="{00000000-0005-0000-0000-000002320000}"/>
    <cellStyle name="Vírgula 5 5 3 4 2" xfId="6534" xr:uid="{00000000-0005-0000-0000-000003320000}"/>
    <cellStyle name="Vírgula 5 5 3 4 2 2" xfId="12960" xr:uid="{00000000-0005-0000-0000-000004320000}"/>
    <cellStyle name="Vírgula 5 5 3 4 3" xfId="10033" xr:uid="{00000000-0005-0000-0000-000005320000}"/>
    <cellStyle name="Vírgula 5 5 3 5" xfId="3978" xr:uid="{00000000-0005-0000-0000-000006320000}"/>
    <cellStyle name="Vírgula 5 5 3 5 2" xfId="10404" xr:uid="{00000000-0005-0000-0000-000007320000}"/>
    <cellStyle name="Vírgula 5 5 3 6" xfId="7033" xr:uid="{00000000-0005-0000-0000-000008320000}"/>
    <cellStyle name="Vírgula 5 5 4" xfId="689" xr:uid="{00000000-0005-0000-0000-000009320000}"/>
    <cellStyle name="Vírgula 5 5 4 2" xfId="2097" xr:uid="{00000000-0005-0000-0000-00000A320000}"/>
    <cellStyle name="Vírgula 5 5 4 2 2" xfId="5395" xr:uid="{00000000-0005-0000-0000-00000B320000}"/>
    <cellStyle name="Vírgula 5 5 4 2 2 2" xfId="11821" xr:uid="{00000000-0005-0000-0000-00000C320000}"/>
    <cellStyle name="Vírgula 5 5 4 2 3" xfId="8791" xr:uid="{00000000-0005-0000-0000-00000D320000}"/>
    <cellStyle name="Vírgula 5 5 4 3" xfId="3377" xr:uid="{00000000-0005-0000-0000-00000E320000}"/>
    <cellStyle name="Vírgula 5 5 4 3 2" xfId="6316" xr:uid="{00000000-0005-0000-0000-00000F320000}"/>
    <cellStyle name="Vírgula 5 5 4 3 2 2" xfId="12742" xr:uid="{00000000-0005-0000-0000-000010320000}"/>
    <cellStyle name="Vírgula 5 5 4 3 3" xfId="9815" xr:uid="{00000000-0005-0000-0000-000011320000}"/>
    <cellStyle name="Vírgula 5 5 4 4" xfId="4348" xr:uid="{00000000-0005-0000-0000-000012320000}"/>
    <cellStyle name="Vírgula 5 5 4 4 2" xfId="10774" xr:uid="{00000000-0005-0000-0000-000013320000}"/>
    <cellStyle name="Vírgula 5 5 4 5" xfId="7409" xr:uid="{00000000-0005-0000-0000-000014320000}"/>
    <cellStyle name="Vírgula 5 5 5" xfId="1548" xr:uid="{00000000-0005-0000-0000-000015320000}"/>
    <cellStyle name="Vírgula 5 5 5 2" xfId="5027" xr:uid="{00000000-0005-0000-0000-000016320000}"/>
    <cellStyle name="Vírgula 5 5 5 2 2" xfId="11453" xr:uid="{00000000-0005-0000-0000-000017320000}"/>
    <cellStyle name="Vírgula 5 5 5 3" xfId="8262" xr:uid="{00000000-0005-0000-0000-000018320000}"/>
    <cellStyle name="Vírgula 5 5 6" xfId="3014" xr:uid="{00000000-0005-0000-0000-000019320000}"/>
    <cellStyle name="Vírgula 5 5 6 2" xfId="5954" xr:uid="{00000000-0005-0000-0000-00001A320000}"/>
    <cellStyle name="Vírgula 5 5 6 2 2" xfId="12380" xr:uid="{00000000-0005-0000-0000-00001B320000}"/>
    <cellStyle name="Vírgula 5 5 6 3" xfId="9453" xr:uid="{00000000-0005-0000-0000-00001C320000}"/>
    <cellStyle name="Vírgula 5 5 7" xfId="3800" xr:uid="{00000000-0005-0000-0000-00001D320000}"/>
    <cellStyle name="Vírgula 5 5 7 2" xfId="10226" xr:uid="{00000000-0005-0000-0000-00001E320000}"/>
    <cellStyle name="Vírgula 5 5 8" xfId="6855" xr:uid="{00000000-0005-0000-0000-00001F320000}"/>
    <cellStyle name="Vírgula 5 6" xfId="154" xr:uid="{00000000-0005-0000-0000-000020320000}"/>
    <cellStyle name="Vírgula 5 6 2" xfId="525" xr:uid="{00000000-0005-0000-0000-000021320000}"/>
    <cellStyle name="Vírgula 5 6 2 2" xfId="1104" xr:uid="{00000000-0005-0000-0000-000022320000}"/>
    <cellStyle name="Vírgula 5 6 2 2 2" xfId="4763" xr:uid="{00000000-0005-0000-0000-000023320000}"/>
    <cellStyle name="Vírgula 5 6 2 2 2 2" xfId="11189" xr:uid="{00000000-0005-0000-0000-000024320000}"/>
    <cellStyle name="Vírgula 5 6 2 2 3" xfId="7824" xr:uid="{00000000-0005-0000-0000-000025320000}"/>
    <cellStyle name="Vírgula 5 6 2 3" xfId="2493" xr:uid="{00000000-0005-0000-0000-000026320000}"/>
    <cellStyle name="Vírgula 5 6 2 3 2" xfId="5675" xr:uid="{00000000-0005-0000-0000-000027320000}"/>
    <cellStyle name="Vírgula 5 6 2 3 2 2" xfId="12101" xr:uid="{00000000-0005-0000-0000-000028320000}"/>
    <cellStyle name="Vírgula 5 6 2 3 3" xfId="9125" xr:uid="{00000000-0005-0000-0000-000029320000}"/>
    <cellStyle name="Vírgula 5 6 2 4" xfId="3654" xr:uid="{00000000-0005-0000-0000-00002A320000}"/>
    <cellStyle name="Vírgula 5 6 2 4 2" xfId="6593" xr:uid="{00000000-0005-0000-0000-00002B320000}"/>
    <cellStyle name="Vírgula 5 6 2 4 2 2" xfId="13019" xr:uid="{00000000-0005-0000-0000-00002C320000}"/>
    <cellStyle name="Vírgula 5 6 2 4 3" xfId="10092" xr:uid="{00000000-0005-0000-0000-00002D320000}"/>
    <cellStyle name="Vírgula 5 6 2 5" xfId="4215" xr:uid="{00000000-0005-0000-0000-00002E320000}"/>
    <cellStyle name="Vírgula 5 6 2 5 2" xfId="10641" xr:uid="{00000000-0005-0000-0000-00002F320000}"/>
    <cellStyle name="Vírgula 5 6 2 6" xfId="7270" xr:uid="{00000000-0005-0000-0000-000030320000}"/>
    <cellStyle name="Vírgula 5 6 3" xfId="346" xr:uid="{00000000-0005-0000-0000-000031320000}"/>
    <cellStyle name="Vírgula 5 6 3 2" xfId="926" xr:uid="{00000000-0005-0000-0000-000032320000}"/>
    <cellStyle name="Vírgula 5 6 3 2 2" xfId="4585" xr:uid="{00000000-0005-0000-0000-000033320000}"/>
    <cellStyle name="Vírgula 5 6 3 2 2 2" xfId="11011" xr:uid="{00000000-0005-0000-0000-000034320000}"/>
    <cellStyle name="Vírgula 5 6 3 2 3" xfId="7646" xr:uid="{00000000-0005-0000-0000-000035320000}"/>
    <cellStyle name="Vírgula 5 6 3 3" xfId="2140" xr:uid="{00000000-0005-0000-0000-000036320000}"/>
    <cellStyle name="Vírgula 5 6 3 4" xfId="4037" xr:uid="{00000000-0005-0000-0000-000037320000}"/>
    <cellStyle name="Vírgula 5 6 3 4 2" xfId="10463" xr:uid="{00000000-0005-0000-0000-000038320000}"/>
    <cellStyle name="Vírgula 5 6 3 5" xfId="7092" xr:uid="{00000000-0005-0000-0000-000039320000}"/>
    <cellStyle name="Vírgula 5 6 4" xfId="748" xr:uid="{00000000-0005-0000-0000-00003A320000}"/>
    <cellStyle name="Vírgula 5 6 4 2" xfId="4407" xr:uid="{00000000-0005-0000-0000-00003B320000}"/>
    <cellStyle name="Vírgula 5 6 4 2 2" xfId="10833" xr:uid="{00000000-0005-0000-0000-00003C320000}"/>
    <cellStyle name="Vírgula 5 6 4 3" xfId="7468" xr:uid="{00000000-0005-0000-0000-00003D320000}"/>
    <cellStyle name="Vírgula 5 6 5" xfId="1591" xr:uid="{00000000-0005-0000-0000-00003E320000}"/>
    <cellStyle name="Vírgula 5 6 6" xfId="3859" xr:uid="{00000000-0005-0000-0000-00003F320000}"/>
    <cellStyle name="Vírgula 5 6 6 2" xfId="10285" xr:uid="{00000000-0005-0000-0000-000040320000}"/>
    <cellStyle name="Vírgula 5 6 7" xfId="6914" xr:uid="{00000000-0005-0000-0000-000041320000}"/>
    <cellStyle name="Vírgula 5 6_IOPES" xfId="2358" xr:uid="{00000000-0005-0000-0000-000042320000}"/>
    <cellStyle name="Vírgula 5 7" xfId="220" xr:uid="{00000000-0005-0000-0000-000043320000}"/>
    <cellStyle name="Vírgula 5 7 2" xfId="584" xr:uid="{00000000-0005-0000-0000-000044320000}"/>
    <cellStyle name="Vírgula 5 7 2 2" xfId="1163" xr:uid="{00000000-0005-0000-0000-000045320000}"/>
    <cellStyle name="Vírgula 5 7 2 2 2" xfId="4822" xr:uid="{00000000-0005-0000-0000-000046320000}"/>
    <cellStyle name="Vírgula 5 7 2 2 2 2" xfId="11248" xr:uid="{00000000-0005-0000-0000-000047320000}"/>
    <cellStyle name="Vírgula 5 7 2 2 3" xfId="7883" xr:uid="{00000000-0005-0000-0000-000048320000}"/>
    <cellStyle name="Vírgula 5 7 2 3" xfId="2559" xr:uid="{00000000-0005-0000-0000-000049320000}"/>
    <cellStyle name="Vírgula 5 7 2 3 2" xfId="5734" xr:uid="{00000000-0005-0000-0000-00004A320000}"/>
    <cellStyle name="Vírgula 5 7 2 3 2 2" xfId="12160" xr:uid="{00000000-0005-0000-0000-00004B320000}"/>
    <cellStyle name="Vírgula 5 7 2 3 3" xfId="9184" xr:uid="{00000000-0005-0000-0000-00004C320000}"/>
    <cellStyle name="Vírgula 5 7 2 4" xfId="3713" xr:uid="{00000000-0005-0000-0000-00004D320000}"/>
    <cellStyle name="Vírgula 5 7 2 4 2" xfId="6652" xr:uid="{00000000-0005-0000-0000-00004E320000}"/>
    <cellStyle name="Vírgula 5 7 2 4 2 2" xfId="13078" xr:uid="{00000000-0005-0000-0000-00004F320000}"/>
    <cellStyle name="Vírgula 5 7 2 4 3" xfId="10151" xr:uid="{00000000-0005-0000-0000-000050320000}"/>
    <cellStyle name="Vírgula 5 7 2 5" xfId="4274" xr:uid="{00000000-0005-0000-0000-000051320000}"/>
    <cellStyle name="Vírgula 5 7 2 5 2" xfId="10700" xr:uid="{00000000-0005-0000-0000-000052320000}"/>
    <cellStyle name="Vírgula 5 7 2 6" xfId="7329" xr:uid="{00000000-0005-0000-0000-000053320000}"/>
    <cellStyle name="Vírgula 5 7 3" xfId="405" xr:uid="{00000000-0005-0000-0000-000054320000}"/>
    <cellStyle name="Vírgula 5 7 3 2" xfId="985" xr:uid="{00000000-0005-0000-0000-000055320000}"/>
    <cellStyle name="Vírgula 5 7 3 2 2" xfId="4644" xr:uid="{00000000-0005-0000-0000-000056320000}"/>
    <cellStyle name="Vírgula 5 7 3 2 2 2" xfId="11070" xr:uid="{00000000-0005-0000-0000-000057320000}"/>
    <cellStyle name="Vírgula 5 7 3 2 3" xfId="7705" xr:uid="{00000000-0005-0000-0000-000058320000}"/>
    <cellStyle name="Vírgula 5 7 3 3" xfId="2172" xr:uid="{00000000-0005-0000-0000-000059320000}"/>
    <cellStyle name="Vírgula 5 7 3 3 2" xfId="5454" xr:uid="{00000000-0005-0000-0000-00005A320000}"/>
    <cellStyle name="Vírgula 5 7 3 3 2 2" xfId="11880" xr:uid="{00000000-0005-0000-0000-00005B320000}"/>
    <cellStyle name="Vírgula 5 7 3 3 3" xfId="8864" xr:uid="{00000000-0005-0000-0000-00005C320000}"/>
    <cellStyle name="Vírgula 5 7 3 4" xfId="3436" xr:uid="{00000000-0005-0000-0000-00005D320000}"/>
    <cellStyle name="Vírgula 5 7 3 4 2" xfId="6375" xr:uid="{00000000-0005-0000-0000-00005E320000}"/>
    <cellStyle name="Vírgula 5 7 3 4 2 2" xfId="12801" xr:uid="{00000000-0005-0000-0000-00005F320000}"/>
    <cellStyle name="Vírgula 5 7 3 4 3" xfId="9874" xr:uid="{00000000-0005-0000-0000-000060320000}"/>
    <cellStyle name="Vírgula 5 7 3 5" xfId="4096" xr:uid="{00000000-0005-0000-0000-000061320000}"/>
    <cellStyle name="Vírgula 5 7 3 5 2" xfId="10522" xr:uid="{00000000-0005-0000-0000-000062320000}"/>
    <cellStyle name="Vírgula 5 7 3 6" xfId="7151" xr:uid="{00000000-0005-0000-0000-000063320000}"/>
    <cellStyle name="Vírgula 5 7 4" xfId="807" xr:uid="{00000000-0005-0000-0000-000064320000}"/>
    <cellStyle name="Vírgula 5 7 4 2" xfId="4466" xr:uid="{00000000-0005-0000-0000-000065320000}"/>
    <cellStyle name="Vírgula 5 7 4 2 2" xfId="10892" xr:uid="{00000000-0005-0000-0000-000066320000}"/>
    <cellStyle name="Vírgula 5 7 4 3" xfId="7527" xr:uid="{00000000-0005-0000-0000-000067320000}"/>
    <cellStyle name="Vírgula 5 7 5" xfId="1625" xr:uid="{00000000-0005-0000-0000-000068320000}"/>
    <cellStyle name="Vírgula 5 7 5 2" xfId="5086" xr:uid="{00000000-0005-0000-0000-000069320000}"/>
    <cellStyle name="Vírgula 5 7 5 2 2" xfId="11512" xr:uid="{00000000-0005-0000-0000-00006A320000}"/>
    <cellStyle name="Vírgula 5 7 5 3" xfId="8336" xr:uid="{00000000-0005-0000-0000-00006B320000}"/>
    <cellStyle name="Vírgula 5 7 6" xfId="3074" xr:uid="{00000000-0005-0000-0000-00006C320000}"/>
    <cellStyle name="Vírgula 5 7 6 2" xfId="6013" xr:uid="{00000000-0005-0000-0000-00006D320000}"/>
    <cellStyle name="Vírgula 5 7 6 2 2" xfId="12439" xr:uid="{00000000-0005-0000-0000-00006E320000}"/>
    <cellStyle name="Vírgula 5 7 6 3" xfId="9512" xr:uid="{00000000-0005-0000-0000-00006F320000}"/>
    <cellStyle name="Vírgula 5 7 7" xfId="3918" xr:uid="{00000000-0005-0000-0000-000070320000}"/>
    <cellStyle name="Vírgula 5 7 7 2" xfId="10344" xr:uid="{00000000-0005-0000-0000-000071320000}"/>
    <cellStyle name="Vírgula 5 7 8" xfId="6973" xr:uid="{00000000-0005-0000-0000-000072320000}"/>
    <cellStyle name="Vírgula 5 8" xfId="436" xr:uid="{00000000-0005-0000-0000-000073320000}"/>
    <cellStyle name="Vírgula 5 8 2" xfId="1015" xr:uid="{00000000-0005-0000-0000-000074320000}"/>
    <cellStyle name="Vírgula 5 8 2 2" xfId="4674" xr:uid="{00000000-0005-0000-0000-000075320000}"/>
    <cellStyle name="Vírgula 5 8 2 2 2" xfId="11100" xr:uid="{00000000-0005-0000-0000-000076320000}"/>
    <cellStyle name="Vírgula 5 8 2 3" xfId="7735" xr:uid="{00000000-0005-0000-0000-000077320000}"/>
    <cellStyle name="Vírgula 5 8 3" xfId="2400" xr:uid="{00000000-0005-0000-0000-000078320000}"/>
    <cellStyle name="Vírgula 5 8 3 2" xfId="5586" xr:uid="{00000000-0005-0000-0000-000079320000}"/>
    <cellStyle name="Vírgula 5 8 3 2 2" xfId="12012" xr:uid="{00000000-0005-0000-0000-00007A320000}"/>
    <cellStyle name="Vírgula 5 8 3 3" xfId="9036" xr:uid="{00000000-0005-0000-0000-00007B320000}"/>
    <cellStyle name="Vírgula 5 8 4" xfId="3565" xr:uid="{00000000-0005-0000-0000-00007C320000}"/>
    <cellStyle name="Vírgula 5 8 4 2" xfId="6504" xr:uid="{00000000-0005-0000-0000-00007D320000}"/>
    <cellStyle name="Vírgula 5 8 4 2 2" xfId="12930" xr:uid="{00000000-0005-0000-0000-00007E320000}"/>
    <cellStyle name="Vírgula 5 8 4 3" xfId="10003" xr:uid="{00000000-0005-0000-0000-00007F320000}"/>
    <cellStyle name="Vírgula 5 8 5" xfId="4126" xr:uid="{00000000-0005-0000-0000-000080320000}"/>
    <cellStyle name="Vírgula 5 8 5 2" xfId="10552" xr:uid="{00000000-0005-0000-0000-000081320000}"/>
    <cellStyle name="Vírgula 5 8 6" xfId="7181" xr:uid="{00000000-0005-0000-0000-000082320000}"/>
    <cellStyle name="Vírgula 5 9" xfId="257" xr:uid="{00000000-0005-0000-0000-000083320000}"/>
    <cellStyle name="Vírgula 5 9 2" xfId="837" xr:uid="{00000000-0005-0000-0000-000084320000}"/>
    <cellStyle name="Vírgula 5 9 2 2" xfId="4496" xr:uid="{00000000-0005-0000-0000-000085320000}"/>
    <cellStyle name="Vírgula 5 9 2 2 2" xfId="10922" xr:uid="{00000000-0005-0000-0000-000086320000}"/>
    <cellStyle name="Vírgula 5 9 2 3" xfId="7557" xr:uid="{00000000-0005-0000-0000-000087320000}"/>
    <cellStyle name="Vírgula 5 9 3" xfId="1816" xr:uid="{00000000-0005-0000-0000-000088320000}"/>
    <cellStyle name="Vírgula 5 9 3 2" xfId="5219" xr:uid="{00000000-0005-0000-0000-000089320000}"/>
    <cellStyle name="Vírgula 5 9 3 2 2" xfId="11645" xr:uid="{00000000-0005-0000-0000-00008A320000}"/>
    <cellStyle name="Vírgula 5 9 3 3" xfId="8514" xr:uid="{00000000-0005-0000-0000-00008B320000}"/>
    <cellStyle name="Vírgula 5 9 4" xfId="3203" xr:uid="{00000000-0005-0000-0000-00008C320000}"/>
    <cellStyle name="Vírgula 5 9 4 2" xfId="6142" xr:uid="{00000000-0005-0000-0000-00008D320000}"/>
    <cellStyle name="Vírgula 5 9 4 2 2" xfId="12568" xr:uid="{00000000-0005-0000-0000-00008E320000}"/>
    <cellStyle name="Vírgula 5 9 4 3" xfId="9641" xr:uid="{00000000-0005-0000-0000-00008F320000}"/>
    <cellStyle name="Vírgula 5 9 5" xfId="3948" xr:uid="{00000000-0005-0000-0000-000090320000}"/>
    <cellStyle name="Vírgula 5 9 5 2" xfId="10374" xr:uid="{00000000-0005-0000-0000-000091320000}"/>
    <cellStyle name="Vírgula 5 9 6" xfId="7003" xr:uid="{00000000-0005-0000-0000-000092320000}"/>
    <cellStyle name="Vírgula 6" xfId="62" xr:uid="{00000000-0005-0000-0000-000093320000}"/>
    <cellStyle name="Vírgula 6 10" xfId="2731" xr:uid="{00000000-0005-0000-0000-000094320000}"/>
    <cellStyle name="Vírgula 6 10 2" xfId="3737" xr:uid="{00000000-0005-0000-0000-000095320000}"/>
    <cellStyle name="Vírgula 6 10 2 2" xfId="6676" xr:uid="{00000000-0005-0000-0000-000096320000}"/>
    <cellStyle name="Vírgula 6 10 2 2 2" xfId="13102" xr:uid="{00000000-0005-0000-0000-000097320000}"/>
    <cellStyle name="Vírgula 6 10 2 3" xfId="10175" xr:uid="{00000000-0005-0000-0000-000098320000}"/>
    <cellStyle name="Vírgula 6 10 3" xfId="5758" xr:uid="{00000000-0005-0000-0000-000099320000}"/>
    <cellStyle name="Vírgula 6 10 3 2" xfId="12184" xr:uid="{00000000-0005-0000-0000-00009A320000}"/>
    <cellStyle name="Vírgula 6 10 4" xfId="9228" xr:uid="{00000000-0005-0000-0000-00009B320000}"/>
    <cellStyle name="Vírgula 6 11" xfId="1817" xr:uid="{00000000-0005-0000-0000-00009C320000}"/>
    <cellStyle name="Vírgula 6 11 2" xfId="3204" xr:uid="{00000000-0005-0000-0000-00009D320000}"/>
    <cellStyle name="Vírgula 6 11 2 2" xfId="6143" xr:uid="{00000000-0005-0000-0000-00009E320000}"/>
    <cellStyle name="Vírgula 6 11 2 2 2" xfId="12569" xr:uid="{00000000-0005-0000-0000-00009F320000}"/>
    <cellStyle name="Vírgula 6 11 2 3" xfId="9642" xr:uid="{00000000-0005-0000-0000-0000A0320000}"/>
    <cellStyle name="Vírgula 6 11 3" xfId="5220" xr:uid="{00000000-0005-0000-0000-0000A1320000}"/>
    <cellStyle name="Vírgula 6 11 3 2" xfId="11646" xr:uid="{00000000-0005-0000-0000-0000A2320000}"/>
    <cellStyle name="Vírgula 6 11 4" xfId="8515" xr:uid="{00000000-0005-0000-0000-0000A3320000}"/>
    <cellStyle name="Vírgula 6 12" xfId="1258" xr:uid="{00000000-0005-0000-0000-0000A4320000}"/>
    <cellStyle name="Vírgula 6 12 2" xfId="4854" xr:uid="{00000000-0005-0000-0000-0000A5320000}"/>
    <cellStyle name="Vírgula 6 12 2 2" xfId="11280" xr:uid="{00000000-0005-0000-0000-0000A6320000}"/>
    <cellStyle name="Vírgula 6 12 3" xfId="7974" xr:uid="{00000000-0005-0000-0000-0000A7320000}"/>
    <cellStyle name="Vírgula 6 13" xfId="2840" xr:uid="{00000000-0005-0000-0000-0000A8320000}"/>
    <cellStyle name="Vírgula 6 13 2" xfId="5781" xr:uid="{00000000-0005-0000-0000-0000A9320000}"/>
    <cellStyle name="Vírgula 6 13 2 2" xfId="12207" xr:uid="{00000000-0005-0000-0000-0000AA320000}"/>
    <cellStyle name="Vírgula 6 13 3" xfId="9280" xr:uid="{00000000-0005-0000-0000-0000AB320000}"/>
    <cellStyle name="Vírgula 6 14" xfId="3771" xr:uid="{00000000-0005-0000-0000-0000AC320000}"/>
    <cellStyle name="Vírgula 6 14 2" xfId="10197" xr:uid="{00000000-0005-0000-0000-0000AD320000}"/>
    <cellStyle name="Vírgula 6 15" xfId="6703" xr:uid="{00000000-0005-0000-0000-0000AE320000}"/>
    <cellStyle name="Vírgula 6 16" xfId="6746" xr:uid="{00000000-0005-0000-0000-0000AF320000}"/>
    <cellStyle name="Vírgula 6 17" xfId="6787" xr:uid="{00000000-0005-0000-0000-0000B0320000}"/>
    <cellStyle name="Vírgula 6 18" xfId="6826" xr:uid="{00000000-0005-0000-0000-0000B1320000}"/>
    <cellStyle name="Vírgula 6 2" xfId="133" xr:uid="{00000000-0005-0000-0000-0000B2320000}"/>
    <cellStyle name="Vírgula 6 2 2" xfId="1738" xr:uid="{00000000-0005-0000-0000-0000B3320000}"/>
    <cellStyle name="Vírgula 6 2 2 2" xfId="2294" xr:uid="{00000000-0005-0000-0000-0000B4320000}"/>
    <cellStyle name="Vírgula 6 2 2 2 2" xfId="3529" xr:uid="{00000000-0005-0000-0000-0000B5320000}"/>
    <cellStyle name="Vírgula 6 2 2 2 2 2" xfId="6468" xr:uid="{00000000-0005-0000-0000-0000B6320000}"/>
    <cellStyle name="Vírgula 6 2 2 2 2 2 2" xfId="12894" xr:uid="{00000000-0005-0000-0000-0000B7320000}"/>
    <cellStyle name="Vírgula 6 2 2 2 2 3" xfId="9967" xr:uid="{00000000-0005-0000-0000-0000B8320000}"/>
    <cellStyle name="Vírgula 6 2 2 2 3" xfId="5548" xr:uid="{00000000-0005-0000-0000-0000B9320000}"/>
    <cellStyle name="Vírgula 6 2 2 2 3 2" xfId="11974" xr:uid="{00000000-0005-0000-0000-0000BA320000}"/>
    <cellStyle name="Vírgula 6 2 2 2 4" xfId="8975" xr:uid="{00000000-0005-0000-0000-0000BB320000}"/>
    <cellStyle name="Vírgula 6 2 2 3" xfId="3167" xr:uid="{00000000-0005-0000-0000-0000BC320000}"/>
    <cellStyle name="Vírgula 6 2 2 3 2" xfId="6106" xr:uid="{00000000-0005-0000-0000-0000BD320000}"/>
    <cellStyle name="Vírgula 6 2 2 3 2 2" xfId="12532" xr:uid="{00000000-0005-0000-0000-0000BE320000}"/>
    <cellStyle name="Vírgula 6 2 2 3 3" xfId="9605" xr:uid="{00000000-0005-0000-0000-0000BF320000}"/>
    <cellStyle name="Vírgula 6 2 2 4" xfId="5180" xr:uid="{00000000-0005-0000-0000-0000C0320000}"/>
    <cellStyle name="Vírgula 6 2 2 4 2" xfId="11606" xr:uid="{00000000-0005-0000-0000-0000C1320000}"/>
    <cellStyle name="Vírgula 6 2 2 5" xfId="8447" xr:uid="{00000000-0005-0000-0000-0000C2320000}"/>
    <cellStyle name="Vírgula 6 2 3" xfId="1662" xr:uid="{00000000-0005-0000-0000-0000C3320000}"/>
    <cellStyle name="Vírgula 6 2 3 2" xfId="2217" xr:uid="{00000000-0005-0000-0000-0000C4320000}"/>
    <cellStyle name="Vírgula 6 2 3 2 2" xfId="3468" xr:uid="{00000000-0005-0000-0000-0000C5320000}"/>
    <cellStyle name="Vírgula 6 2 3 2 2 2" xfId="6407" xr:uid="{00000000-0005-0000-0000-0000C6320000}"/>
    <cellStyle name="Vírgula 6 2 3 2 2 2 2" xfId="12833" xr:uid="{00000000-0005-0000-0000-0000C7320000}"/>
    <cellStyle name="Vírgula 6 2 3 2 2 3" xfId="9906" xr:uid="{00000000-0005-0000-0000-0000C8320000}"/>
    <cellStyle name="Vírgula 6 2 3 2 3" xfId="5486" xr:uid="{00000000-0005-0000-0000-0000C9320000}"/>
    <cellStyle name="Vírgula 6 2 3 2 3 2" xfId="11912" xr:uid="{00000000-0005-0000-0000-0000CA320000}"/>
    <cellStyle name="Vírgula 6 2 3 2 4" xfId="8901" xr:uid="{00000000-0005-0000-0000-0000CB320000}"/>
    <cellStyle name="Vírgula 6 2 3 3" xfId="3106" xr:uid="{00000000-0005-0000-0000-0000CC320000}"/>
    <cellStyle name="Vírgula 6 2 3 3 2" xfId="6045" xr:uid="{00000000-0005-0000-0000-0000CD320000}"/>
    <cellStyle name="Vírgula 6 2 3 3 2 2" xfId="12471" xr:uid="{00000000-0005-0000-0000-0000CE320000}"/>
    <cellStyle name="Vírgula 6 2 3 3 3" xfId="9544" xr:uid="{00000000-0005-0000-0000-0000CF320000}"/>
    <cellStyle name="Vírgula 6 2 3 4" xfId="5118" xr:uid="{00000000-0005-0000-0000-0000D0320000}"/>
    <cellStyle name="Vírgula 6 2 3 4 2" xfId="11544" xr:uid="{00000000-0005-0000-0000-0000D1320000}"/>
    <cellStyle name="Vírgula 6 2 3 5" xfId="8373" xr:uid="{00000000-0005-0000-0000-0000D2320000}"/>
    <cellStyle name="Vírgula 6 2 4" xfId="2472" xr:uid="{00000000-0005-0000-0000-0000D3320000}"/>
    <cellStyle name="Vírgula 6 2 5" xfId="1880" xr:uid="{00000000-0005-0000-0000-0000D4320000}"/>
    <cellStyle name="Vírgula 6 2 5 2" xfId="3262" xr:uid="{00000000-0005-0000-0000-0000D5320000}"/>
    <cellStyle name="Vírgula 6 2 5 2 2" xfId="6201" xr:uid="{00000000-0005-0000-0000-0000D6320000}"/>
    <cellStyle name="Vírgula 6 2 5 2 2 2" xfId="12627" xr:uid="{00000000-0005-0000-0000-0000D7320000}"/>
    <cellStyle name="Vírgula 6 2 5 2 3" xfId="9700" xr:uid="{00000000-0005-0000-0000-0000D8320000}"/>
    <cellStyle name="Vírgula 6 2 5 3" xfId="5278" xr:uid="{00000000-0005-0000-0000-0000D9320000}"/>
    <cellStyle name="Vírgula 6 2 5 3 2" xfId="11704" xr:uid="{00000000-0005-0000-0000-0000DA320000}"/>
    <cellStyle name="Vírgula 6 2 5 4" xfId="8576" xr:uid="{00000000-0005-0000-0000-0000DB320000}"/>
    <cellStyle name="Vírgula 6 2 6" xfId="1326" xr:uid="{00000000-0005-0000-0000-0000DC320000}"/>
    <cellStyle name="Vírgula 6 2 6 2" xfId="4912" xr:uid="{00000000-0005-0000-0000-0000DD320000}"/>
    <cellStyle name="Vírgula 6 2 6 2 2" xfId="11338" xr:uid="{00000000-0005-0000-0000-0000DE320000}"/>
    <cellStyle name="Vírgula 6 2 6 3" xfId="8040" xr:uid="{00000000-0005-0000-0000-0000DF320000}"/>
    <cellStyle name="Vírgula 6 2 7" xfId="2898" xr:uid="{00000000-0005-0000-0000-0000E0320000}"/>
    <cellStyle name="Vírgula 6 2 7 2" xfId="5839" xr:uid="{00000000-0005-0000-0000-0000E1320000}"/>
    <cellStyle name="Vírgula 6 2 7 2 2" xfId="12265" xr:uid="{00000000-0005-0000-0000-0000E2320000}"/>
    <cellStyle name="Vírgula 6 2 7 3" xfId="9338" xr:uid="{00000000-0005-0000-0000-0000E3320000}"/>
    <cellStyle name="Vírgula 6 2_IOPES" xfId="2591" xr:uid="{00000000-0005-0000-0000-0000E4320000}"/>
    <cellStyle name="Vírgula 6 3" xfId="126" xr:uid="{00000000-0005-0000-0000-0000E5320000}"/>
    <cellStyle name="Vírgula 6 3 2" xfId="187" xr:uid="{00000000-0005-0000-0000-0000E6320000}"/>
    <cellStyle name="Vírgula 6 3 2 2" xfId="558" xr:uid="{00000000-0005-0000-0000-0000E7320000}"/>
    <cellStyle name="Vírgula 6 3 2 2 2" xfId="1137" xr:uid="{00000000-0005-0000-0000-0000E8320000}"/>
    <cellStyle name="Vírgula 6 3 2 2 2 2" xfId="4796" xr:uid="{00000000-0005-0000-0000-0000E9320000}"/>
    <cellStyle name="Vírgula 6 3 2 2 2 2 2" xfId="11222" xr:uid="{00000000-0005-0000-0000-0000EA320000}"/>
    <cellStyle name="Vírgula 6 3 2 2 2 3" xfId="7857" xr:uid="{00000000-0005-0000-0000-0000EB320000}"/>
    <cellStyle name="Vírgula 6 3 2 2 3" xfId="2526" xr:uid="{00000000-0005-0000-0000-0000EC320000}"/>
    <cellStyle name="Vírgula 6 3 2 2 3 2" xfId="5708" xr:uid="{00000000-0005-0000-0000-0000ED320000}"/>
    <cellStyle name="Vírgula 6 3 2 2 3 2 2" xfId="12134" xr:uid="{00000000-0005-0000-0000-0000EE320000}"/>
    <cellStyle name="Vírgula 6 3 2 2 3 3" xfId="9158" xr:uid="{00000000-0005-0000-0000-0000EF320000}"/>
    <cellStyle name="Vírgula 6 3 2 2 4" xfId="3687" xr:uid="{00000000-0005-0000-0000-0000F0320000}"/>
    <cellStyle name="Vírgula 6 3 2 2 4 2" xfId="6626" xr:uid="{00000000-0005-0000-0000-0000F1320000}"/>
    <cellStyle name="Vírgula 6 3 2 2 4 2 2" xfId="13052" xr:uid="{00000000-0005-0000-0000-0000F2320000}"/>
    <cellStyle name="Vírgula 6 3 2 2 4 3" xfId="10125" xr:uid="{00000000-0005-0000-0000-0000F3320000}"/>
    <cellStyle name="Vírgula 6 3 2 2 5" xfId="4248" xr:uid="{00000000-0005-0000-0000-0000F4320000}"/>
    <cellStyle name="Vírgula 6 3 2 2 5 2" xfId="10674" xr:uid="{00000000-0005-0000-0000-0000F5320000}"/>
    <cellStyle name="Vírgula 6 3 2 2 6" xfId="7303" xr:uid="{00000000-0005-0000-0000-0000F6320000}"/>
    <cellStyle name="Vírgula 6 3 2 3" xfId="379" xr:uid="{00000000-0005-0000-0000-0000F7320000}"/>
    <cellStyle name="Vírgula 6 3 2 3 2" xfId="959" xr:uid="{00000000-0005-0000-0000-0000F8320000}"/>
    <cellStyle name="Vírgula 6 3 2 3 2 2" xfId="4618" xr:uid="{00000000-0005-0000-0000-0000F9320000}"/>
    <cellStyle name="Vírgula 6 3 2 3 2 2 2" xfId="11044" xr:uid="{00000000-0005-0000-0000-0000FA320000}"/>
    <cellStyle name="Vírgula 6 3 2 3 2 3" xfId="7679" xr:uid="{00000000-0005-0000-0000-0000FB320000}"/>
    <cellStyle name="Vírgula 6 3 2 3 3" xfId="2257" xr:uid="{00000000-0005-0000-0000-0000FC320000}"/>
    <cellStyle name="Vírgula 6 3 2 3 3 2" xfId="5516" xr:uid="{00000000-0005-0000-0000-0000FD320000}"/>
    <cellStyle name="Vírgula 6 3 2 3 3 2 2" xfId="11942" xr:uid="{00000000-0005-0000-0000-0000FE320000}"/>
    <cellStyle name="Vírgula 6 3 2 3 3 3" xfId="8940" xr:uid="{00000000-0005-0000-0000-0000FF320000}"/>
    <cellStyle name="Vírgula 6 3 2 3 4" xfId="3498" xr:uid="{00000000-0005-0000-0000-000000330000}"/>
    <cellStyle name="Vírgula 6 3 2 3 4 2" xfId="6437" xr:uid="{00000000-0005-0000-0000-000001330000}"/>
    <cellStyle name="Vírgula 6 3 2 3 4 2 2" xfId="12863" xr:uid="{00000000-0005-0000-0000-000002330000}"/>
    <cellStyle name="Vírgula 6 3 2 3 4 3" xfId="9936" xr:uid="{00000000-0005-0000-0000-000003330000}"/>
    <cellStyle name="Vírgula 6 3 2 3 5" xfId="4070" xr:uid="{00000000-0005-0000-0000-000004330000}"/>
    <cellStyle name="Vírgula 6 3 2 3 5 2" xfId="10496" xr:uid="{00000000-0005-0000-0000-000005330000}"/>
    <cellStyle name="Vírgula 6 3 2 3 6" xfId="7125" xr:uid="{00000000-0005-0000-0000-000006330000}"/>
    <cellStyle name="Vírgula 6 3 2 4" xfId="781" xr:uid="{00000000-0005-0000-0000-000007330000}"/>
    <cellStyle name="Vírgula 6 3 2 4 2" xfId="4440" xr:uid="{00000000-0005-0000-0000-000008330000}"/>
    <cellStyle name="Vírgula 6 3 2 4 2 2" xfId="10866" xr:uid="{00000000-0005-0000-0000-000009330000}"/>
    <cellStyle name="Vírgula 6 3 2 4 3" xfId="7501" xr:uid="{00000000-0005-0000-0000-00000A330000}"/>
    <cellStyle name="Vírgula 6 3 2 5" xfId="1702" xr:uid="{00000000-0005-0000-0000-00000B330000}"/>
    <cellStyle name="Vírgula 6 3 2 5 2" xfId="5148" xr:uid="{00000000-0005-0000-0000-00000C330000}"/>
    <cellStyle name="Vírgula 6 3 2 5 2 2" xfId="11574" xr:uid="{00000000-0005-0000-0000-00000D330000}"/>
    <cellStyle name="Vírgula 6 3 2 5 3" xfId="8412" xr:uid="{00000000-0005-0000-0000-00000E330000}"/>
    <cellStyle name="Vírgula 6 3 2 6" xfId="3136" xr:uid="{00000000-0005-0000-0000-00000F330000}"/>
    <cellStyle name="Vírgula 6 3 2 6 2" xfId="6075" xr:uid="{00000000-0005-0000-0000-000010330000}"/>
    <cellStyle name="Vírgula 6 3 2 6 2 2" xfId="12501" xr:uid="{00000000-0005-0000-0000-000011330000}"/>
    <cellStyle name="Vírgula 6 3 2 6 3" xfId="9574" xr:uid="{00000000-0005-0000-0000-000012330000}"/>
    <cellStyle name="Vírgula 6 3 2 7" xfId="3892" xr:uid="{00000000-0005-0000-0000-000013330000}"/>
    <cellStyle name="Vírgula 6 3 2 7 2" xfId="10318" xr:uid="{00000000-0005-0000-0000-000014330000}"/>
    <cellStyle name="Vírgula 6 3 2 8" xfId="6947" xr:uid="{00000000-0005-0000-0000-000015330000}"/>
    <cellStyle name="Vírgula 6 3 3" xfId="499" xr:uid="{00000000-0005-0000-0000-000016330000}"/>
    <cellStyle name="Vírgula 6 3 3 2" xfId="1078" xr:uid="{00000000-0005-0000-0000-000017330000}"/>
    <cellStyle name="Vírgula 6 3 3 2 2" xfId="4737" xr:uid="{00000000-0005-0000-0000-000018330000}"/>
    <cellStyle name="Vírgula 6 3 3 2 2 2" xfId="11163" xr:uid="{00000000-0005-0000-0000-000019330000}"/>
    <cellStyle name="Vírgula 6 3 3 2 3" xfId="7798" xr:uid="{00000000-0005-0000-0000-00001A330000}"/>
    <cellStyle name="Vírgula 6 3 3 3" xfId="2465" xr:uid="{00000000-0005-0000-0000-00001B330000}"/>
    <cellStyle name="Vírgula 6 3 3 3 2" xfId="5649" xr:uid="{00000000-0005-0000-0000-00001C330000}"/>
    <cellStyle name="Vírgula 6 3 3 3 2 2" xfId="12075" xr:uid="{00000000-0005-0000-0000-00001D330000}"/>
    <cellStyle name="Vírgula 6 3 3 3 3" xfId="9099" xr:uid="{00000000-0005-0000-0000-00001E330000}"/>
    <cellStyle name="Vírgula 6 3 3 4" xfId="3628" xr:uid="{00000000-0005-0000-0000-00001F330000}"/>
    <cellStyle name="Vírgula 6 3 3 4 2" xfId="6567" xr:uid="{00000000-0005-0000-0000-000020330000}"/>
    <cellStyle name="Vírgula 6 3 3 4 2 2" xfId="12993" xr:uid="{00000000-0005-0000-0000-000021330000}"/>
    <cellStyle name="Vírgula 6 3 3 4 3" xfId="10066" xr:uid="{00000000-0005-0000-0000-000022330000}"/>
    <cellStyle name="Vírgula 6 3 3 5" xfId="4189" xr:uid="{00000000-0005-0000-0000-000023330000}"/>
    <cellStyle name="Vírgula 6 3 3 5 2" xfId="10615" xr:uid="{00000000-0005-0000-0000-000024330000}"/>
    <cellStyle name="Vírgula 6 3 3 6" xfId="7244" xr:uid="{00000000-0005-0000-0000-000025330000}"/>
    <cellStyle name="Vírgula 6 3 4" xfId="320" xr:uid="{00000000-0005-0000-0000-000026330000}"/>
    <cellStyle name="Vírgula 6 3 4 2" xfId="900" xr:uid="{00000000-0005-0000-0000-000027330000}"/>
    <cellStyle name="Vírgula 6 3 4 2 2" xfId="4559" xr:uid="{00000000-0005-0000-0000-000028330000}"/>
    <cellStyle name="Vírgula 6 3 4 2 2 2" xfId="10985" xr:uid="{00000000-0005-0000-0000-000029330000}"/>
    <cellStyle name="Vírgula 6 3 4 2 3" xfId="7620" xr:uid="{00000000-0005-0000-0000-00002A330000}"/>
    <cellStyle name="Vírgula 6 3 4 3" xfId="1945" xr:uid="{00000000-0005-0000-0000-00002B330000}"/>
    <cellStyle name="Vírgula 6 3 4 3 2" xfId="5336" xr:uid="{00000000-0005-0000-0000-00002C330000}"/>
    <cellStyle name="Vírgula 6 3 4 3 2 2" xfId="11762" xr:uid="{00000000-0005-0000-0000-00002D330000}"/>
    <cellStyle name="Vírgula 6 3 4 3 3" xfId="8641" xr:uid="{00000000-0005-0000-0000-00002E330000}"/>
    <cellStyle name="Vírgula 6 3 4 4" xfId="3320" xr:uid="{00000000-0005-0000-0000-00002F330000}"/>
    <cellStyle name="Vírgula 6 3 4 4 2" xfId="6259" xr:uid="{00000000-0005-0000-0000-000030330000}"/>
    <cellStyle name="Vírgula 6 3 4 4 2 2" xfId="12685" xr:uid="{00000000-0005-0000-0000-000031330000}"/>
    <cellStyle name="Vírgula 6 3 4 4 3" xfId="9758" xr:uid="{00000000-0005-0000-0000-000032330000}"/>
    <cellStyle name="Vírgula 6 3 4 5" xfId="4011" xr:uid="{00000000-0005-0000-0000-000033330000}"/>
    <cellStyle name="Vírgula 6 3 4 5 2" xfId="10437" xr:uid="{00000000-0005-0000-0000-000034330000}"/>
    <cellStyle name="Vírgula 6 3 4 6" xfId="7066" xr:uid="{00000000-0005-0000-0000-000035330000}"/>
    <cellStyle name="Vírgula 6 3 5" xfId="722" xr:uid="{00000000-0005-0000-0000-000036330000}"/>
    <cellStyle name="Vírgula 6 3 5 2" xfId="4381" xr:uid="{00000000-0005-0000-0000-000037330000}"/>
    <cellStyle name="Vírgula 6 3 5 2 2" xfId="10807" xr:uid="{00000000-0005-0000-0000-000038330000}"/>
    <cellStyle name="Vírgula 6 3 5 3" xfId="7442" xr:uid="{00000000-0005-0000-0000-000039330000}"/>
    <cellStyle name="Vírgula 6 3 6" xfId="1392" xr:uid="{00000000-0005-0000-0000-00003A330000}"/>
    <cellStyle name="Vírgula 6 3 6 2" xfId="4970" xr:uid="{00000000-0005-0000-0000-00003B330000}"/>
    <cellStyle name="Vírgula 6 3 6 2 2" xfId="11396" xr:uid="{00000000-0005-0000-0000-00003C330000}"/>
    <cellStyle name="Vírgula 6 3 6 3" xfId="8106" xr:uid="{00000000-0005-0000-0000-00003D330000}"/>
    <cellStyle name="Vírgula 6 3 7" xfId="2956" xr:uid="{00000000-0005-0000-0000-00003E330000}"/>
    <cellStyle name="Vírgula 6 3 7 2" xfId="5897" xr:uid="{00000000-0005-0000-0000-00003F330000}"/>
    <cellStyle name="Vírgula 6 3 7 2 2" xfId="12323" xr:uid="{00000000-0005-0000-0000-000040330000}"/>
    <cellStyle name="Vírgula 6 3 7 3" xfId="9396" xr:uid="{00000000-0005-0000-0000-000041330000}"/>
    <cellStyle name="Vírgula 6 3 8" xfId="3833" xr:uid="{00000000-0005-0000-0000-000042330000}"/>
    <cellStyle name="Vírgula 6 3 8 2" xfId="10259" xr:uid="{00000000-0005-0000-0000-000043330000}"/>
    <cellStyle name="Vírgula 6 3 9" xfId="6888" xr:uid="{00000000-0005-0000-0000-000044330000}"/>
    <cellStyle name="Vírgula 6 4" xfId="94" xr:uid="{00000000-0005-0000-0000-000045330000}"/>
    <cellStyle name="Vírgula 6 4 2" xfId="467" xr:uid="{00000000-0005-0000-0000-000046330000}"/>
    <cellStyle name="Vírgula 6 4 2 2" xfId="1046" xr:uid="{00000000-0005-0000-0000-000047330000}"/>
    <cellStyle name="Vírgula 6 4 2 2 2" xfId="4705" xr:uid="{00000000-0005-0000-0000-000048330000}"/>
    <cellStyle name="Vírgula 6 4 2 2 2 2" xfId="11131" xr:uid="{00000000-0005-0000-0000-000049330000}"/>
    <cellStyle name="Vírgula 6 4 2 2 3" xfId="7766" xr:uid="{00000000-0005-0000-0000-00004A330000}"/>
    <cellStyle name="Vírgula 6 4 2 3" xfId="2433" xr:uid="{00000000-0005-0000-0000-00004B330000}"/>
    <cellStyle name="Vírgula 6 4 2 3 2" xfId="5617" xr:uid="{00000000-0005-0000-0000-00004C330000}"/>
    <cellStyle name="Vírgula 6 4 2 3 2 2" xfId="12043" xr:uid="{00000000-0005-0000-0000-00004D330000}"/>
    <cellStyle name="Vírgula 6 4 2 3 3" xfId="9067" xr:uid="{00000000-0005-0000-0000-00004E330000}"/>
    <cellStyle name="Vírgula 6 4 2 4" xfId="3596" xr:uid="{00000000-0005-0000-0000-00004F330000}"/>
    <cellStyle name="Vírgula 6 4 2 4 2" xfId="6535" xr:uid="{00000000-0005-0000-0000-000050330000}"/>
    <cellStyle name="Vírgula 6 4 2 4 2 2" xfId="12961" xr:uid="{00000000-0005-0000-0000-000051330000}"/>
    <cellStyle name="Vírgula 6 4 2 4 3" xfId="10034" xr:uid="{00000000-0005-0000-0000-000052330000}"/>
    <cellStyle name="Vírgula 6 4 2 5" xfId="4157" xr:uid="{00000000-0005-0000-0000-000053330000}"/>
    <cellStyle name="Vírgula 6 4 2 5 2" xfId="10583" xr:uid="{00000000-0005-0000-0000-000054330000}"/>
    <cellStyle name="Vírgula 6 4 2 6" xfId="7212" xr:uid="{00000000-0005-0000-0000-000055330000}"/>
    <cellStyle name="Vírgula 6 4 3" xfId="288" xr:uid="{00000000-0005-0000-0000-000056330000}"/>
    <cellStyle name="Vírgula 6 4 3 2" xfId="868" xr:uid="{00000000-0005-0000-0000-000057330000}"/>
    <cellStyle name="Vírgula 6 4 3 2 2" xfId="4527" xr:uid="{00000000-0005-0000-0000-000058330000}"/>
    <cellStyle name="Vírgula 6 4 3 2 2 2" xfId="10953" xr:uid="{00000000-0005-0000-0000-000059330000}"/>
    <cellStyle name="Vírgula 6 4 3 2 3" xfId="7588" xr:uid="{00000000-0005-0000-0000-00005A330000}"/>
    <cellStyle name="Vírgula 6 4 3 3" xfId="2098" xr:uid="{00000000-0005-0000-0000-00005B330000}"/>
    <cellStyle name="Vírgula 6 4 3 3 2" xfId="5396" xr:uid="{00000000-0005-0000-0000-00005C330000}"/>
    <cellStyle name="Vírgula 6 4 3 3 2 2" xfId="11822" xr:uid="{00000000-0005-0000-0000-00005D330000}"/>
    <cellStyle name="Vírgula 6 4 3 3 3" xfId="8792" xr:uid="{00000000-0005-0000-0000-00005E330000}"/>
    <cellStyle name="Vírgula 6 4 3 4" xfId="3378" xr:uid="{00000000-0005-0000-0000-00005F330000}"/>
    <cellStyle name="Vírgula 6 4 3 4 2" xfId="6317" xr:uid="{00000000-0005-0000-0000-000060330000}"/>
    <cellStyle name="Vírgula 6 4 3 4 2 2" xfId="12743" xr:uid="{00000000-0005-0000-0000-000061330000}"/>
    <cellStyle name="Vírgula 6 4 3 4 3" xfId="9816" xr:uid="{00000000-0005-0000-0000-000062330000}"/>
    <cellStyle name="Vírgula 6 4 3 5" xfId="3979" xr:uid="{00000000-0005-0000-0000-000063330000}"/>
    <cellStyle name="Vírgula 6 4 3 5 2" xfId="10405" xr:uid="{00000000-0005-0000-0000-000064330000}"/>
    <cellStyle name="Vírgula 6 4 3 6" xfId="7034" xr:uid="{00000000-0005-0000-0000-000065330000}"/>
    <cellStyle name="Vírgula 6 4 4" xfId="690" xr:uid="{00000000-0005-0000-0000-000066330000}"/>
    <cellStyle name="Vírgula 6 4 4 2" xfId="4349" xr:uid="{00000000-0005-0000-0000-000067330000}"/>
    <cellStyle name="Vírgula 6 4 4 2 2" xfId="10775" xr:uid="{00000000-0005-0000-0000-000068330000}"/>
    <cellStyle name="Vírgula 6 4 4 3" xfId="7410" xr:uid="{00000000-0005-0000-0000-000069330000}"/>
    <cellStyle name="Vírgula 6 4 5" xfId="1549" xr:uid="{00000000-0005-0000-0000-00006A330000}"/>
    <cellStyle name="Vírgula 6 4 5 2" xfId="5028" xr:uid="{00000000-0005-0000-0000-00006B330000}"/>
    <cellStyle name="Vírgula 6 4 5 2 2" xfId="11454" xr:uid="{00000000-0005-0000-0000-00006C330000}"/>
    <cellStyle name="Vírgula 6 4 5 3" xfId="8263" xr:uid="{00000000-0005-0000-0000-00006D330000}"/>
    <cellStyle name="Vírgula 6 4 6" xfId="3015" xr:uid="{00000000-0005-0000-0000-00006E330000}"/>
    <cellStyle name="Vírgula 6 4 6 2" xfId="5955" xr:uid="{00000000-0005-0000-0000-00006F330000}"/>
    <cellStyle name="Vírgula 6 4 6 2 2" xfId="12381" xr:uid="{00000000-0005-0000-0000-000070330000}"/>
    <cellStyle name="Vírgula 6 4 6 3" xfId="9454" xr:uid="{00000000-0005-0000-0000-000071330000}"/>
    <cellStyle name="Vírgula 6 4 7" xfId="3801" xr:uid="{00000000-0005-0000-0000-000072330000}"/>
    <cellStyle name="Vírgula 6 4 7 2" xfId="10227" xr:uid="{00000000-0005-0000-0000-000073330000}"/>
    <cellStyle name="Vírgula 6 4 8" xfId="6856" xr:uid="{00000000-0005-0000-0000-000074330000}"/>
    <cellStyle name="Vírgula 6 5" xfId="155" xr:uid="{00000000-0005-0000-0000-000075330000}"/>
    <cellStyle name="Vírgula 6 5 2" xfId="526" xr:uid="{00000000-0005-0000-0000-000076330000}"/>
    <cellStyle name="Vírgula 6 5 2 2" xfId="1105" xr:uid="{00000000-0005-0000-0000-000077330000}"/>
    <cellStyle name="Vírgula 6 5 2 2 2" xfId="4764" xr:uid="{00000000-0005-0000-0000-000078330000}"/>
    <cellStyle name="Vírgula 6 5 2 2 2 2" xfId="11190" xr:uid="{00000000-0005-0000-0000-000079330000}"/>
    <cellStyle name="Vírgula 6 5 2 2 3" xfId="7825" xr:uid="{00000000-0005-0000-0000-00007A330000}"/>
    <cellStyle name="Vírgula 6 5 2 3" xfId="2494" xr:uid="{00000000-0005-0000-0000-00007B330000}"/>
    <cellStyle name="Vírgula 6 5 2 3 2" xfId="5676" xr:uid="{00000000-0005-0000-0000-00007C330000}"/>
    <cellStyle name="Vírgula 6 5 2 3 2 2" xfId="12102" xr:uid="{00000000-0005-0000-0000-00007D330000}"/>
    <cellStyle name="Vírgula 6 5 2 3 3" xfId="9126" xr:uid="{00000000-0005-0000-0000-00007E330000}"/>
    <cellStyle name="Vírgula 6 5 2 4" xfId="3655" xr:uid="{00000000-0005-0000-0000-00007F330000}"/>
    <cellStyle name="Vírgula 6 5 2 4 2" xfId="6594" xr:uid="{00000000-0005-0000-0000-000080330000}"/>
    <cellStyle name="Vírgula 6 5 2 4 2 2" xfId="13020" xr:uid="{00000000-0005-0000-0000-000081330000}"/>
    <cellStyle name="Vírgula 6 5 2 4 3" xfId="10093" xr:uid="{00000000-0005-0000-0000-000082330000}"/>
    <cellStyle name="Vírgula 6 5 2 5" xfId="4216" xr:uid="{00000000-0005-0000-0000-000083330000}"/>
    <cellStyle name="Vírgula 6 5 2 5 2" xfId="10642" xr:uid="{00000000-0005-0000-0000-000084330000}"/>
    <cellStyle name="Vírgula 6 5 2 6" xfId="7271" xr:uid="{00000000-0005-0000-0000-000085330000}"/>
    <cellStyle name="Vírgula 6 5 3" xfId="347" xr:uid="{00000000-0005-0000-0000-000086330000}"/>
    <cellStyle name="Vírgula 6 5 3 2" xfId="927" xr:uid="{00000000-0005-0000-0000-000087330000}"/>
    <cellStyle name="Vírgula 6 5 3 2 2" xfId="4586" xr:uid="{00000000-0005-0000-0000-000088330000}"/>
    <cellStyle name="Vírgula 6 5 3 2 2 2" xfId="11012" xr:uid="{00000000-0005-0000-0000-000089330000}"/>
    <cellStyle name="Vírgula 6 5 3 2 3" xfId="7647" xr:uid="{00000000-0005-0000-0000-00008A330000}"/>
    <cellStyle name="Vírgula 6 5 3 3" xfId="2141" xr:uid="{00000000-0005-0000-0000-00008B330000}"/>
    <cellStyle name="Vírgula 6 5 3 4" xfId="4038" xr:uid="{00000000-0005-0000-0000-00008C330000}"/>
    <cellStyle name="Vírgula 6 5 3 4 2" xfId="10464" xr:uid="{00000000-0005-0000-0000-00008D330000}"/>
    <cellStyle name="Vírgula 6 5 3 5" xfId="7093" xr:uid="{00000000-0005-0000-0000-00008E330000}"/>
    <cellStyle name="Vírgula 6 5 4" xfId="749" xr:uid="{00000000-0005-0000-0000-00008F330000}"/>
    <cellStyle name="Vírgula 6 5 4 2" xfId="4408" xr:uid="{00000000-0005-0000-0000-000090330000}"/>
    <cellStyle name="Vírgula 6 5 4 2 2" xfId="10834" xr:uid="{00000000-0005-0000-0000-000091330000}"/>
    <cellStyle name="Vírgula 6 5 4 3" xfId="7469" xr:uid="{00000000-0005-0000-0000-000092330000}"/>
    <cellStyle name="Vírgula 6 5 5" xfId="1592" xr:uid="{00000000-0005-0000-0000-000093330000}"/>
    <cellStyle name="Vírgula 6 5 6" xfId="3860" xr:uid="{00000000-0005-0000-0000-000094330000}"/>
    <cellStyle name="Vírgula 6 5 6 2" xfId="10286" xr:uid="{00000000-0005-0000-0000-000095330000}"/>
    <cellStyle name="Vírgula 6 5 7" xfId="6915" xr:uid="{00000000-0005-0000-0000-000096330000}"/>
    <cellStyle name="Vírgula 6 5_IOPES" xfId="2638" xr:uid="{00000000-0005-0000-0000-000097330000}"/>
    <cellStyle name="Vírgula 6 6" xfId="221" xr:uid="{00000000-0005-0000-0000-000098330000}"/>
    <cellStyle name="Vírgula 6 6 2" xfId="585" xr:uid="{00000000-0005-0000-0000-000099330000}"/>
    <cellStyle name="Vírgula 6 6 2 2" xfId="1164" xr:uid="{00000000-0005-0000-0000-00009A330000}"/>
    <cellStyle name="Vírgula 6 6 2 2 2" xfId="4823" xr:uid="{00000000-0005-0000-0000-00009B330000}"/>
    <cellStyle name="Vírgula 6 6 2 2 2 2" xfId="11249" xr:uid="{00000000-0005-0000-0000-00009C330000}"/>
    <cellStyle name="Vírgula 6 6 2 2 3" xfId="7884" xr:uid="{00000000-0005-0000-0000-00009D330000}"/>
    <cellStyle name="Vírgula 6 6 2 3" xfId="2560" xr:uid="{00000000-0005-0000-0000-00009E330000}"/>
    <cellStyle name="Vírgula 6 6 2 3 2" xfId="5735" xr:uid="{00000000-0005-0000-0000-00009F330000}"/>
    <cellStyle name="Vírgula 6 6 2 3 2 2" xfId="12161" xr:uid="{00000000-0005-0000-0000-0000A0330000}"/>
    <cellStyle name="Vírgula 6 6 2 3 3" xfId="9185" xr:uid="{00000000-0005-0000-0000-0000A1330000}"/>
    <cellStyle name="Vírgula 6 6 2 4" xfId="3714" xr:uid="{00000000-0005-0000-0000-0000A2330000}"/>
    <cellStyle name="Vírgula 6 6 2 4 2" xfId="6653" xr:uid="{00000000-0005-0000-0000-0000A3330000}"/>
    <cellStyle name="Vírgula 6 6 2 4 2 2" xfId="13079" xr:uid="{00000000-0005-0000-0000-0000A4330000}"/>
    <cellStyle name="Vírgula 6 6 2 4 3" xfId="10152" xr:uid="{00000000-0005-0000-0000-0000A5330000}"/>
    <cellStyle name="Vírgula 6 6 2 5" xfId="4275" xr:uid="{00000000-0005-0000-0000-0000A6330000}"/>
    <cellStyle name="Vírgula 6 6 2 5 2" xfId="10701" xr:uid="{00000000-0005-0000-0000-0000A7330000}"/>
    <cellStyle name="Vírgula 6 6 2 6" xfId="7330" xr:uid="{00000000-0005-0000-0000-0000A8330000}"/>
    <cellStyle name="Vírgula 6 6 3" xfId="406" xr:uid="{00000000-0005-0000-0000-0000A9330000}"/>
    <cellStyle name="Vírgula 6 6 3 2" xfId="986" xr:uid="{00000000-0005-0000-0000-0000AA330000}"/>
    <cellStyle name="Vírgula 6 6 3 2 2" xfId="4645" xr:uid="{00000000-0005-0000-0000-0000AB330000}"/>
    <cellStyle name="Vírgula 6 6 3 2 2 2" xfId="11071" xr:uid="{00000000-0005-0000-0000-0000AC330000}"/>
    <cellStyle name="Vírgula 6 6 3 2 3" xfId="7706" xr:uid="{00000000-0005-0000-0000-0000AD330000}"/>
    <cellStyle name="Vírgula 6 6 3 3" xfId="2173" xr:uid="{00000000-0005-0000-0000-0000AE330000}"/>
    <cellStyle name="Vírgula 6 6 3 3 2" xfId="5455" xr:uid="{00000000-0005-0000-0000-0000AF330000}"/>
    <cellStyle name="Vírgula 6 6 3 3 2 2" xfId="11881" xr:uid="{00000000-0005-0000-0000-0000B0330000}"/>
    <cellStyle name="Vírgula 6 6 3 3 3" xfId="8865" xr:uid="{00000000-0005-0000-0000-0000B1330000}"/>
    <cellStyle name="Vírgula 6 6 3 4" xfId="3437" xr:uid="{00000000-0005-0000-0000-0000B2330000}"/>
    <cellStyle name="Vírgula 6 6 3 4 2" xfId="6376" xr:uid="{00000000-0005-0000-0000-0000B3330000}"/>
    <cellStyle name="Vírgula 6 6 3 4 2 2" xfId="12802" xr:uid="{00000000-0005-0000-0000-0000B4330000}"/>
    <cellStyle name="Vírgula 6 6 3 4 3" xfId="9875" xr:uid="{00000000-0005-0000-0000-0000B5330000}"/>
    <cellStyle name="Vírgula 6 6 3 5" xfId="4097" xr:uid="{00000000-0005-0000-0000-0000B6330000}"/>
    <cellStyle name="Vírgula 6 6 3 5 2" xfId="10523" xr:uid="{00000000-0005-0000-0000-0000B7330000}"/>
    <cellStyle name="Vírgula 6 6 3 6" xfId="7152" xr:uid="{00000000-0005-0000-0000-0000B8330000}"/>
    <cellStyle name="Vírgula 6 6 4" xfId="808" xr:uid="{00000000-0005-0000-0000-0000B9330000}"/>
    <cellStyle name="Vírgula 6 6 4 2" xfId="4467" xr:uid="{00000000-0005-0000-0000-0000BA330000}"/>
    <cellStyle name="Vírgula 6 6 4 2 2" xfId="10893" xr:uid="{00000000-0005-0000-0000-0000BB330000}"/>
    <cellStyle name="Vírgula 6 6 4 3" xfId="7528" xr:uid="{00000000-0005-0000-0000-0000BC330000}"/>
    <cellStyle name="Vírgula 6 6 5" xfId="1626" xr:uid="{00000000-0005-0000-0000-0000BD330000}"/>
    <cellStyle name="Vírgula 6 6 5 2" xfId="5087" xr:uid="{00000000-0005-0000-0000-0000BE330000}"/>
    <cellStyle name="Vírgula 6 6 5 2 2" xfId="11513" xr:uid="{00000000-0005-0000-0000-0000BF330000}"/>
    <cellStyle name="Vírgula 6 6 5 3" xfId="8337" xr:uid="{00000000-0005-0000-0000-0000C0330000}"/>
    <cellStyle name="Vírgula 6 6 6" xfId="3075" xr:uid="{00000000-0005-0000-0000-0000C1330000}"/>
    <cellStyle name="Vírgula 6 6 6 2" xfId="6014" xr:uid="{00000000-0005-0000-0000-0000C2330000}"/>
    <cellStyle name="Vírgula 6 6 6 2 2" xfId="12440" xr:uid="{00000000-0005-0000-0000-0000C3330000}"/>
    <cellStyle name="Vírgula 6 6 6 3" xfId="9513" xr:uid="{00000000-0005-0000-0000-0000C4330000}"/>
    <cellStyle name="Vírgula 6 6 7" xfId="3919" xr:uid="{00000000-0005-0000-0000-0000C5330000}"/>
    <cellStyle name="Vírgula 6 6 7 2" xfId="10345" xr:uid="{00000000-0005-0000-0000-0000C6330000}"/>
    <cellStyle name="Vírgula 6 6 8" xfId="6974" xr:uid="{00000000-0005-0000-0000-0000C7330000}"/>
    <cellStyle name="Vírgula 6 7" xfId="437" xr:uid="{00000000-0005-0000-0000-0000C8330000}"/>
    <cellStyle name="Vírgula 6 7 2" xfId="1016" xr:uid="{00000000-0005-0000-0000-0000C9330000}"/>
    <cellStyle name="Vírgula 6 7 2 2" xfId="4675" xr:uid="{00000000-0005-0000-0000-0000CA330000}"/>
    <cellStyle name="Vírgula 6 7 2 2 2" xfId="11101" xr:uid="{00000000-0005-0000-0000-0000CB330000}"/>
    <cellStyle name="Vírgula 6 7 2 3" xfId="7736" xr:uid="{00000000-0005-0000-0000-0000CC330000}"/>
    <cellStyle name="Vírgula 6 7 3" xfId="2401" xr:uid="{00000000-0005-0000-0000-0000CD330000}"/>
    <cellStyle name="Vírgula 6 7 3 2" xfId="5587" xr:uid="{00000000-0005-0000-0000-0000CE330000}"/>
    <cellStyle name="Vírgula 6 7 3 2 2" xfId="12013" xr:uid="{00000000-0005-0000-0000-0000CF330000}"/>
    <cellStyle name="Vírgula 6 7 3 3" xfId="9037" xr:uid="{00000000-0005-0000-0000-0000D0330000}"/>
    <cellStyle name="Vírgula 6 7 4" xfId="3566" xr:uid="{00000000-0005-0000-0000-0000D1330000}"/>
    <cellStyle name="Vírgula 6 7 4 2" xfId="6505" xr:uid="{00000000-0005-0000-0000-0000D2330000}"/>
    <cellStyle name="Vírgula 6 7 4 2 2" xfId="12931" xr:uid="{00000000-0005-0000-0000-0000D3330000}"/>
    <cellStyle name="Vírgula 6 7 4 3" xfId="10004" xr:uid="{00000000-0005-0000-0000-0000D4330000}"/>
    <cellStyle name="Vírgula 6 7 5" xfId="4127" xr:uid="{00000000-0005-0000-0000-0000D5330000}"/>
    <cellStyle name="Vírgula 6 7 5 2" xfId="10553" xr:uid="{00000000-0005-0000-0000-0000D6330000}"/>
    <cellStyle name="Vírgula 6 7 6" xfId="7182" xr:uid="{00000000-0005-0000-0000-0000D7330000}"/>
    <cellStyle name="Vírgula 6 8" xfId="258" xr:uid="{00000000-0005-0000-0000-0000D8330000}"/>
    <cellStyle name="Vírgula 6 8 2" xfId="838" xr:uid="{00000000-0005-0000-0000-0000D9330000}"/>
    <cellStyle name="Vírgula 6 8 2 2" xfId="4497" xr:uid="{00000000-0005-0000-0000-0000DA330000}"/>
    <cellStyle name="Vírgula 6 8 2 2 2" xfId="10923" xr:uid="{00000000-0005-0000-0000-0000DB330000}"/>
    <cellStyle name="Vírgula 6 8 2 3" xfId="7558" xr:uid="{00000000-0005-0000-0000-0000DC330000}"/>
    <cellStyle name="Vírgula 6 8 3" xfId="2657" xr:uid="{00000000-0005-0000-0000-0000DD330000}"/>
    <cellStyle name="Vírgula 6 8 3 2" xfId="5753" xr:uid="{00000000-0005-0000-0000-0000DE330000}"/>
    <cellStyle name="Vírgula 6 8 3 2 2" xfId="12179" xr:uid="{00000000-0005-0000-0000-0000DF330000}"/>
    <cellStyle name="Vírgula 6 8 3 3" xfId="9211" xr:uid="{00000000-0005-0000-0000-0000E0330000}"/>
    <cellStyle name="Vírgula 6 8 4" xfId="3732" xr:uid="{00000000-0005-0000-0000-0000E1330000}"/>
    <cellStyle name="Vírgula 6 8 4 2" xfId="6671" xr:uid="{00000000-0005-0000-0000-0000E2330000}"/>
    <cellStyle name="Vírgula 6 8 4 2 2" xfId="13097" xr:uid="{00000000-0005-0000-0000-0000E3330000}"/>
    <cellStyle name="Vírgula 6 8 4 3" xfId="10170" xr:uid="{00000000-0005-0000-0000-0000E4330000}"/>
    <cellStyle name="Vírgula 6 8 5" xfId="3949" xr:uid="{00000000-0005-0000-0000-0000E5330000}"/>
    <cellStyle name="Vírgula 6 8 5 2" xfId="10375" xr:uid="{00000000-0005-0000-0000-0000E6330000}"/>
    <cellStyle name="Vírgula 6 8 6" xfId="7004" xr:uid="{00000000-0005-0000-0000-0000E7330000}"/>
    <cellStyle name="Vírgula 6 9" xfId="660" xr:uid="{00000000-0005-0000-0000-0000E8330000}"/>
    <cellStyle name="Vírgula 6 9 2" xfId="2718" xr:uid="{00000000-0005-0000-0000-0000E9330000}"/>
    <cellStyle name="Vírgula 6 9 2 2" xfId="5755" xr:uid="{00000000-0005-0000-0000-0000EA330000}"/>
    <cellStyle name="Vírgula 6 9 2 2 2" xfId="12181" xr:uid="{00000000-0005-0000-0000-0000EB330000}"/>
    <cellStyle name="Vírgula 6 9 2 3" xfId="9217" xr:uid="{00000000-0005-0000-0000-0000EC330000}"/>
    <cellStyle name="Vírgula 6 9 3" xfId="3734" xr:uid="{00000000-0005-0000-0000-0000ED330000}"/>
    <cellStyle name="Vírgula 6 9 3 2" xfId="6673" xr:uid="{00000000-0005-0000-0000-0000EE330000}"/>
    <cellStyle name="Vírgula 6 9 3 2 2" xfId="13099" xr:uid="{00000000-0005-0000-0000-0000EF330000}"/>
    <cellStyle name="Vírgula 6 9 3 3" xfId="10172" xr:uid="{00000000-0005-0000-0000-0000F0330000}"/>
    <cellStyle name="Vírgula 6 9 4" xfId="4319" xr:uid="{00000000-0005-0000-0000-0000F1330000}"/>
    <cellStyle name="Vírgula 6 9 4 2" xfId="10745" xr:uid="{00000000-0005-0000-0000-0000F2330000}"/>
    <cellStyle name="Vírgula 6 9 5" xfId="7380" xr:uid="{00000000-0005-0000-0000-0000F3330000}"/>
    <cellStyle name="Vírgula 7" xfId="69" xr:uid="{00000000-0005-0000-0000-0000F4330000}"/>
    <cellStyle name="Vírgula 7 10" xfId="1234" xr:uid="{00000000-0005-0000-0000-0000F5330000}"/>
    <cellStyle name="Vírgula 7 11" xfId="3777" xr:uid="{00000000-0005-0000-0000-0000F6330000}"/>
    <cellStyle name="Vírgula 7 11 2" xfId="10203" xr:uid="{00000000-0005-0000-0000-0000F7330000}"/>
    <cellStyle name="Vírgula 7 12" xfId="6832" xr:uid="{00000000-0005-0000-0000-0000F8330000}"/>
    <cellStyle name="Vírgula 7 2" xfId="131" xr:uid="{00000000-0005-0000-0000-0000F9330000}"/>
    <cellStyle name="Vírgula 7 2 2" xfId="192" xr:uid="{00000000-0005-0000-0000-0000FA330000}"/>
    <cellStyle name="Vírgula 7 2 2 2" xfId="563" xr:uid="{00000000-0005-0000-0000-0000FB330000}"/>
    <cellStyle name="Vírgula 7 2 2 2 2" xfId="1142" xr:uid="{00000000-0005-0000-0000-0000FC330000}"/>
    <cellStyle name="Vírgula 7 2 2 2 2 2" xfId="4801" xr:uid="{00000000-0005-0000-0000-0000FD330000}"/>
    <cellStyle name="Vírgula 7 2 2 2 2 2 2" xfId="11227" xr:uid="{00000000-0005-0000-0000-0000FE330000}"/>
    <cellStyle name="Vírgula 7 2 2 2 2 3" xfId="7862" xr:uid="{00000000-0005-0000-0000-0000FF330000}"/>
    <cellStyle name="Vírgula 7 2 2 2 3" xfId="4253" xr:uid="{00000000-0005-0000-0000-000000340000}"/>
    <cellStyle name="Vírgula 7 2 2 2 3 2" xfId="10679" xr:uid="{00000000-0005-0000-0000-000001340000}"/>
    <cellStyle name="Vírgula 7 2 2 2 4" xfId="7308" xr:uid="{00000000-0005-0000-0000-000002340000}"/>
    <cellStyle name="Vírgula 7 2 2 3" xfId="384" xr:uid="{00000000-0005-0000-0000-000003340000}"/>
    <cellStyle name="Vírgula 7 2 2 3 2" xfId="964" xr:uid="{00000000-0005-0000-0000-000004340000}"/>
    <cellStyle name="Vírgula 7 2 2 3 2 2" xfId="4623" xr:uid="{00000000-0005-0000-0000-000005340000}"/>
    <cellStyle name="Vírgula 7 2 2 3 2 2 2" xfId="11049" xr:uid="{00000000-0005-0000-0000-000006340000}"/>
    <cellStyle name="Vírgula 7 2 2 3 2 3" xfId="7684" xr:uid="{00000000-0005-0000-0000-000007340000}"/>
    <cellStyle name="Vírgula 7 2 2 3 3" xfId="4075" xr:uid="{00000000-0005-0000-0000-000008340000}"/>
    <cellStyle name="Vírgula 7 2 2 3 3 2" xfId="10501" xr:uid="{00000000-0005-0000-0000-000009340000}"/>
    <cellStyle name="Vírgula 7 2 2 3 4" xfId="7130" xr:uid="{00000000-0005-0000-0000-00000A340000}"/>
    <cellStyle name="Vírgula 7 2 2 4" xfId="786" xr:uid="{00000000-0005-0000-0000-00000B340000}"/>
    <cellStyle name="Vírgula 7 2 2 4 2" xfId="4445" xr:uid="{00000000-0005-0000-0000-00000C340000}"/>
    <cellStyle name="Vírgula 7 2 2 4 2 2" xfId="10871" xr:uid="{00000000-0005-0000-0000-00000D340000}"/>
    <cellStyle name="Vírgula 7 2 2 4 3" xfId="7506" xr:uid="{00000000-0005-0000-0000-00000E340000}"/>
    <cellStyle name="Vírgula 7 2 2 5" xfId="2531" xr:uid="{00000000-0005-0000-0000-00000F340000}"/>
    <cellStyle name="Vírgula 7 2 2 5 2" xfId="5713" xr:uid="{00000000-0005-0000-0000-000010340000}"/>
    <cellStyle name="Vírgula 7 2 2 5 2 2" xfId="12139" xr:uid="{00000000-0005-0000-0000-000011340000}"/>
    <cellStyle name="Vírgula 7 2 2 5 3" xfId="9163" xr:uid="{00000000-0005-0000-0000-000012340000}"/>
    <cellStyle name="Vírgula 7 2 2 6" xfId="3692" xr:uid="{00000000-0005-0000-0000-000013340000}"/>
    <cellStyle name="Vírgula 7 2 2 6 2" xfId="6631" xr:uid="{00000000-0005-0000-0000-000014340000}"/>
    <cellStyle name="Vírgula 7 2 2 6 2 2" xfId="13057" xr:uid="{00000000-0005-0000-0000-000015340000}"/>
    <cellStyle name="Vírgula 7 2 2 6 3" xfId="10130" xr:uid="{00000000-0005-0000-0000-000016340000}"/>
    <cellStyle name="Vírgula 7 2 2 7" xfId="3897" xr:uid="{00000000-0005-0000-0000-000017340000}"/>
    <cellStyle name="Vírgula 7 2 2 7 2" xfId="10323" xr:uid="{00000000-0005-0000-0000-000018340000}"/>
    <cellStyle name="Vírgula 7 2 2 8" xfId="6952" xr:uid="{00000000-0005-0000-0000-000019340000}"/>
    <cellStyle name="Vírgula 7 2 3" xfId="504" xr:uid="{00000000-0005-0000-0000-00001A340000}"/>
    <cellStyle name="Vírgula 7 2 3 2" xfId="1083" xr:uid="{00000000-0005-0000-0000-00001B340000}"/>
    <cellStyle name="Vírgula 7 2 3 2 2" xfId="4742" xr:uid="{00000000-0005-0000-0000-00001C340000}"/>
    <cellStyle name="Vírgula 7 2 3 2 2 2" xfId="11168" xr:uid="{00000000-0005-0000-0000-00001D340000}"/>
    <cellStyle name="Vírgula 7 2 3 2 3" xfId="7803" xr:uid="{00000000-0005-0000-0000-00001E340000}"/>
    <cellStyle name="Vírgula 7 2 3 3" xfId="4194" xr:uid="{00000000-0005-0000-0000-00001F340000}"/>
    <cellStyle name="Vírgula 7 2 3 3 2" xfId="10620" xr:uid="{00000000-0005-0000-0000-000020340000}"/>
    <cellStyle name="Vírgula 7 2 3 4" xfId="7249" xr:uid="{00000000-0005-0000-0000-000021340000}"/>
    <cellStyle name="Vírgula 7 2 4" xfId="325" xr:uid="{00000000-0005-0000-0000-000022340000}"/>
    <cellStyle name="Vírgula 7 2 4 2" xfId="905" xr:uid="{00000000-0005-0000-0000-000023340000}"/>
    <cellStyle name="Vírgula 7 2 4 2 2" xfId="4564" xr:uid="{00000000-0005-0000-0000-000024340000}"/>
    <cellStyle name="Vírgula 7 2 4 2 2 2" xfId="10990" xr:uid="{00000000-0005-0000-0000-000025340000}"/>
    <cellStyle name="Vírgula 7 2 4 2 3" xfId="7625" xr:uid="{00000000-0005-0000-0000-000026340000}"/>
    <cellStyle name="Vírgula 7 2 4 3" xfId="4016" xr:uid="{00000000-0005-0000-0000-000027340000}"/>
    <cellStyle name="Vírgula 7 2 4 3 2" xfId="10442" xr:uid="{00000000-0005-0000-0000-000028340000}"/>
    <cellStyle name="Vírgula 7 2 4 4" xfId="7071" xr:uid="{00000000-0005-0000-0000-000029340000}"/>
    <cellStyle name="Vírgula 7 2 5" xfId="727" xr:uid="{00000000-0005-0000-0000-00002A340000}"/>
    <cellStyle name="Vírgula 7 2 5 2" xfId="4386" xr:uid="{00000000-0005-0000-0000-00002B340000}"/>
    <cellStyle name="Vírgula 7 2 5 2 2" xfId="10812" xr:uid="{00000000-0005-0000-0000-00002C340000}"/>
    <cellStyle name="Vírgula 7 2 5 3" xfId="7447" xr:uid="{00000000-0005-0000-0000-00002D340000}"/>
    <cellStyle name="Vírgula 7 2 6" xfId="2470" xr:uid="{00000000-0005-0000-0000-00002E340000}"/>
    <cellStyle name="Vírgula 7 2 6 2" xfId="5654" xr:uid="{00000000-0005-0000-0000-00002F340000}"/>
    <cellStyle name="Vírgula 7 2 6 2 2" xfId="12080" xr:uid="{00000000-0005-0000-0000-000030340000}"/>
    <cellStyle name="Vírgula 7 2 6 3" xfId="9104" xr:uid="{00000000-0005-0000-0000-000031340000}"/>
    <cellStyle name="Vírgula 7 2 7" xfId="3633" xr:uid="{00000000-0005-0000-0000-000032340000}"/>
    <cellStyle name="Vírgula 7 2 7 2" xfId="6572" xr:uid="{00000000-0005-0000-0000-000033340000}"/>
    <cellStyle name="Vírgula 7 2 7 2 2" xfId="12998" xr:uid="{00000000-0005-0000-0000-000034340000}"/>
    <cellStyle name="Vírgula 7 2 7 3" xfId="10071" xr:uid="{00000000-0005-0000-0000-000035340000}"/>
    <cellStyle name="Vírgula 7 2 8" xfId="3838" xr:uid="{00000000-0005-0000-0000-000036340000}"/>
    <cellStyle name="Vírgula 7 2 8 2" xfId="10264" xr:uid="{00000000-0005-0000-0000-000037340000}"/>
    <cellStyle name="Vírgula 7 2 9" xfId="6893" xr:uid="{00000000-0005-0000-0000-000038340000}"/>
    <cellStyle name="Vírgula 7 2_IOPES" xfId="2637" xr:uid="{00000000-0005-0000-0000-000039340000}"/>
    <cellStyle name="Vírgula 7 3" xfId="100" xr:uid="{00000000-0005-0000-0000-00003A340000}"/>
    <cellStyle name="Vírgula 7 3 2" xfId="473" xr:uid="{00000000-0005-0000-0000-00003B340000}"/>
    <cellStyle name="Vírgula 7 3 2 2" xfId="1052" xr:uid="{00000000-0005-0000-0000-00003C340000}"/>
    <cellStyle name="Vírgula 7 3 2 2 2" xfId="4711" xr:uid="{00000000-0005-0000-0000-00003D340000}"/>
    <cellStyle name="Vírgula 7 3 2 2 2 2" xfId="11137" xr:uid="{00000000-0005-0000-0000-00003E340000}"/>
    <cellStyle name="Vírgula 7 3 2 2 3" xfId="7772" xr:uid="{00000000-0005-0000-0000-00003F340000}"/>
    <cellStyle name="Vírgula 7 3 2 3" xfId="4163" xr:uid="{00000000-0005-0000-0000-000040340000}"/>
    <cellStyle name="Vírgula 7 3 2 3 2" xfId="10589" xr:uid="{00000000-0005-0000-0000-000041340000}"/>
    <cellStyle name="Vírgula 7 3 2 4" xfId="7218" xr:uid="{00000000-0005-0000-0000-000042340000}"/>
    <cellStyle name="Vírgula 7 3 3" xfId="294" xr:uid="{00000000-0005-0000-0000-000043340000}"/>
    <cellStyle name="Vírgula 7 3 3 2" xfId="874" xr:uid="{00000000-0005-0000-0000-000044340000}"/>
    <cellStyle name="Vírgula 7 3 3 2 2" xfId="4533" xr:uid="{00000000-0005-0000-0000-000045340000}"/>
    <cellStyle name="Vírgula 7 3 3 2 2 2" xfId="10959" xr:uid="{00000000-0005-0000-0000-000046340000}"/>
    <cellStyle name="Vírgula 7 3 3 2 3" xfId="7594" xr:uid="{00000000-0005-0000-0000-000047340000}"/>
    <cellStyle name="Vírgula 7 3 3 3" xfId="3985" xr:uid="{00000000-0005-0000-0000-000048340000}"/>
    <cellStyle name="Vírgula 7 3 3 3 2" xfId="10411" xr:uid="{00000000-0005-0000-0000-000049340000}"/>
    <cellStyle name="Vírgula 7 3 3 4" xfId="7040" xr:uid="{00000000-0005-0000-0000-00004A340000}"/>
    <cellStyle name="Vírgula 7 3 4" xfId="696" xr:uid="{00000000-0005-0000-0000-00004B340000}"/>
    <cellStyle name="Vírgula 7 3 4 2" xfId="4355" xr:uid="{00000000-0005-0000-0000-00004C340000}"/>
    <cellStyle name="Vírgula 7 3 4 2 2" xfId="10781" xr:uid="{00000000-0005-0000-0000-00004D340000}"/>
    <cellStyle name="Vírgula 7 3 4 3" xfId="7416" xr:uid="{00000000-0005-0000-0000-00004E340000}"/>
    <cellStyle name="Vírgula 7 3 5" xfId="2439" xr:uid="{00000000-0005-0000-0000-00004F340000}"/>
    <cellStyle name="Vírgula 7 3 5 2" xfId="5623" xr:uid="{00000000-0005-0000-0000-000050340000}"/>
    <cellStyle name="Vírgula 7 3 5 2 2" xfId="12049" xr:uid="{00000000-0005-0000-0000-000051340000}"/>
    <cellStyle name="Vírgula 7 3 5 3" xfId="9073" xr:uid="{00000000-0005-0000-0000-000052340000}"/>
    <cellStyle name="Vírgula 7 3 6" xfId="3602" xr:uid="{00000000-0005-0000-0000-000053340000}"/>
    <cellStyle name="Vírgula 7 3 6 2" xfId="6541" xr:uid="{00000000-0005-0000-0000-000054340000}"/>
    <cellStyle name="Vírgula 7 3 6 2 2" xfId="12967" xr:uid="{00000000-0005-0000-0000-000055340000}"/>
    <cellStyle name="Vírgula 7 3 6 3" xfId="10040" xr:uid="{00000000-0005-0000-0000-000056340000}"/>
    <cellStyle name="Vírgula 7 3 7" xfId="3807" xr:uid="{00000000-0005-0000-0000-000057340000}"/>
    <cellStyle name="Vírgula 7 3 7 2" xfId="10233" xr:uid="{00000000-0005-0000-0000-000058340000}"/>
    <cellStyle name="Vírgula 7 3 8" xfId="6862" xr:uid="{00000000-0005-0000-0000-000059340000}"/>
    <cellStyle name="Vírgula 7 4" xfId="161" xr:uid="{00000000-0005-0000-0000-00005A340000}"/>
    <cellStyle name="Vírgula 7 4 2" xfId="532" xr:uid="{00000000-0005-0000-0000-00005B340000}"/>
    <cellStyle name="Vírgula 7 4 2 2" xfId="1111" xr:uid="{00000000-0005-0000-0000-00005C340000}"/>
    <cellStyle name="Vírgula 7 4 2 2 2" xfId="4770" xr:uid="{00000000-0005-0000-0000-00005D340000}"/>
    <cellStyle name="Vírgula 7 4 2 2 2 2" xfId="11196" xr:uid="{00000000-0005-0000-0000-00005E340000}"/>
    <cellStyle name="Vírgula 7 4 2 2 3" xfId="7831" xr:uid="{00000000-0005-0000-0000-00005F340000}"/>
    <cellStyle name="Vírgula 7 4 2 3" xfId="4222" xr:uid="{00000000-0005-0000-0000-000060340000}"/>
    <cellStyle name="Vírgula 7 4 2 3 2" xfId="10648" xr:uid="{00000000-0005-0000-0000-000061340000}"/>
    <cellStyle name="Vírgula 7 4 2 4" xfId="7277" xr:uid="{00000000-0005-0000-0000-000062340000}"/>
    <cellStyle name="Vírgula 7 4 3" xfId="353" xr:uid="{00000000-0005-0000-0000-000063340000}"/>
    <cellStyle name="Vírgula 7 4 3 2" xfId="933" xr:uid="{00000000-0005-0000-0000-000064340000}"/>
    <cellStyle name="Vírgula 7 4 3 2 2" xfId="4592" xr:uid="{00000000-0005-0000-0000-000065340000}"/>
    <cellStyle name="Vírgula 7 4 3 2 2 2" xfId="11018" xr:uid="{00000000-0005-0000-0000-000066340000}"/>
    <cellStyle name="Vírgula 7 4 3 2 3" xfId="7653" xr:uid="{00000000-0005-0000-0000-000067340000}"/>
    <cellStyle name="Vírgula 7 4 3 3" xfId="4044" xr:uid="{00000000-0005-0000-0000-000068340000}"/>
    <cellStyle name="Vírgula 7 4 3 3 2" xfId="10470" xr:uid="{00000000-0005-0000-0000-000069340000}"/>
    <cellStyle name="Vírgula 7 4 3 4" xfId="7099" xr:uid="{00000000-0005-0000-0000-00006A340000}"/>
    <cellStyle name="Vírgula 7 4 4" xfId="755" xr:uid="{00000000-0005-0000-0000-00006B340000}"/>
    <cellStyle name="Vírgula 7 4 4 2" xfId="4414" xr:uid="{00000000-0005-0000-0000-00006C340000}"/>
    <cellStyle name="Vírgula 7 4 4 2 2" xfId="10840" xr:uid="{00000000-0005-0000-0000-00006D340000}"/>
    <cellStyle name="Vírgula 7 4 4 3" xfId="7475" xr:uid="{00000000-0005-0000-0000-00006E340000}"/>
    <cellStyle name="Vírgula 7 4 5" xfId="2500" xr:uid="{00000000-0005-0000-0000-00006F340000}"/>
    <cellStyle name="Vírgula 7 4 5 2" xfId="5682" xr:uid="{00000000-0005-0000-0000-000070340000}"/>
    <cellStyle name="Vírgula 7 4 5 2 2" xfId="12108" xr:uid="{00000000-0005-0000-0000-000071340000}"/>
    <cellStyle name="Vírgula 7 4 5 3" xfId="9132" xr:uid="{00000000-0005-0000-0000-000072340000}"/>
    <cellStyle name="Vírgula 7 4 6" xfId="3661" xr:uid="{00000000-0005-0000-0000-000073340000}"/>
    <cellStyle name="Vírgula 7 4 6 2" xfId="6600" xr:uid="{00000000-0005-0000-0000-000074340000}"/>
    <cellStyle name="Vírgula 7 4 6 2 2" xfId="13026" xr:uid="{00000000-0005-0000-0000-000075340000}"/>
    <cellStyle name="Vírgula 7 4 6 3" xfId="10099" xr:uid="{00000000-0005-0000-0000-000076340000}"/>
    <cellStyle name="Vírgula 7 4 7" xfId="3866" xr:uid="{00000000-0005-0000-0000-000077340000}"/>
    <cellStyle name="Vírgula 7 4 7 2" xfId="10292" xr:uid="{00000000-0005-0000-0000-000078340000}"/>
    <cellStyle name="Vírgula 7 4 8" xfId="6921" xr:uid="{00000000-0005-0000-0000-000079340000}"/>
    <cellStyle name="Vírgula 7 5" xfId="443" xr:uid="{00000000-0005-0000-0000-00007A340000}"/>
    <cellStyle name="Vírgula 7 5 2" xfId="1022" xr:uid="{00000000-0005-0000-0000-00007B340000}"/>
    <cellStyle name="Vírgula 7 5 2 2" xfId="4681" xr:uid="{00000000-0005-0000-0000-00007C340000}"/>
    <cellStyle name="Vírgula 7 5 2 2 2" xfId="11107" xr:uid="{00000000-0005-0000-0000-00007D340000}"/>
    <cellStyle name="Vírgula 7 5 2 3" xfId="7742" xr:uid="{00000000-0005-0000-0000-00007E340000}"/>
    <cellStyle name="Vírgula 7 5 3" xfId="2408" xr:uid="{00000000-0005-0000-0000-00007F340000}"/>
    <cellStyle name="Vírgula 7 5 3 2" xfId="5593" xr:uid="{00000000-0005-0000-0000-000080340000}"/>
    <cellStyle name="Vírgula 7 5 3 2 2" xfId="12019" xr:uid="{00000000-0005-0000-0000-000081340000}"/>
    <cellStyle name="Vírgula 7 5 3 3" xfId="9043" xr:uid="{00000000-0005-0000-0000-000082340000}"/>
    <cellStyle name="Vírgula 7 5 4" xfId="3572" xr:uid="{00000000-0005-0000-0000-000083340000}"/>
    <cellStyle name="Vírgula 7 5 4 2" xfId="6511" xr:uid="{00000000-0005-0000-0000-000084340000}"/>
    <cellStyle name="Vírgula 7 5 4 2 2" xfId="12937" xr:uid="{00000000-0005-0000-0000-000085340000}"/>
    <cellStyle name="Vírgula 7 5 4 3" xfId="10010" xr:uid="{00000000-0005-0000-0000-000086340000}"/>
    <cellStyle name="Vírgula 7 5 5" xfId="4133" xr:uid="{00000000-0005-0000-0000-000087340000}"/>
    <cellStyle name="Vírgula 7 5 5 2" xfId="10559" xr:uid="{00000000-0005-0000-0000-000088340000}"/>
    <cellStyle name="Vírgula 7 5 6" xfId="7188" xr:uid="{00000000-0005-0000-0000-000089340000}"/>
    <cellStyle name="Vírgula 7 6" xfId="264" xr:uid="{00000000-0005-0000-0000-00008A340000}"/>
    <cellStyle name="Vírgula 7 6 2" xfId="844" xr:uid="{00000000-0005-0000-0000-00008B340000}"/>
    <cellStyle name="Vírgula 7 6 2 2" xfId="4503" xr:uid="{00000000-0005-0000-0000-00008C340000}"/>
    <cellStyle name="Vírgula 7 6 2 2 2" xfId="10929" xr:uid="{00000000-0005-0000-0000-00008D340000}"/>
    <cellStyle name="Vírgula 7 6 2 3" xfId="7564" xr:uid="{00000000-0005-0000-0000-00008E340000}"/>
    <cellStyle name="Vírgula 7 6 3" xfId="1822" xr:uid="{00000000-0005-0000-0000-00008F340000}"/>
    <cellStyle name="Vírgula 7 6 4" xfId="3955" xr:uid="{00000000-0005-0000-0000-000090340000}"/>
    <cellStyle name="Vírgula 7 6 4 2" xfId="10381" xr:uid="{00000000-0005-0000-0000-000091340000}"/>
    <cellStyle name="Vírgula 7 6 5" xfId="7010" xr:uid="{00000000-0005-0000-0000-000092340000}"/>
    <cellStyle name="Vírgula 7 7" xfId="666" xr:uid="{00000000-0005-0000-0000-000093340000}"/>
    <cellStyle name="Vírgula 7 7 2" xfId="2732" xr:uid="{00000000-0005-0000-0000-000094340000}"/>
    <cellStyle name="Vírgula 7 7 3" xfId="4325" xr:uid="{00000000-0005-0000-0000-000095340000}"/>
    <cellStyle name="Vírgula 7 7 3 2" xfId="10751" xr:uid="{00000000-0005-0000-0000-000096340000}"/>
    <cellStyle name="Vírgula 7 7 4" xfId="7386" xr:uid="{00000000-0005-0000-0000-000097340000}"/>
    <cellStyle name="Vírgula 7 8" xfId="1264" xr:uid="{00000000-0005-0000-0000-000098340000}"/>
    <cellStyle name="Vírgula 7 9" xfId="2765" xr:uid="{00000000-0005-0000-0000-000099340000}"/>
    <cellStyle name="Vírgula 7_IOPES" xfId="2664" xr:uid="{00000000-0005-0000-0000-00009A340000}"/>
    <cellStyle name="Vírgula 8" xfId="104" xr:uid="{00000000-0005-0000-0000-00009B340000}"/>
    <cellStyle name="Vírgula 8 10" xfId="6866" xr:uid="{00000000-0005-0000-0000-00009C340000}"/>
    <cellStyle name="Vírgula 8 2" xfId="165" xr:uid="{00000000-0005-0000-0000-00009D340000}"/>
    <cellStyle name="Vírgula 8 2 2" xfId="536" xr:uid="{00000000-0005-0000-0000-00009E340000}"/>
    <cellStyle name="Vírgula 8 2 2 2" xfId="1115" xr:uid="{00000000-0005-0000-0000-00009F340000}"/>
    <cellStyle name="Vírgula 8 2 2 2 2" xfId="4774" xr:uid="{00000000-0005-0000-0000-0000A0340000}"/>
    <cellStyle name="Vírgula 8 2 2 2 2 2" xfId="11200" xr:uid="{00000000-0005-0000-0000-0000A1340000}"/>
    <cellStyle name="Vírgula 8 2 2 2 3" xfId="7835" xr:uid="{00000000-0005-0000-0000-0000A2340000}"/>
    <cellStyle name="Vírgula 8 2 2 3" xfId="2504" xr:uid="{00000000-0005-0000-0000-0000A3340000}"/>
    <cellStyle name="Vírgula 8 2 2 3 2" xfId="5686" xr:uid="{00000000-0005-0000-0000-0000A4340000}"/>
    <cellStyle name="Vírgula 8 2 2 3 2 2" xfId="12112" xr:uid="{00000000-0005-0000-0000-0000A5340000}"/>
    <cellStyle name="Vírgula 8 2 2 3 3" xfId="9136" xr:uid="{00000000-0005-0000-0000-0000A6340000}"/>
    <cellStyle name="Vírgula 8 2 2 4" xfId="3665" xr:uid="{00000000-0005-0000-0000-0000A7340000}"/>
    <cellStyle name="Vírgula 8 2 2 4 2" xfId="6604" xr:uid="{00000000-0005-0000-0000-0000A8340000}"/>
    <cellStyle name="Vírgula 8 2 2 4 2 2" xfId="13030" xr:uid="{00000000-0005-0000-0000-0000A9340000}"/>
    <cellStyle name="Vírgula 8 2 2 4 3" xfId="10103" xr:uid="{00000000-0005-0000-0000-0000AA340000}"/>
    <cellStyle name="Vírgula 8 2 2 5" xfId="4226" xr:uid="{00000000-0005-0000-0000-0000AB340000}"/>
    <cellStyle name="Vírgula 8 2 2 5 2" xfId="10652" xr:uid="{00000000-0005-0000-0000-0000AC340000}"/>
    <cellStyle name="Vírgula 8 2 2 6" xfId="7281" xr:uid="{00000000-0005-0000-0000-0000AD340000}"/>
    <cellStyle name="Vírgula 8 2 3" xfId="357" xr:uid="{00000000-0005-0000-0000-0000AE340000}"/>
    <cellStyle name="Vírgula 8 2 3 2" xfId="937" xr:uid="{00000000-0005-0000-0000-0000AF340000}"/>
    <cellStyle name="Vírgula 8 2 3 2 2" xfId="4596" xr:uid="{00000000-0005-0000-0000-0000B0340000}"/>
    <cellStyle name="Vírgula 8 2 3 2 2 2" xfId="11022" xr:uid="{00000000-0005-0000-0000-0000B1340000}"/>
    <cellStyle name="Vírgula 8 2 3 2 3" xfId="7657" xr:uid="{00000000-0005-0000-0000-0000B2340000}"/>
    <cellStyle name="Vírgula 8 2 3 3" xfId="1914" xr:uid="{00000000-0005-0000-0000-0000B3340000}"/>
    <cellStyle name="Vírgula 8 2 3 3 2" xfId="5312" xr:uid="{00000000-0005-0000-0000-0000B4340000}"/>
    <cellStyle name="Vírgula 8 2 3 3 2 2" xfId="11738" xr:uid="{00000000-0005-0000-0000-0000B5340000}"/>
    <cellStyle name="Vírgula 8 2 3 3 3" xfId="8610" xr:uid="{00000000-0005-0000-0000-0000B6340000}"/>
    <cellStyle name="Vírgula 8 2 3 4" xfId="3296" xr:uid="{00000000-0005-0000-0000-0000B7340000}"/>
    <cellStyle name="Vírgula 8 2 3 4 2" xfId="6235" xr:uid="{00000000-0005-0000-0000-0000B8340000}"/>
    <cellStyle name="Vírgula 8 2 3 4 2 2" xfId="12661" xr:uid="{00000000-0005-0000-0000-0000B9340000}"/>
    <cellStyle name="Vírgula 8 2 3 4 3" xfId="9734" xr:uid="{00000000-0005-0000-0000-0000BA340000}"/>
    <cellStyle name="Vírgula 8 2 3 5" xfId="4048" xr:uid="{00000000-0005-0000-0000-0000BB340000}"/>
    <cellStyle name="Vírgula 8 2 3 5 2" xfId="10474" xr:uid="{00000000-0005-0000-0000-0000BC340000}"/>
    <cellStyle name="Vírgula 8 2 3 6" xfId="7103" xr:uid="{00000000-0005-0000-0000-0000BD340000}"/>
    <cellStyle name="Vírgula 8 2 4" xfId="759" xr:uid="{00000000-0005-0000-0000-0000BE340000}"/>
    <cellStyle name="Vírgula 8 2 4 2" xfId="4418" xr:uid="{00000000-0005-0000-0000-0000BF340000}"/>
    <cellStyle name="Vírgula 8 2 4 2 2" xfId="10844" xr:uid="{00000000-0005-0000-0000-0000C0340000}"/>
    <cellStyle name="Vírgula 8 2 4 3" xfId="7479" xr:uid="{00000000-0005-0000-0000-0000C1340000}"/>
    <cellStyle name="Vírgula 8 2 5" xfId="1360" xr:uid="{00000000-0005-0000-0000-0000C2340000}"/>
    <cellStyle name="Vírgula 8 2 5 2" xfId="4946" xr:uid="{00000000-0005-0000-0000-0000C3340000}"/>
    <cellStyle name="Vírgula 8 2 5 2 2" xfId="11372" xr:uid="{00000000-0005-0000-0000-0000C4340000}"/>
    <cellStyle name="Vírgula 8 2 5 3" xfId="8074" xr:uid="{00000000-0005-0000-0000-0000C5340000}"/>
    <cellStyle name="Vírgula 8 2 6" xfId="2932" xr:uid="{00000000-0005-0000-0000-0000C6340000}"/>
    <cellStyle name="Vírgula 8 2 6 2" xfId="5873" xr:uid="{00000000-0005-0000-0000-0000C7340000}"/>
    <cellStyle name="Vírgula 8 2 6 2 2" xfId="12299" xr:uid="{00000000-0005-0000-0000-0000C8340000}"/>
    <cellStyle name="Vírgula 8 2 6 3" xfId="9372" xr:uid="{00000000-0005-0000-0000-0000C9340000}"/>
    <cellStyle name="Vírgula 8 2 7" xfId="3870" xr:uid="{00000000-0005-0000-0000-0000CA340000}"/>
    <cellStyle name="Vírgula 8 2 7 2" xfId="10296" xr:uid="{00000000-0005-0000-0000-0000CB340000}"/>
    <cellStyle name="Vírgula 8 2 8" xfId="6925" xr:uid="{00000000-0005-0000-0000-0000CC340000}"/>
    <cellStyle name="Vírgula 8 3" xfId="477" xr:uid="{00000000-0005-0000-0000-0000CD340000}"/>
    <cellStyle name="Vírgula 8 3 2" xfId="1056" xr:uid="{00000000-0005-0000-0000-0000CE340000}"/>
    <cellStyle name="Vírgula 8 3 2 2" xfId="1979" xr:uid="{00000000-0005-0000-0000-0000CF340000}"/>
    <cellStyle name="Vírgula 8 3 2 2 2" xfId="5370" xr:uid="{00000000-0005-0000-0000-0000D0340000}"/>
    <cellStyle name="Vírgula 8 3 2 2 2 2" xfId="11796" xr:uid="{00000000-0005-0000-0000-0000D1340000}"/>
    <cellStyle name="Vírgula 8 3 2 2 3" xfId="8675" xr:uid="{00000000-0005-0000-0000-0000D2340000}"/>
    <cellStyle name="Vírgula 8 3 2 3" xfId="3354" xr:uid="{00000000-0005-0000-0000-0000D3340000}"/>
    <cellStyle name="Vírgula 8 3 2 3 2" xfId="6293" xr:uid="{00000000-0005-0000-0000-0000D4340000}"/>
    <cellStyle name="Vírgula 8 3 2 3 2 2" xfId="12719" xr:uid="{00000000-0005-0000-0000-0000D5340000}"/>
    <cellStyle name="Vírgula 8 3 2 3 3" xfId="9792" xr:uid="{00000000-0005-0000-0000-0000D6340000}"/>
    <cellStyle name="Vírgula 8 3 2 4" xfId="4715" xr:uid="{00000000-0005-0000-0000-0000D7340000}"/>
    <cellStyle name="Vírgula 8 3 2 4 2" xfId="11141" xr:uid="{00000000-0005-0000-0000-0000D8340000}"/>
    <cellStyle name="Vírgula 8 3 2 5" xfId="7776" xr:uid="{00000000-0005-0000-0000-0000D9340000}"/>
    <cellStyle name="Vírgula 8 3 3" xfId="1426" xr:uid="{00000000-0005-0000-0000-0000DA340000}"/>
    <cellStyle name="Vírgula 8 3 3 2" xfId="5004" xr:uid="{00000000-0005-0000-0000-0000DB340000}"/>
    <cellStyle name="Vírgula 8 3 3 2 2" xfId="11430" xr:uid="{00000000-0005-0000-0000-0000DC340000}"/>
    <cellStyle name="Vírgula 8 3 3 3" xfId="8140" xr:uid="{00000000-0005-0000-0000-0000DD340000}"/>
    <cellStyle name="Vírgula 8 3 4" xfId="2990" xr:uid="{00000000-0005-0000-0000-0000DE340000}"/>
    <cellStyle name="Vírgula 8 3 4 2" xfId="5931" xr:uid="{00000000-0005-0000-0000-0000DF340000}"/>
    <cellStyle name="Vírgula 8 3 4 2 2" xfId="12357" xr:uid="{00000000-0005-0000-0000-0000E0340000}"/>
    <cellStyle name="Vírgula 8 3 4 3" xfId="9430" xr:uid="{00000000-0005-0000-0000-0000E1340000}"/>
    <cellStyle name="Vírgula 8 3 5" xfId="4167" xr:uid="{00000000-0005-0000-0000-0000E2340000}"/>
    <cellStyle name="Vírgula 8 3 5 2" xfId="10593" xr:uid="{00000000-0005-0000-0000-0000E3340000}"/>
    <cellStyle name="Vírgula 8 3 6" xfId="7222" xr:uid="{00000000-0005-0000-0000-0000E4340000}"/>
    <cellStyle name="Vírgula 8 4" xfId="298" xr:uid="{00000000-0005-0000-0000-0000E5340000}"/>
    <cellStyle name="Vírgula 8 4 2" xfId="878" xr:uid="{00000000-0005-0000-0000-0000E6340000}"/>
    <cellStyle name="Vírgula 8 4 2 2" xfId="2133" xr:uid="{00000000-0005-0000-0000-0000E7340000}"/>
    <cellStyle name="Vírgula 8 4 2 2 2" xfId="5430" xr:uid="{00000000-0005-0000-0000-0000E8340000}"/>
    <cellStyle name="Vírgula 8 4 2 2 2 2" xfId="11856" xr:uid="{00000000-0005-0000-0000-0000E9340000}"/>
    <cellStyle name="Vírgula 8 4 2 2 3" xfId="8827" xr:uid="{00000000-0005-0000-0000-0000EA340000}"/>
    <cellStyle name="Vírgula 8 4 2 3" xfId="3412" xr:uid="{00000000-0005-0000-0000-0000EB340000}"/>
    <cellStyle name="Vírgula 8 4 2 3 2" xfId="6351" xr:uid="{00000000-0005-0000-0000-0000EC340000}"/>
    <cellStyle name="Vírgula 8 4 2 3 2 2" xfId="12777" xr:uid="{00000000-0005-0000-0000-0000ED340000}"/>
    <cellStyle name="Vírgula 8 4 2 3 3" xfId="9850" xr:uid="{00000000-0005-0000-0000-0000EE340000}"/>
    <cellStyle name="Vírgula 8 4 2 4" xfId="4537" xr:uid="{00000000-0005-0000-0000-0000EF340000}"/>
    <cellStyle name="Vírgula 8 4 2 4 2" xfId="10963" xr:uid="{00000000-0005-0000-0000-0000F0340000}"/>
    <cellStyle name="Vírgula 8 4 2 5" xfId="7598" xr:uid="{00000000-0005-0000-0000-0000F1340000}"/>
    <cellStyle name="Vírgula 8 4 3" xfId="1584" xr:uid="{00000000-0005-0000-0000-0000F2340000}"/>
    <cellStyle name="Vírgula 8 4 3 2" xfId="5062" xr:uid="{00000000-0005-0000-0000-0000F3340000}"/>
    <cellStyle name="Vírgula 8 4 3 2 2" xfId="11488" xr:uid="{00000000-0005-0000-0000-0000F4340000}"/>
    <cellStyle name="Vírgula 8 4 3 3" xfId="8298" xr:uid="{00000000-0005-0000-0000-0000F5340000}"/>
    <cellStyle name="Vírgula 8 4 4" xfId="3049" xr:uid="{00000000-0005-0000-0000-0000F6340000}"/>
    <cellStyle name="Vírgula 8 4 4 2" xfId="5989" xr:uid="{00000000-0005-0000-0000-0000F7340000}"/>
    <cellStyle name="Vírgula 8 4 4 2 2" xfId="12415" xr:uid="{00000000-0005-0000-0000-0000F8340000}"/>
    <cellStyle name="Vírgula 8 4 4 3" xfId="9488" xr:uid="{00000000-0005-0000-0000-0000F9340000}"/>
    <cellStyle name="Vírgula 8 4 5" xfId="3989" xr:uid="{00000000-0005-0000-0000-0000FA340000}"/>
    <cellStyle name="Vírgula 8 4 5 2" xfId="10415" xr:uid="{00000000-0005-0000-0000-0000FB340000}"/>
    <cellStyle name="Vírgula 8 4 6" xfId="7044" xr:uid="{00000000-0005-0000-0000-0000FC340000}"/>
    <cellStyle name="Vírgula 8 5" xfId="700" xr:uid="{00000000-0005-0000-0000-0000FD340000}"/>
    <cellStyle name="Vírgula 8 5 2" xfId="2443" xr:uid="{00000000-0005-0000-0000-0000FE340000}"/>
    <cellStyle name="Vírgula 8 5 2 2" xfId="5627" xr:uid="{00000000-0005-0000-0000-0000FF340000}"/>
    <cellStyle name="Vírgula 8 5 2 2 2" xfId="12053" xr:uid="{00000000-0005-0000-0000-000000350000}"/>
    <cellStyle name="Vírgula 8 5 2 3" xfId="9077" xr:uid="{00000000-0005-0000-0000-000001350000}"/>
    <cellStyle name="Vírgula 8 5 3" xfId="3606" xr:uid="{00000000-0005-0000-0000-000002350000}"/>
    <cellStyle name="Vírgula 8 5 3 2" xfId="6545" xr:uid="{00000000-0005-0000-0000-000003350000}"/>
    <cellStyle name="Vírgula 8 5 3 2 2" xfId="12971" xr:uid="{00000000-0005-0000-0000-000004350000}"/>
    <cellStyle name="Vírgula 8 5 3 3" xfId="10044" xr:uid="{00000000-0005-0000-0000-000005350000}"/>
    <cellStyle name="Vírgula 8 5 4" xfId="4359" xr:uid="{00000000-0005-0000-0000-000006350000}"/>
    <cellStyle name="Vírgula 8 5 4 2" xfId="10785" xr:uid="{00000000-0005-0000-0000-000007350000}"/>
    <cellStyle name="Vírgula 8 5 5" xfId="7420" xr:uid="{00000000-0005-0000-0000-000008350000}"/>
    <cellStyle name="Vírgula 8 6" xfId="1853" xr:uid="{00000000-0005-0000-0000-000009350000}"/>
    <cellStyle name="Vírgula 8 6 2" xfId="3238" xr:uid="{00000000-0005-0000-0000-00000A350000}"/>
    <cellStyle name="Vírgula 8 6 2 2" xfId="6177" xr:uid="{00000000-0005-0000-0000-00000B350000}"/>
    <cellStyle name="Vírgula 8 6 2 2 2" xfId="12603" xr:uid="{00000000-0005-0000-0000-00000C350000}"/>
    <cellStyle name="Vírgula 8 6 2 3" xfId="9676" xr:uid="{00000000-0005-0000-0000-00000D350000}"/>
    <cellStyle name="Vírgula 8 6 3" xfId="5254" xr:uid="{00000000-0005-0000-0000-00000E350000}"/>
    <cellStyle name="Vírgula 8 6 3 2" xfId="11680" xr:uid="{00000000-0005-0000-0000-00000F350000}"/>
    <cellStyle name="Vírgula 8 6 4" xfId="8549" xr:uid="{00000000-0005-0000-0000-000010350000}"/>
    <cellStyle name="Vírgula 8 7" xfId="1294" xr:uid="{00000000-0005-0000-0000-000011350000}"/>
    <cellStyle name="Vírgula 8 7 2" xfId="4888" xr:uid="{00000000-0005-0000-0000-000012350000}"/>
    <cellStyle name="Vírgula 8 7 2 2" xfId="11314" xr:uid="{00000000-0005-0000-0000-000013350000}"/>
    <cellStyle name="Vírgula 8 7 3" xfId="8008" xr:uid="{00000000-0005-0000-0000-000014350000}"/>
    <cellStyle name="Vírgula 8 8" xfId="2874" xr:uid="{00000000-0005-0000-0000-000015350000}"/>
    <cellStyle name="Vírgula 8 8 2" xfId="5815" xr:uid="{00000000-0005-0000-0000-000016350000}"/>
    <cellStyle name="Vírgula 8 8 2 2" xfId="12241" xr:uid="{00000000-0005-0000-0000-000017350000}"/>
    <cellStyle name="Vírgula 8 8 3" xfId="9314" xr:uid="{00000000-0005-0000-0000-000018350000}"/>
    <cellStyle name="Vírgula 8 9" xfId="3811" xr:uid="{00000000-0005-0000-0000-000019350000}"/>
    <cellStyle name="Vírgula 8 9 2" xfId="10237" xr:uid="{00000000-0005-0000-0000-00001A350000}"/>
    <cellStyle name="Vírgula 9" xfId="106" xr:uid="{00000000-0005-0000-0000-00001B350000}"/>
    <cellStyle name="Vírgula 9 2" xfId="167" xr:uid="{00000000-0005-0000-0000-00001C350000}"/>
    <cellStyle name="Vírgula 9 2 2" xfId="538" xr:uid="{00000000-0005-0000-0000-00001D350000}"/>
    <cellStyle name="Vírgula 9 2 2 2" xfId="1117" xr:uid="{00000000-0005-0000-0000-00001E350000}"/>
    <cellStyle name="Vírgula 9 2 2 2 2" xfId="4776" xr:uid="{00000000-0005-0000-0000-00001F350000}"/>
    <cellStyle name="Vírgula 9 2 2 2 2 2" xfId="11202" xr:uid="{00000000-0005-0000-0000-000020350000}"/>
    <cellStyle name="Vírgula 9 2 2 2 3" xfId="7837" xr:uid="{00000000-0005-0000-0000-000021350000}"/>
    <cellStyle name="Vírgula 9 2 2 3" xfId="2575" xr:uid="{00000000-0005-0000-0000-000022350000}"/>
    <cellStyle name="Vírgula 9 2 2 3 2" xfId="5747" xr:uid="{00000000-0005-0000-0000-000023350000}"/>
    <cellStyle name="Vírgula 9 2 2 3 2 2" xfId="12173" xr:uid="{00000000-0005-0000-0000-000024350000}"/>
    <cellStyle name="Vírgula 9 2 2 3 3" xfId="9197" xr:uid="{00000000-0005-0000-0000-000025350000}"/>
    <cellStyle name="Vírgula 9 2 2 4" xfId="3726" xr:uid="{00000000-0005-0000-0000-000026350000}"/>
    <cellStyle name="Vírgula 9 2 2 4 2" xfId="6665" xr:uid="{00000000-0005-0000-0000-000027350000}"/>
    <cellStyle name="Vírgula 9 2 2 4 2 2" xfId="13091" xr:uid="{00000000-0005-0000-0000-000028350000}"/>
    <cellStyle name="Vírgula 9 2 2 4 3" xfId="10164" xr:uid="{00000000-0005-0000-0000-000029350000}"/>
    <cellStyle name="Vírgula 9 2 2 5" xfId="4228" xr:uid="{00000000-0005-0000-0000-00002A350000}"/>
    <cellStyle name="Vírgula 9 2 2 5 2" xfId="10654" xr:uid="{00000000-0005-0000-0000-00002B350000}"/>
    <cellStyle name="Vírgula 9 2 2 6" xfId="7283" xr:uid="{00000000-0005-0000-0000-00002C350000}"/>
    <cellStyle name="Vírgula 9 2 3" xfId="359" xr:uid="{00000000-0005-0000-0000-00002D350000}"/>
    <cellStyle name="Vírgula 9 2 3 2" xfId="939" xr:uid="{00000000-0005-0000-0000-00002E350000}"/>
    <cellStyle name="Vírgula 9 2 3 2 2" xfId="2324" xr:uid="{00000000-0005-0000-0000-00002F350000}"/>
    <cellStyle name="Vírgula 9 2 3 2 2 2" xfId="5562" xr:uid="{00000000-0005-0000-0000-000030350000}"/>
    <cellStyle name="Vírgula 9 2 3 2 2 2 2" xfId="11988" xr:uid="{00000000-0005-0000-0000-000031350000}"/>
    <cellStyle name="Vírgula 9 2 3 2 2 3" xfId="9003" xr:uid="{00000000-0005-0000-0000-000032350000}"/>
    <cellStyle name="Vírgula 9 2 3 2 3" xfId="3541" xr:uid="{00000000-0005-0000-0000-000033350000}"/>
    <cellStyle name="Vírgula 9 2 3 2 3 2" xfId="6480" xr:uid="{00000000-0005-0000-0000-000034350000}"/>
    <cellStyle name="Vírgula 9 2 3 2 3 2 2" xfId="12906" xr:uid="{00000000-0005-0000-0000-000035350000}"/>
    <cellStyle name="Vírgula 9 2 3 2 3 3" xfId="9979" xr:uid="{00000000-0005-0000-0000-000036350000}"/>
    <cellStyle name="Vírgula 9 2 3 2 4" xfId="4598" xr:uid="{00000000-0005-0000-0000-000037350000}"/>
    <cellStyle name="Vírgula 9 2 3 2 4 2" xfId="11024" xr:uid="{00000000-0005-0000-0000-000038350000}"/>
    <cellStyle name="Vírgula 9 2 3 2 5" xfId="7659" xr:uid="{00000000-0005-0000-0000-000039350000}"/>
    <cellStyle name="Vírgula 9 2 3 3" xfId="1783" xr:uid="{00000000-0005-0000-0000-00003A350000}"/>
    <cellStyle name="Vírgula 9 2 3 3 2" xfId="5195" xr:uid="{00000000-0005-0000-0000-00003B350000}"/>
    <cellStyle name="Vírgula 9 2 3 3 2 2" xfId="11621" xr:uid="{00000000-0005-0000-0000-00003C350000}"/>
    <cellStyle name="Vírgula 9 2 3 3 3" xfId="8488" xr:uid="{00000000-0005-0000-0000-00003D350000}"/>
    <cellStyle name="Vírgula 9 2 3 4" xfId="3179" xr:uid="{00000000-0005-0000-0000-00003E350000}"/>
    <cellStyle name="Vírgula 9 2 3 4 2" xfId="6118" xr:uid="{00000000-0005-0000-0000-00003F350000}"/>
    <cellStyle name="Vírgula 9 2 3 4 2 2" xfId="12544" xr:uid="{00000000-0005-0000-0000-000040350000}"/>
    <cellStyle name="Vírgula 9 2 3 4 3" xfId="9617" xr:uid="{00000000-0005-0000-0000-000041350000}"/>
    <cellStyle name="Vírgula 9 2 3 5" xfId="4050" xr:uid="{00000000-0005-0000-0000-000042350000}"/>
    <cellStyle name="Vírgula 9 2 3 5 2" xfId="10476" xr:uid="{00000000-0005-0000-0000-000043350000}"/>
    <cellStyle name="Vírgula 9 2 3 6" xfId="7105" xr:uid="{00000000-0005-0000-0000-000044350000}"/>
    <cellStyle name="Vírgula 9 2 3 7" xfId="13615" xr:uid="{00000000-0005-0000-0000-000045350000}"/>
    <cellStyle name="Vírgula 9 2 4" xfId="761" xr:uid="{00000000-0005-0000-0000-000046350000}"/>
    <cellStyle name="Vírgula 9 2 4 2" xfId="4420" xr:uid="{00000000-0005-0000-0000-000047350000}"/>
    <cellStyle name="Vírgula 9 2 4 2 2" xfId="10846" xr:uid="{00000000-0005-0000-0000-000048350000}"/>
    <cellStyle name="Vírgula 9 2 4 3" xfId="7481" xr:uid="{00000000-0005-0000-0000-000049350000}"/>
    <cellStyle name="Vírgula 9 2 5" xfId="2506" xr:uid="{00000000-0005-0000-0000-00004A350000}"/>
    <cellStyle name="Vírgula 9 2 5 2" xfId="5688" xr:uid="{00000000-0005-0000-0000-00004B350000}"/>
    <cellStyle name="Vírgula 9 2 5 2 2" xfId="12114" xr:uid="{00000000-0005-0000-0000-00004C350000}"/>
    <cellStyle name="Vírgula 9 2 5 3" xfId="9138" xr:uid="{00000000-0005-0000-0000-00004D350000}"/>
    <cellStyle name="Vírgula 9 2 6" xfId="3667" xr:uid="{00000000-0005-0000-0000-00004E350000}"/>
    <cellStyle name="Vírgula 9 2 6 2" xfId="6606" xr:uid="{00000000-0005-0000-0000-00004F350000}"/>
    <cellStyle name="Vírgula 9 2 6 2 2" xfId="13032" xr:uid="{00000000-0005-0000-0000-000050350000}"/>
    <cellStyle name="Vírgula 9 2 6 3" xfId="10105" xr:uid="{00000000-0005-0000-0000-000051350000}"/>
    <cellStyle name="Vírgula 9 2 7" xfId="3872" xr:uid="{00000000-0005-0000-0000-000052350000}"/>
    <cellStyle name="Vírgula 9 2 7 2" xfId="10298" xr:uid="{00000000-0005-0000-0000-000053350000}"/>
    <cellStyle name="Vírgula 9 2 7 3" xfId="13634" xr:uid="{00000000-0005-0000-0000-000054350000}"/>
    <cellStyle name="Vírgula 9 2 8" xfId="6927" xr:uid="{00000000-0005-0000-0000-000055350000}"/>
    <cellStyle name="Vírgula 9 2_IOPES" xfId="2626" xr:uid="{00000000-0005-0000-0000-000056350000}"/>
    <cellStyle name="Vírgula 9 3" xfId="479" xr:uid="{00000000-0005-0000-0000-000057350000}"/>
    <cellStyle name="Vírgula 9 3 2" xfId="1058" xr:uid="{00000000-0005-0000-0000-000058350000}"/>
    <cellStyle name="Vírgula 9 3 2 2" xfId="4717" xr:uid="{00000000-0005-0000-0000-000059350000}"/>
    <cellStyle name="Vírgula 9 3 2 2 2" xfId="11143" xr:uid="{00000000-0005-0000-0000-00005A350000}"/>
    <cellStyle name="Vírgula 9 3 2 3" xfId="7778" xr:uid="{00000000-0005-0000-0000-00005B350000}"/>
    <cellStyle name="Vírgula 9 3 3" xfId="4169" xr:uid="{00000000-0005-0000-0000-00005C350000}"/>
    <cellStyle name="Vírgula 9 3 3 2" xfId="10595" xr:uid="{00000000-0005-0000-0000-00005D350000}"/>
    <cellStyle name="Vírgula 9 3 4" xfId="7224" xr:uid="{00000000-0005-0000-0000-00005E350000}"/>
    <cellStyle name="Vírgula 9 4" xfId="300" xr:uid="{00000000-0005-0000-0000-00005F350000}"/>
    <cellStyle name="Vírgula 9 4 2" xfId="880" xr:uid="{00000000-0005-0000-0000-000060350000}"/>
    <cellStyle name="Vírgula 9 4 2 2" xfId="4539" xr:uid="{00000000-0005-0000-0000-000061350000}"/>
    <cellStyle name="Vírgula 9 4 2 2 2" xfId="10965" xr:uid="{00000000-0005-0000-0000-000062350000}"/>
    <cellStyle name="Vírgula 9 4 2 3" xfId="7600" xr:uid="{00000000-0005-0000-0000-000063350000}"/>
    <cellStyle name="Vírgula 9 4 3" xfId="3991" xr:uid="{00000000-0005-0000-0000-000064350000}"/>
    <cellStyle name="Vírgula 9 4 3 2" xfId="10417" xr:uid="{00000000-0005-0000-0000-000065350000}"/>
    <cellStyle name="Vírgula 9 4 4" xfId="7046" xr:uid="{00000000-0005-0000-0000-000066350000}"/>
    <cellStyle name="Vírgula 9 5" xfId="702" xr:uid="{00000000-0005-0000-0000-000067350000}"/>
    <cellStyle name="Vírgula 9 5 2" xfId="4361" xr:uid="{00000000-0005-0000-0000-000068350000}"/>
    <cellStyle name="Vírgula 9 5 2 2" xfId="10787" xr:uid="{00000000-0005-0000-0000-000069350000}"/>
    <cellStyle name="Vírgula 9 5 3" xfId="7422" xr:uid="{00000000-0005-0000-0000-00006A350000}"/>
    <cellStyle name="Vírgula 9 6" xfId="2445" xr:uid="{00000000-0005-0000-0000-00006B350000}"/>
    <cellStyle name="Vírgula 9 6 2" xfId="5629" xr:uid="{00000000-0005-0000-0000-00006C350000}"/>
    <cellStyle name="Vírgula 9 6 2 2" xfId="12055" xr:uid="{00000000-0005-0000-0000-00006D350000}"/>
    <cellStyle name="Vírgula 9 6 3" xfId="9079" xr:uid="{00000000-0005-0000-0000-00006E350000}"/>
    <cellStyle name="Vírgula 9 7" xfId="3608" xr:uid="{00000000-0005-0000-0000-00006F350000}"/>
    <cellStyle name="Vírgula 9 7 2" xfId="6547" xr:uid="{00000000-0005-0000-0000-000070350000}"/>
    <cellStyle name="Vírgula 9 7 2 2" xfId="12973" xr:uid="{00000000-0005-0000-0000-000071350000}"/>
    <cellStyle name="Vírgula 9 7 3" xfId="10046" xr:uid="{00000000-0005-0000-0000-000072350000}"/>
    <cellStyle name="Vírgula 9 8" xfId="3813" xr:uid="{00000000-0005-0000-0000-000073350000}"/>
    <cellStyle name="Vírgula 9 8 2" xfId="10239" xr:uid="{00000000-0005-0000-0000-000074350000}"/>
    <cellStyle name="Vírgula 9 9" xfId="6868" xr:uid="{00000000-0005-0000-0000-000075350000}"/>
    <cellStyle name="Vírgula 9_IOPES" xfId="2584" xr:uid="{00000000-0005-0000-0000-000076350000}"/>
  </cellStyles>
  <dxfs count="2">
    <dxf>
      <font>
        <b/>
        <i val="0"/>
      </font>
      <fill>
        <patternFill>
          <bgColor rgb="FFFF0000"/>
        </patternFill>
      </fill>
    </dxf>
    <dxf>
      <font>
        <color rgb="FF9C0006"/>
      </font>
      <fill>
        <patternFill>
          <bgColor rgb="FFFFC7CE"/>
        </patternFill>
      </fill>
    </dxf>
  </dxfs>
  <tableStyles count="0" defaultTableStyle="TableStyleMedium2" defaultPivotStyle="PivotStyleLight16"/>
  <colors>
    <mruColors>
      <color rgb="FFF7F7F7"/>
      <color rgb="FFF2F2F2"/>
      <color rgb="FF66FF33"/>
      <color rgb="FFFFFFCC"/>
      <color rgb="FF0024DA"/>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Arial Narrow" panose="020B0606020202030204" pitchFamily="34" charset="0"/>
                <a:ea typeface="+mn-ea"/>
                <a:cs typeface="+mn-cs"/>
              </a:defRPr>
            </a:pPr>
            <a:r>
              <a:rPr lang="pt-BR"/>
              <a:t>GRÁFICO DE GANTT</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Arial Narrow" panose="020B0606020202030204" pitchFamily="34" charset="0"/>
              <a:ea typeface="+mn-ea"/>
              <a:cs typeface="+mn-cs"/>
            </a:defRPr>
          </a:pPr>
          <a:endParaRPr lang="pt-BR"/>
        </a:p>
      </c:txPr>
    </c:title>
    <c:autoTitleDeleted val="0"/>
    <c:plotArea>
      <c:layout/>
      <c:barChart>
        <c:barDir val="bar"/>
        <c:grouping val="stacked"/>
        <c:varyColors val="0"/>
        <c:ser>
          <c:idx val="0"/>
          <c:order val="0"/>
          <c:tx>
            <c:strRef>
              <c:f>GANT!$C$1</c:f>
              <c:strCache>
                <c:ptCount val="1"/>
                <c:pt idx="0">
                  <c:v>MÊS DE INÍCIO</c:v>
                </c:pt>
              </c:strCache>
            </c:strRef>
          </c:tx>
          <c:spPr>
            <a:noFill/>
            <a:ln>
              <a:noFill/>
            </a:ln>
            <a:effectLst/>
          </c:spPr>
          <c:invertIfNegative val="0"/>
          <c:cat>
            <c:strRef>
              <c:f>GANT!$B$2:$B$15</c:f>
              <c:strCache>
                <c:ptCount val="14"/>
                <c:pt idx="0">
                  <c:v>PRAÇA HUGO VIOLA</c:v>
                </c:pt>
                <c:pt idx="1">
                  <c:v>#REF!</c:v>
                </c:pt>
                <c:pt idx="2">
                  <c:v>#REF!</c:v>
                </c:pt>
                <c:pt idx="3">
                  <c:v>ANÁLISE DER-ES</c:v>
                </c:pt>
                <c:pt idx="4">
                  <c:v>#REF!</c:v>
                </c:pt>
                <c:pt idx="5">
                  <c:v>#REF!</c:v>
                </c:pt>
                <c:pt idx="6">
                  <c:v>#REF!</c:v>
                </c:pt>
                <c:pt idx="7">
                  <c:v>#REF!</c:v>
                </c:pt>
                <c:pt idx="8">
                  <c:v>#REF!</c:v>
                </c:pt>
                <c:pt idx="9">
                  <c:v>#REF!</c:v>
                </c:pt>
                <c:pt idx="10">
                  <c:v>#REF!</c:v>
                </c:pt>
                <c:pt idx="11">
                  <c:v>#REF!</c:v>
                </c:pt>
                <c:pt idx="12">
                  <c:v>#REF!</c:v>
                </c:pt>
                <c:pt idx="13">
                  <c:v>#REF!</c:v>
                </c:pt>
              </c:strCache>
            </c:strRef>
          </c:cat>
          <c:val>
            <c:numRef>
              <c:f>GANT!$C$2:$C$15</c:f>
              <c:numCache>
                <c:formatCode>General</c:formatCode>
                <c:ptCount val="14"/>
                <c:pt idx="0">
                  <c:v>0</c:v>
                </c:pt>
                <c:pt idx="1">
                  <c:v>0</c:v>
                </c:pt>
                <c:pt idx="2">
                  <c:v>0</c:v>
                </c:pt>
                <c:pt idx="3">
                  <c:v>3</c:v>
                </c:pt>
                <c:pt idx="4">
                  <c:v>0</c:v>
                </c:pt>
                <c:pt idx="5">
                  <c:v>3</c:v>
                </c:pt>
                <c:pt idx="6">
                  <c:v>3</c:v>
                </c:pt>
                <c:pt idx="7">
                  <c:v>4</c:v>
                </c:pt>
                <c:pt idx="8">
                  <c:v>12</c:v>
                </c:pt>
                <c:pt idx="9">
                  <c:v>8</c:v>
                </c:pt>
                <c:pt idx="10">
                  <c:v>7</c:v>
                </c:pt>
                <c:pt idx="11">
                  <c:v>6</c:v>
                </c:pt>
                <c:pt idx="12">
                  <c:v>5</c:v>
                </c:pt>
                <c:pt idx="13">
                  <c:v>10</c:v>
                </c:pt>
              </c:numCache>
            </c:numRef>
          </c:val>
          <c:extLst>
            <c:ext xmlns:c16="http://schemas.microsoft.com/office/drawing/2014/chart" uri="{C3380CC4-5D6E-409C-BE32-E72D297353CC}">
              <c16:uniqueId val="{00000000-7EF8-47FA-9A44-59E4B82D59F6}"/>
            </c:ext>
          </c:extLst>
        </c:ser>
        <c:ser>
          <c:idx val="1"/>
          <c:order val="1"/>
          <c:tx>
            <c:strRef>
              <c:f>GANT!$D$1</c:f>
              <c:strCache>
                <c:ptCount val="1"/>
                <c:pt idx="0">
                  <c:v>DURAÇÃO (MESES)</c:v>
                </c:pt>
              </c:strCache>
            </c:strRef>
          </c:tx>
          <c:spPr>
            <a:solidFill>
              <a:srgbClr val="00B0F0"/>
            </a:solidFill>
            <a:ln>
              <a:noFill/>
            </a:ln>
            <a:effectLst/>
          </c:spPr>
          <c:invertIfNegative val="0"/>
          <c:cat>
            <c:strRef>
              <c:f>GANT!$B$2:$B$15</c:f>
              <c:strCache>
                <c:ptCount val="14"/>
                <c:pt idx="0">
                  <c:v>PRAÇA HUGO VIOLA</c:v>
                </c:pt>
                <c:pt idx="1">
                  <c:v>#REF!</c:v>
                </c:pt>
                <c:pt idx="2">
                  <c:v>#REF!</c:v>
                </c:pt>
                <c:pt idx="3">
                  <c:v>ANÁLISE DER-ES</c:v>
                </c:pt>
                <c:pt idx="4">
                  <c:v>#REF!</c:v>
                </c:pt>
                <c:pt idx="5">
                  <c:v>#REF!</c:v>
                </c:pt>
                <c:pt idx="6">
                  <c:v>#REF!</c:v>
                </c:pt>
                <c:pt idx="7">
                  <c:v>#REF!</c:v>
                </c:pt>
                <c:pt idx="8">
                  <c:v>#REF!</c:v>
                </c:pt>
                <c:pt idx="9">
                  <c:v>#REF!</c:v>
                </c:pt>
                <c:pt idx="10">
                  <c:v>#REF!</c:v>
                </c:pt>
                <c:pt idx="11">
                  <c:v>#REF!</c:v>
                </c:pt>
                <c:pt idx="12">
                  <c:v>#REF!</c:v>
                </c:pt>
                <c:pt idx="13">
                  <c:v>#REF!</c:v>
                </c:pt>
              </c:strCache>
            </c:strRef>
          </c:cat>
          <c:val>
            <c:numRef>
              <c:f>GANT!$D$2:$D$15</c:f>
              <c:numCache>
                <c:formatCode>General</c:formatCode>
                <c:ptCount val="14"/>
                <c:pt idx="0">
                  <c:v>15</c:v>
                </c:pt>
                <c:pt idx="1">
                  <c:v>4</c:v>
                </c:pt>
                <c:pt idx="2">
                  <c:v>3</c:v>
                </c:pt>
                <c:pt idx="3">
                  <c:v>1</c:v>
                </c:pt>
                <c:pt idx="4">
                  <c:v>3</c:v>
                </c:pt>
                <c:pt idx="5">
                  <c:v>12</c:v>
                </c:pt>
                <c:pt idx="6">
                  <c:v>2</c:v>
                </c:pt>
                <c:pt idx="7">
                  <c:v>9</c:v>
                </c:pt>
                <c:pt idx="8">
                  <c:v>3</c:v>
                </c:pt>
                <c:pt idx="9">
                  <c:v>5</c:v>
                </c:pt>
                <c:pt idx="10">
                  <c:v>4</c:v>
                </c:pt>
                <c:pt idx="11">
                  <c:v>6</c:v>
                </c:pt>
                <c:pt idx="12">
                  <c:v>5</c:v>
                </c:pt>
                <c:pt idx="13">
                  <c:v>5</c:v>
                </c:pt>
              </c:numCache>
            </c:numRef>
          </c:val>
          <c:extLst>
            <c:ext xmlns:c16="http://schemas.microsoft.com/office/drawing/2014/chart" uri="{C3380CC4-5D6E-409C-BE32-E72D297353CC}">
              <c16:uniqueId val="{00000001-7EF8-47FA-9A44-59E4B82D59F6}"/>
            </c:ext>
          </c:extLst>
        </c:ser>
        <c:dLbls>
          <c:showLegendKey val="0"/>
          <c:showVal val="0"/>
          <c:showCatName val="0"/>
          <c:showSerName val="0"/>
          <c:showPercent val="0"/>
          <c:showBubbleSize val="0"/>
        </c:dLbls>
        <c:gapWidth val="182"/>
        <c:overlap val="100"/>
        <c:axId val="1698584288"/>
        <c:axId val="1698576672"/>
      </c:barChart>
      <c:catAx>
        <c:axId val="1698584288"/>
        <c:scaling>
          <c:orientation val="maxMin"/>
        </c:scaling>
        <c:delete val="0"/>
        <c:axPos val="l"/>
        <c:majorGridlines>
          <c:spPr>
            <a:ln w="9525" cap="flat" cmpd="sng" algn="ctr">
              <a:solidFill>
                <a:schemeClr val="tx1">
                  <a:lumMod val="15000"/>
                  <a:lumOff val="85000"/>
                </a:schemeClr>
              </a:solidFill>
              <a:round/>
            </a:ln>
            <a:effectLst/>
          </c:spPr>
        </c:majorGridlines>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Narrow" panose="020B0606020202030204" pitchFamily="34" charset="0"/>
                <a:ea typeface="+mn-ea"/>
                <a:cs typeface="+mn-cs"/>
              </a:defRPr>
            </a:pPr>
            <a:endParaRPr lang="pt-BR"/>
          </a:p>
        </c:txPr>
        <c:crossAx val="1698576672"/>
        <c:crosses val="autoZero"/>
        <c:auto val="1"/>
        <c:lblAlgn val="ctr"/>
        <c:lblOffset val="100"/>
        <c:noMultiLvlLbl val="0"/>
      </c:catAx>
      <c:valAx>
        <c:axId val="1698576672"/>
        <c:scaling>
          <c:orientation val="minMax"/>
          <c:max val="15"/>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Narrow" panose="020B0606020202030204" pitchFamily="34" charset="0"/>
                <a:ea typeface="+mn-ea"/>
                <a:cs typeface="+mn-cs"/>
              </a:defRPr>
            </a:pPr>
            <a:endParaRPr lang="pt-BR"/>
          </a:p>
        </c:txPr>
        <c:crossAx val="1698584288"/>
        <c:crosses val="max"/>
        <c:crossBetween val="between"/>
        <c:majorUnit val="1"/>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Arial Narrow" panose="020B0606020202030204" pitchFamily="34" charset="0"/>
        </a:defRPr>
      </a:pPr>
      <a:endParaRPr lang="pt-BR"/>
    </a:p>
  </c:txPr>
  <c:printSettings>
    <c:headerFooter/>
    <c:pageMargins b="0.78740157499999996" l="0.511811024" r="0.511811024" t="0.78740157499999996" header="0.31496062000000002" footer="0.3149606200000000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355734</xdr:colOff>
      <xdr:row>0</xdr:row>
      <xdr:rowOff>16564</xdr:rowOff>
    </xdr:from>
    <xdr:to>
      <xdr:col>15</xdr:col>
      <xdr:colOff>277091</xdr:colOff>
      <xdr:row>15</xdr:row>
      <xdr:rowOff>0</xdr:rowOff>
    </xdr:to>
    <xdr:graphicFrame macro="">
      <xdr:nvGraphicFramePr>
        <xdr:cNvPr id="2" name="Gráfico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487211</xdr:colOff>
      <xdr:row>0</xdr:row>
      <xdr:rowOff>205602</xdr:rowOff>
    </xdr:from>
    <xdr:to>
      <xdr:col>27</xdr:col>
      <xdr:colOff>320849</xdr:colOff>
      <xdr:row>21</xdr:row>
      <xdr:rowOff>180665</xdr:rowOff>
    </xdr:to>
    <xdr:pic>
      <xdr:nvPicPr>
        <xdr:cNvPr id="2" name="Imagem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1688611" y="205602"/>
          <a:ext cx="9120513" cy="6575888"/>
        </a:xfrm>
        <a:prstGeom prst="rect">
          <a:avLst/>
        </a:prstGeom>
      </xdr:spPr>
    </xdr:pic>
    <xdr:clientData/>
  </xdr:twoCellAnchor>
  <xdr:twoCellAnchor editAs="oneCell">
    <xdr:from>
      <xdr:col>13</xdr:col>
      <xdr:colOff>1151283</xdr:colOff>
      <xdr:row>54</xdr:row>
      <xdr:rowOff>57979</xdr:rowOff>
    </xdr:from>
    <xdr:to>
      <xdr:col>29</xdr:col>
      <xdr:colOff>674462</xdr:colOff>
      <xdr:row>80</xdr:row>
      <xdr:rowOff>292335</xdr:rowOff>
    </xdr:to>
    <xdr:pic>
      <xdr:nvPicPr>
        <xdr:cNvPr id="3" name="Imagem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tretch>
          <a:fillRect/>
        </a:stretch>
      </xdr:blipFill>
      <xdr:spPr>
        <a:xfrm>
          <a:off x="11038233" y="17031529"/>
          <a:ext cx="11553254" cy="8406806"/>
        </a:xfrm>
        <a:prstGeom prst="rect">
          <a:avLst/>
        </a:prstGeom>
      </xdr:spPr>
    </xdr:pic>
    <xdr:clientData/>
  </xdr:twoCellAnchor>
  <xdr:twoCellAnchor editAs="oneCell">
    <xdr:from>
      <xdr:col>13</xdr:col>
      <xdr:colOff>952973</xdr:colOff>
      <xdr:row>28</xdr:row>
      <xdr:rowOff>123529</xdr:rowOff>
    </xdr:from>
    <xdr:to>
      <xdr:col>29</xdr:col>
      <xdr:colOff>469113</xdr:colOff>
      <xdr:row>55</xdr:row>
      <xdr:rowOff>73494</xdr:rowOff>
    </xdr:to>
    <xdr:pic>
      <xdr:nvPicPr>
        <xdr:cNvPr id="4" name="Imagem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3"/>
        <a:stretch>
          <a:fillRect/>
        </a:stretch>
      </xdr:blipFill>
      <xdr:spPr>
        <a:xfrm>
          <a:off x="10839923" y="8924629"/>
          <a:ext cx="11546215" cy="8436740"/>
        </a:xfrm>
        <a:prstGeom prst="rect">
          <a:avLst/>
        </a:prstGeom>
      </xdr:spPr>
    </xdr:pic>
    <xdr:clientData/>
  </xdr:twoCellAnchor>
  <xdr:twoCellAnchor editAs="oneCell">
    <xdr:from>
      <xdr:col>14</xdr:col>
      <xdr:colOff>487211</xdr:colOff>
      <xdr:row>0</xdr:row>
      <xdr:rowOff>205602</xdr:rowOff>
    </xdr:from>
    <xdr:to>
      <xdr:col>27</xdr:col>
      <xdr:colOff>320849</xdr:colOff>
      <xdr:row>21</xdr:row>
      <xdr:rowOff>180665</xdr:rowOff>
    </xdr:to>
    <xdr:pic>
      <xdr:nvPicPr>
        <xdr:cNvPr id="5" name="Imagem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1"/>
        <a:stretch>
          <a:fillRect/>
        </a:stretch>
      </xdr:blipFill>
      <xdr:spPr>
        <a:xfrm>
          <a:off x="11688611" y="205602"/>
          <a:ext cx="9120513" cy="6575888"/>
        </a:xfrm>
        <a:prstGeom prst="rect">
          <a:avLst/>
        </a:prstGeom>
      </xdr:spPr>
    </xdr:pic>
    <xdr:clientData/>
  </xdr:twoCellAnchor>
  <xdr:twoCellAnchor editAs="oneCell">
    <xdr:from>
      <xdr:col>13</xdr:col>
      <xdr:colOff>1151283</xdr:colOff>
      <xdr:row>54</xdr:row>
      <xdr:rowOff>57979</xdr:rowOff>
    </xdr:from>
    <xdr:to>
      <xdr:col>29</xdr:col>
      <xdr:colOff>674462</xdr:colOff>
      <xdr:row>80</xdr:row>
      <xdr:rowOff>292335</xdr:rowOff>
    </xdr:to>
    <xdr:pic>
      <xdr:nvPicPr>
        <xdr:cNvPr id="6" name="Imagem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2"/>
        <a:stretch>
          <a:fillRect/>
        </a:stretch>
      </xdr:blipFill>
      <xdr:spPr>
        <a:xfrm>
          <a:off x="11038233" y="17031529"/>
          <a:ext cx="11553254" cy="8406806"/>
        </a:xfrm>
        <a:prstGeom prst="rect">
          <a:avLst/>
        </a:prstGeom>
      </xdr:spPr>
    </xdr:pic>
    <xdr:clientData/>
  </xdr:twoCellAnchor>
  <xdr:twoCellAnchor editAs="oneCell">
    <xdr:from>
      <xdr:col>13</xdr:col>
      <xdr:colOff>952973</xdr:colOff>
      <xdr:row>28</xdr:row>
      <xdr:rowOff>123529</xdr:rowOff>
    </xdr:from>
    <xdr:to>
      <xdr:col>29</xdr:col>
      <xdr:colOff>469113</xdr:colOff>
      <xdr:row>55</xdr:row>
      <xdr:rowOff>73494</xdr:rowOff>
    </xdr:to>
    <xdr:pic>
      <xdr:nvPicPr>
        <xdr:cNvPr id="7" name="Imagem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3"/>
        <a:stretch>
          <a:fillRect/>
        </a:stretch>
      </xdr:blipFill>
      <xdr:spPr>
        <a:xfrm>
          <a:off x="10839923" y="8924629"/>
          <a:ext cx="11546215" cy="84367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RV-AD-01\avantec\01-%20VIX\365%20-%20DER-ES%20-%20Leste%20Oeste\02-%20Or&#231;amento\01-%20Planilha%20Or&#231;ament&#225;ria\Planilha%20Or&#231;ament&#225;ria%20(sem%20br%20262)%20DER-ES%20rev0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RV-AD-01\avantec\1%20-%20ANDAMENTOS\01-%20VIX\370%20-%20PM%20Cariacica\15-%20Orla%20de%20Porto%20de%20Santana\02-%20Or&#231;amento\01-%20Planilha%20Or&#231;ament&#225;ria\Or&#231;amento_Orla%20-%20Suelen%20MM.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trata-06\projetos\2003\P199%20-%20Restauracao%20-%20MT-407%20-%20SEET\MT-358\Impressao%20definitiva\Or&#231;amento%20SICRO%20II1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tiago\or&#231;amemto\OR&#199;AMENTOS\ORC%20004404%20-%20BR%20381%20LOTE%2001\ORC%20004404%20LOTE%201%20BR-381\Trabalho\ORC%204404%20CURVA%20ABC%20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RV-AD-01\avantec\1%20-%20ANDAMENTOS\01-%20VIX\370%20-%20PM%20Cariacica\15-%20Orla%20de%20Porto%20de%20Santana\02-%20Or&#231;amento\01-%20Planilha%20Or&#231;ament&#225;ria\C&#243;pia%20de%20Or&#231;amento_Orla%20(Esgotamen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o"/>
      <sheetName val="Planilha Resumida"/>
      <sheetName val="Cronograma"/>
      <sheetName val="GANTT"/>
      <sheetName val="Planilha Orçamentária"/>
      <sheetName val="Memorial de Cálculo"/>
      <sheetName val="Curva ABC"/>
      <sheetName val="ADM-01"/>
      <sheetName val="DMT"/>
      <sheetName val="COMPOSIÇÕES"/>
      <sheetName val="SINAPI"/>
      <sheetName val="IOPES"/>
      <sheetName val="DER-ES"/>
      <sheetName val="CESAN"/>
      <sheetName val="SICRO"/>
      <sheetName val="REAJUSTE"/>
      <sheetName val="CONSULTOR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
          <cell r="A1">
            <v>0</v>
          </cell>
          <cell r="B1">
            <v>0</v>
          </cell>
          <cell r="C1">
            <v>0</v>
          </cell>
          <cell r="D1">
            <v>0</v>
          </cell>
          <cell r="E1">
            <v>0</v>
          </cell>
          <cell r="F1">
            <v>0</v>
          </cell>
          <cell r="G1">
            <v>0</v>
          </cell>
          <cell r="H1">
            <v>0</v>
          </cell>
          <cell r="I1">
            <v>0</v>
          </cell>
          <cell r="J1">
            <v>0</v>
          </cell>
          <cell r="K1">
            <v>0</v>
          </cell>
          <cell r="L1">
            <v>0</v>
          </cell>
          <cell r="M1">
            <v>0</v>
          </cell>
          <cell r="N1">
            <v>0</v>
          </cell>
          <cell r="O1">
            <v>0</v>
          </cell>
          <cell r="P1">
            <v>0</v>
          </cell>
          <cell r="Q1">
            <v>0</v>
          </cell>
          <cell r="R1">
            <v>0</v>
          </cell>
          <cell r="S1">
            <v>0</v>
          </cell>
          <cell r="T1">
            <v>0</v>
          </cell>
          <cell r="U1">
            <v>0</v>
          </cell>
          <cell r="V1">
            <v>0</v>
          </cell>
          <cell r="W1">
            <v>0</v>
          </cell>
          <cell r="X1">
            <v>0</v>
          </cell>
          <cell r="Y1">
            <v>0</v>
          </cell>
          <cell r="Z1">
            <v>0</v>
          </cell>
          <cell r="AA1">
            <v>0</v>
          </cell>
          <cell r="AB1">
            <v>0</v>
          </cell>
          <cell r="AC1">
            <v>0</v>
          </cell>
          <cell r="AD1">
            <v>0</v>
          </cell>
          <cell r="AE1">
            <v>0</v>
          </cell>
          <cell r="AF1">
            <v>0</v>
          </cell>
          <cell r="AG1">
            <v>0</v>
          </cell>
          <cell r="AH1">
            <v>0</v>
          </cell>
          <cell r="AI1">
            <v>0</v>
          </cell>
          <cell r="AJ1">
            <v>0</v>
          </cell>
          <cell r="AK1">
            <v>0</v>
          </cell>
          <cell r="AL1">
            <v>0</v>
          </cell>
          <cell r="AM1">
            <v>0</v>
          </cell>
          <cell r="AN1">
            <v>0</v>
          </cell>
          <cell r="AO1">
            <v>0</v>
          </cell>
          <cell r="AP1">
            <v>0</v>
          </cell>
          <cell r="AQ1">
            <v>0</v>
          </cell>
          <cell r="AR1">
            <v>0</v>
          </cell>
          <cell r="AS1">
            <v>0</v>
          </cell>
          <cell r="AT1">
            <v>0</v>
          </cell>
          <cell r="AU1">
            <v>0</v>
          </cell>
          <cell r="AV1">
            <v>0</v>
          </cell>
          <cell r="AW1">
            <v>0</v>
          </cell>
          <cell r="AX1">
            <v>0</v>
          </cell>
          <cell r="AY1">
            <v>0</v>
          </cell>
          <cell r="AZ1">
            <v>0</v>
          </cell>
          <cell r="BA1">
            <v>0</v>
          </cell>
          <cell r="BB1">
            <v>0</v>
          </cell>
          <cell r="BC1">
            <v>0</v>
          </cell>
          <cell r="BD1">
            <v>0</v>
          </cell>
          <cell r="BE1">
            <v>0</v>
          </cell>
          <cell r="BF1">
            <v>0</v>
          </cell>
          <cell r="BG1" t="str">
            <v>IOPES</v>
          </cell>
          <cell r="BH1">
            <v>0</v>
          </cell>
          <cell r="BI1">
            <v>0</v>
          </cell>
          <cell r="BJ1">
            <v>0</v>
          </cell>
          <cell r="BK1">
            <v>0</v>
          </cell>
          <cell r="BL1" t="str">
            <v>SINAPI</v>
          </cell>
          <cell r="BM1">
            <v>0</v>
          </cell>
          <cell r="BN1">
            <v>0</v>
          </cell>
          <cell r="BP1">
            <v>0</v>
          </cell>
          <cell r="BQ1" t="str">
            <v>DER-ES</v>
          </cell>
          <cell r="BR1">
            <v>0</v>
          </cell>
          <cell r="BS1">
            <v>0</v>
          </cell>
          <cell r="BU1">
            <v>0</v>
          </cell>
          <cell r="BV1" t="str">
            <v>SICRO</v>
          </cell>
          <cell r="BW1">
            <v>0</v>
          </cell>
          <cell r="BX1">
            <v>0</v>
          </cell>
          <cell r="BZ1">
            <v>0</v>
          </cell>
          <cell r="CA1" t="str">
            <v>CESAN</v>
          </cell>
          <cell r="CB1">
            <v>0</v>
          </cell>
          <cell r="CC1">
            <v>0</v>
          </cell>
        </row>
        <row r="2">
          <cell r="A2">
            <v>0</v>
          </cell>
          <cell r="B2">
            <v>0</v>
          </cell>
          <cell r="C2">
            <v>0</v>
          </cell>
          <cell r="D2">
            <v>0</v>
          </cell>
          <cell r="E2">
            <v>0</v>
          </cell>
          <cell r="F2">
            <v>0</v>
          </cell>
          <cell r="G2">
            <v>0</v>
          </cell>
          <cell r="H2">
            <v>0</v>
          </cell>
          <cell r="I2">
            <v>0</v>
          </cell>
          <cell r="J2">
            <v>0</v>
          </cell>
          <cell r="K2">
            <v>0</v>
          </cell>
          <cell r="L2">
            <v>0</v>
          </cell>
          <cell r="M2">
            <v>0</v>
          </cell>
          <cell r="N2">
            <v>0</v>
          </cell>
          <cell r="O2">
            <v>0</v>
          </cell>
          <cell r="P2">
            <v>0</v>
          </cell>
          <cell r="Q2">
            <v>0</v>
          </cell>
          <cell r="R2">
            <v>0</v>
          </cell>
          <cell r="S2">
            <v>0</v>
          </cell>
          <cell r="T2">
            <v>0</v>
          </cell>
          <cell r="U2">
            <v>0</v>
          </cell>
          <cell r="V2">
            <v>0</v>
          </cell>
          <cell r="W2">
            <v>0</v>
          </cell>
          <cell r="X2">
            <v>0</v>
          </cell>
          <cell r="Y2">
            <v>0</v>
          </cell>
          <cell r="Z2">
            <v>0</v>
          </cell>
          <cell r="AA2">
            <v>0</v>
          </cell>
          <cell r="AB2">
            <v>0</v>
          </cell>
          <cell r="AC2">
            <v>0</v>
          </cell>
          <cell r="AD2">
            <v>0</v>
          </cell>
          <cell r="AE2">
            <v>0</v>
          </cell>
          <cell r="AF2">
            <v>0</v>
          </cell>
          <cell r="AG2">
            <v>0</v>
          </cell>
          <cell r="AH2">
            <v>0</v>
          </cell>
          <cell r="AI2">
            <v>0</v>
          </cell>
          <cell r="AJ2">
            <v>0</v>
          </cell>
          <cell r="AK2">
            <v>0</v>
          </cell>
          <cell r="AL2">
            <v>0</v>
          </cell>
          <cell r="AM2">
            <v>0</v>
          </cell>
          <cell r="AN2">
            <v>0</v>
          </cell>
          <cell r="AO2">
            <v>0</v>
          </cell>
          <cell r="AP2">
            <v>0</v>
          </cell>
          <cell r="AQ2">
            <v>0</v>
          </cell>
          <cell r="AR2">
            <v>0</v>
          </cell>
          <cell r="AS2">
            <v>0</v>
          </cell>
          <cell r="AT2">
            <v>0</v>
          </cell>
          <cell r="AU2">
            <v>0</v>
          </cell>
          <cell r="AV2">
            <v>0</v>
          </cell>
          <cell r="AW2">
            <v>0</v>
          </cell>
          <cell r="AX2">
            <v>0</v>
          </cell>
          <cell r="AY2">
            <v>0</v>
          </cell>
          <cell r="AZ2">
            <v>0</v>
          </cell>
          <cell r="BA2">
            <v>0</v>
          </cell>
          <cell r="BB2">
            <v>0</v>
          </cell>
          <cell r="BC2">
            <v>0</v>
          </cell>
          <cell r="BD2">
            <v>0</v>
          </cell>
          <cell r="BE2">
            <v>0</v>
          </cell>
          <cell r="BF2">
            <v>0</v>
          </cell>
          <cell r="BG2" t="str">
            <v>i0</v>
          </cell>
          <cell r="BH2" t="str">
            <v>i1</v>
          </cell>
          <cell r="BI2" t="str">
            <v>R</v>
          </cell>
          <cell r="BJ2">
            <v>0</v>
          </cell>
          <cell r="BK2">
            <v>0</v>
          </cell>
          <cell r="BL2" t="str">
            <v>i0</v>
          </cell>
          <cell r="BM2" t="str">
            <v>i1</v>
          </cell>
          <cell r="BN2" t="str">
            <v>R</v>
          </cell>
          <cell r="BP2">
            <v>0</v>
          </cell>
          <cell r="BQ2" t="str">
            <v>i0</v>
          </cell>
          <cell r="BR2" t="str">
            <v>i1</v>
          </cell>
          <cell r="BS2" t="str">
            <v>R</v>
          </cell>
          <cell r="BU2">
            <v>0</v>
          </cell>
          <cell r="BV2" t="str">
            <v>i0</v>
          </cell>
          <cell r="BW2" t="str">
            <v>i1</v>
          </cell>
          <cell r="BX2" t="str">
            <v>R</v>
          </cell>
          <cell r="BZ2">
            <v>0</v>
          </cell>
          <cell r="CA2" t="str">
            <v>i0</v>
          </cell>
          <cell r="CB2" t="str">
            <v>i1</v>
          </cell>
          <cell r="CC2" t="str">
            <v>R</v>
          </cell>
        </row>
        <row r="3">
          <cell r="A3">
            <v>0</v>
          </cell>
          <cell r="B3">
            <v>40634</v>
          </cell>
          <cell r="C3">
            <v>41122</v>
          </cell>
          <cell r="D3">
            <v>41640</v>
          </cell>
          <cell r="E3">
            <v>41671</v>
          </cell>
          <cell r="F3">
            <v>41699</v>
          </cell>
          <cell r="G3">
            <v>41730</v>
          </cell>
          <cell r="H3">
            <v>41760</v>
          </cell>
          <cell r="I3">
            <v>41791</v>
          </cell>
          <cell r="J3">
            <v>41821</v>
          </cell>
          <cell r="K3">
            <v>41852</v>
          </cell>
          <cell r="L3">
            <v>41883</v>
          </cell>
          <cell r="M3">
            <v>41913</v>
          </cell>
          <cell r="N3">
            <v>41944</v>
          </cell>
          <cell r="O3">
            <v>41974</v>
          </cell>
          <cell r="P3">
            <v>43101</v>
          </cell>
          <cell r="Q3">
            <v>43132</v>
          </cell>
          <cell r="R3">
            <v>43160</v>
          </cell>
          <cell r="S3">
            <v>43191</v>
          </cell>
          <cell r="T3">
            <v>43221</v>
          </cell>
          <cell r="U3">
            <v>43252</v>
          </cell>
          <cell r="V3">
            <v>43282</v>
          </cell>
          <cell r="W3">
            <v>43313</v>
          </cell>
          <cell r="X3">
            <v>43344</v>
          </cell>
          <cell r="Y3">
            <v>43374</v>
          </cell>
          <cell r="Z3">
            <v>43405</v>
          </cell>
          <cell r="AA3">
            <v>43435</v>
          </cell>
          <cell r="AB3">
            <v>43466</v>
          </cell>
          <cell r="AC3">
            <v>43497</v>
          </cell>
          <cell r="AD3">
            <v>43525</v>
          </cell>
          <cell r="AE3">
            <v>43556</v>
          </cell>
          <cell r="AF3">
            <v>43586</v>
          </cell>
          <cell r="AG3">
            <v>43617</v>
          </cell>
          <cell r="AH3">
            <v>43647</v>
          </cell>
          <cell r="AI3">
            <v>43678</v>
          </cell>
          <cell r="AJ3">
            <v>43709</v>
          </cell>
          <cell r="AK3">
            <v>43739</v>
          </cell>
          <cell r="AL3">
            <v>43770</v>
          </cell>
          <cell r="AM3">
            <v>43800</v>
          </cell>
          <cell r="AN3">
            <v>43831</v>
          </cell>
          <cell r="AO3">
            <v>43862</v>
          </cell>
          <cell r="AP3">
            <v>43891</v>
          </cell>
          <cell r="AQ3">
            <v>43922</v>
          </cell>
          <cell r="AR3">
            <v>43952</v>
          </cell>
          <cell r="AS3">
            <v>43983</v>
          </cell>
          <cell r="AT3">
            <v>44013</v>
          </cell>
          <cell r="AU3">
            <v>44044</v>
          </cell>
          <cell r="AV3">
            <v>44075</v>
          </cell>
          <cell r="AW3">
            <v>44105</v>
          </cell>
          <cell r="AX3">
            <v>44136</v>
          </cell>
          <cell r="AY3">
            <v>44166</v>
          </cell>
          <cell r="AZ3">
            <v>44197</v>
          </cell>
          <cell r="BA3">
            <v>44228</v>
          </cell>
          <cell r="BB3">
            <v>44256</v>
          </cell>
          <cell r="BC3">
            <v>44287</v>
          </cell>
          <cell r="BD3">
            <v>0</v>
          </cell>
          <cell r="BE3">
            <v>0</v>
          </cell>
          <cell r="BF3">
            <v>0</v>
          </cell>
          <cell r="BG3">
            <v>44197</v>
          </cell>
          <cell r="BH3">
            <v>44228</v>
          </cell>
          <cell r="BI3">
            <v>0</v>
          </cell>
          <cell r="BJ3">
            <v>0</v>
          </cell>
          <cell r="BK3">
            <v>0</v>
          </cell>
          <cell r="BL3">
            <v>44228</v>
          </cell>
          <cell r="BM3">
            <v>44228</v>
          </cell>
          <cell r="BN3">
            <v>0</v>
          </cell>
          <cell r="BP3">
            <v>0</v>
          </cell>
          <cell r="BQ3">
            <v>43770</v>
          </cell>
          <cell r="BR3">
            <v>44228</v>
          </cell>
          <cell r="BS3">
            <v>0</v>
          </cell>
          <cell r="BU3">
            <v>0</v>
          </cell>
          <cell r="BV3">
            <v>44013</v>
          </cell>
          <cell r="BW3">
            <v>44228</v>
          </cell>
          <cell r="BX3">
            <v>0</v>
          </cell>
          <cell r="BZ3">
            <v>0</v>
          </cell>
          <cell r="CA3">
            <v>44228</v>
          </cell>
          <cell r="CB3">
            <v>44228</v>
          </cell>
          <cell r="CC3">
            <v>0</v>
          </cell>
        </row>
        <row r="4">
          <cell r="A4" t="str">
            <v>TERRAPLENAGEM</v>
          </cell>
          <cell r="B4">
            <v>0</v>
          </cell>
          <cell r="C4">
            <v>0</v>
          </cell>
          <cell r="D4">
            <v>241.89500000000001</v>
          </cell>
          <cell r="E4">
            <v>242.16900000000001</v>
          </cell>
          <cell r="F4">
            <v>242.321</v>
          </cell>
          <cell r="G4">
            <v>242.31800000000001</v>
          </cell>
          <cell r="H4">
            <v>242.90700000000001</v>
          </cell>
          <cell r="I4">
            <v>243.874</v>
          </cell>
          <cell r="J4">
            <v>244.45099999999999</v>
          </cell>
          <cell r="K4">
            <v>244.74700000000001</v>
          </cell>
          <cell r="L4">
            <v>246.233</v>
          </cell>
          <cell r="M4">
            <v>247.279</v>
          </cell>
          <cell r="N4">
            <v>249.721</v>
          </cell>
          <cell r="O4">
            <v>251.303</v>
          </cell>
          <cell r="P4">
            <v>300.62099999999998</v>
          </cell>
          <cell r="Q4">
            <v>300.39800000000002</v>
          </cell>
          <cell r="R4">
            <v>301.34100000000001</v>
          </cell>
          <cell r="S4">
            <v>306.08699999999999</v>
          </cell>
          <cell r="T4">
            <v>313.55</v>
          </cell>
          <cell r="U4">
            <v>307.87</v>
          </cell>
          <cell r="V4">
            <v>308.01400000000001</v>
          </cell>
          <cell r="W4">
            <v>308.226</v>
          </cell>
          <cell r="X4">
            <v>316.678</v>
          </cell>
          <cell r="Y4">
            <v>317.98200000000003</v>
          </cell>
          <cell r="Z4">
            <v>315.548</v>
          </cell>
          <cell r="AA4">
            <v>310.08600000000001</v>
          </cell>
          <cell r="AB4">
            <v>310.59399999999999</v>
          </cell>
          <cell r="AC4">
            <v>312.85000000000002</v>
          </cell>
          <cell r="AD4">
            <v>316.10500000000002</v>
          </cell>
          <cell r="AE4">
            <v>318.089</v>
          </cell>
          <cell r="AF4">
            <v>320.51400000000001</v>
          </cell>
          <cell r="AG4">
            <v>317.55500000000001</v>
          </cell>
          <cell r="AH4">
            <v>316.54599999999999</v>
          </cell>
          <cell r="AI4">
            <v>318.07100000000003</v>
          </cell>
          <cell r="AJ4">
            <v>323.97500000000002</v>
          </cell>
          <cell r="AK4">
            <v>327.54500000000002</v>
          </cell>
          <cell r="AL4">
            <v>327.00900000000001</v>
          </cell>
          <cell r="AM4">
            <v>327.99599999999998</v>
          </cell>
          <cell r="AN4">
            <v>330.87200000000001</v>
          </cell>
          <cell r="AO4">
            <v>327.52300000000002</v>
          </cell>
          <cell r="AP4">
            <v>321.68799999999999</v>
          </cell>
          <cell r="AQ4">
            <v>316.06200000000001</v>
          </cell>
          <cell r="AR4">
            <v>312.26299999999998</v>
          </cell>
          <cell r="AS4">
            <v>313.59800000000001</v>
          </cell>
          <cell r="AT4">
            <v>319.14299999999997</v>
          </cell>
          <cell r="AU4">
            <v>324.34300000000002</v>
          </cell>
          <cell r="AV4">
            <v>327.20699999999999</v>
          </cell>
          <cell r="AW4">
            <v>329.01900000000001</v>
          </cell>
          <cell r="AX4">
            <v>331.62200000000001</v>
          </cell>
          <cell r="AY4">
            <v>334.69600000000003</v>
          </cell>
          <cell r="AZ4">
            <v>340.39400000000001</v>
          </cell>
          <cell r="BA4">
            <v>344.88099999999997</v>
          </cell>
          <cell r="BB4">
            <v>0</v>
          </cell>
          <cell r="BC4">
            <v>0</v>
          </cell>
          <cell r="BD4" t="str">
            <v>TERRAPLENAGEM</v>
          </cell>
          <cell r="BE4">
            <v>0</v>
          </cell>
          <cell r="BF4" t="str">
            <v>TERRAPLENAGEM</v>
          </cell>
          <cell r="BG4">
            <v>340.39400000000001</v>
          </cell>
          <cell r="BH4">
            <v>344.88099999999997</v>
          </cell>
          <cell r="BI4">
            <v>1.0129999999999999</v>
          </cell>
          <cell r="BJ4">
            <v>0</v>
          </cell>
          <cell r="BK4" t="str">
            <v>TERRAPLENAGEM</v>
          </cell>
          <cell r="BL4">
            <v>344.88099999999997</v>
          </cell>
          <cell r="BM4">
            <v>344.88099999999997</v>
          </cell>
          <cell r="BN4">
            <v>1</v>
          </cell>
          <cell r="BP4" t="str">
            <v>TERRAPLENAGEM</v>
          </cell>
          <cell r="BQ4">
            <v>327.00900000000001</v>
          </cell>
          <cell r="BR4">
            <v>344.88099999999997</v>
          </cell>
          <cell r="BS4">
            <v>1.0549999999999999</v>
          </cell>
          <cell r="BU4" t="str">
            <v>TERRAPLENAGEM</v>
          </cell>
          <cell r="BV4">
            <v>319.14299999999997</v>
          </cell>
          <cell r="BW4">
            <v>344.88099999999997</v>
          </cell>
          <cell r="BX4">
            <v>1.081</v>
          </cell>
          <cell r="BZ4" t="str">
            <v>TERRAPLENAGEM</v>
          </cell>
          <cell r="CA4">
            <v>344.88099999999997</v>
          </cell>
          <cell r="CB4">
            <v>344.88099999999997</v>
          </cell>
          <cell r="CC4">
            <v>1</v>
          </cell>
        </row>
        <row r="5">
          <cell r="A5" t="str">
            <v>OBRAS DE ARTE ESPECIAIS</v>
          </cell>
          <cell r="B5">
            <v>0</v>
          </cell>
          <cell r="C5">
            <v>0</v>
          </cell>
          <cell r="D5">
            <v>247.661</v>
          </cell>
          <cell r="E5">
            <v>248.292</v>
          </cell>
          <cell r="F5">
            <v>248.86</v>
          </cell>
          <cell r="G5">
            <v>250.083</v>
          </cell>
          <cell r="H5">
            <v>250.756</v>
          </cell>
          <cell r="I5">
            <v>251.95599999999999</v>
          </cell>
          <cell r="J5">
            <v>253.22</v>
          </cell>
          <cell r="K5">
            <v>253.51599999999999</v>
          </cell>
          <cell r="L5">
            <v>254.93</v>
          </cell>
          <cell r="M5">
            <v>255.607</v>
          </cell>
          <cell r="N5">
            <v>256.71600000000001</v>
          </cell>
          <cell r="O5">
            <v>257.37900000000002</v>
          </cell>
          <cell r="P5">
            <v>294.88499999999999</v>
          </cell>
          <cell r="Q5">
            <v>296.8</v>
          </cell>
          <cell r="R5">
            <v>298.49599999999998</v>
          </cell>
          <cell r="S5">
            <v>299.18299999999999</v>
          </cell>
          <cell r="T5">
            <v>299.988</v>
          </cell>
          <cell r="U5">
            <v>303.05700000000002</v>
          </cell>
          <cell r="V5">
            <v>305.68200000000002</v>
          </cell>
          <cell r="W5">
            <v>307.24700000000001</v>
          </cell>
          <cell r="X5">
            <v>309.77699999999999</v>
          </cell>
          <cell r="Y5">
            <v>311.642</v>
          </cell>
          <cell r="Z5">
            <v>311.98099999999999</v>
          </cell>
          <cell r="AA5">
            <v>311.46699999999998</v>
          </cell>
          <cell r="AB5">
            <v>311.36399999999998</v>
          </cell>
          <cell r="AC5">
            <v>311.65899999999999</v>
          </cell>
          <cell r="AD5">
            <v>312.53500000000003</v>
          </cell>
          <cell r="AE5">
            <v>313.15800000000002</v>
          </cell>
          <cell r="AF5">
            <v>313.44</v>
          </cell>
          <cell r="AG5">
            <v>313.70400000000001</v>
          </cell>
          <cell r="AH5">
            <v>313.51499999999999</v>
          </cell>
          <cell r="AI5">
            <v>313.38400000000001</v>
          </cell>
          <cell r="AJ5">
            <v>314.20100000000002</v>
          </cell>
          <cell r="AK5">
            <v>315.01</v>
          </cell>
          <cell r="AL5">
            <v>315.31099999999998</v>
          </cell>
          <cell r="AM5">
            <v>316.05799999999999</v>
          </cell>
          <cell r="AN5">
            <v>318.87</v>
          </cell>
          <cell r="AO5">
            <v>319.75200000000001</v>
          </cell>
          <cell r="AP5">
            <v>320.06</v>
          </cell>
          <cell r="AQ5">
            <v>320.54700000000003</v>
          </cell>
          <cell r="AR5">
            <v>320.423</v>
          </cell>
          <cell r="AS5">
            <v>321.28899999999999</v>
          </cell>
          <cell r="AT5">
            <v>325.26499999999999</v>
          </cell>
          <cell r="AU5">
            <v>331.69600000000003</v>
          </cell>
          <cell r="AV5">
            <v>337.45400000000001</v>
          </cell>
          <cell r="AW5">
            <v>344.78500000000003</v>
          </cell>
          <cell r="AX5">
            <v>352.25099999999998</v>
          </cell>
          <cell r="AY5">
            <v>359.35300000000001</v>
          </cell>
          <cell r="AZ5">
            <v>366.40199999999999</v>
          </cell>
          <cell r="BA5">
            <v>374.50700000000001</v>
          </cell>
          <cell r="BB5">
            <v>0</v>
          </cell>
          <cell r="BC5">
            <v>0</v>
          </cell>
          <cell r="BD5" t="str">
            <v>OBRAS DE ARTE ESPECIAIS</v>
          </cell>
          <cell r="BE5">
            <v>0</v>
          </cell>
          <cell r="BF5" t="str">
            <v>OBRAS DE ARTE ESPECIAIS</v>
          </cell>
          <cell r="BG5">
            <v>366.40199999999999</v>
          </cell>
          <cell r="BH5">
            <v>374.50700000000001</v>
          </cell>
          <cell r="BI5">
            <v>1.022</v>
          </cell>
          <cell r="BJ5">
            <v>0</v>
          </cell>
          <cell r="BK5" t="str">
            <v>OBRAS DE ARTE ESPECIAIS</v>
          </cell>
          <cell r="BL5">
            <v>374.50700000000001</v>
          </cell>
          <cell r="BM5">
            <v>374.50700000000001</v>
          </cell>
          <cell r="BN5">
            <v>1</v>
          </cell>
          <cell r="BP5" t="str">
            <v>OBRAS DE ARTE ESPECIAIS</v>
          </cell>
          <cell r="BQ5">
            <v>315.31099999999998</v>
          </cell>
          <cell r="BR5">
            <v>374.50700000000001</v>
          </cell>
          <cell r="BS5">
            <v>1.1879999999999999</v>
          </cell>
          <cell r="BU5" t="str">
            <v>OBRAS DE ARTE ESPECIAIS</v>
          </cell>
          <cell r="BV5">
            <v>325.26499999999999</v>
          </cell>
          <cell r="BW5">
            <v>374.50700000000001</v>
          </cell>
          <cell r="BX5">
            <v>1.151</v>
          </cell>
          <cell r="BZ5" t="str">
            <v>OBRAS DE ARTE ESPECIAIS</v>
          </cell>
          <cell r="CA5">
            <v>374.50700000000001</v>
          </cell>
          <cell r="CB5">
            <v>374.50700000000001</v>
          </cell>
          <cell r="CC5">
            <v>1</v>
          </cell>
        </row>
        <row r="6">
          <cell r="A6" t="str">
            <v>PAVIMENTAÇÃO</v>
          </cell>
          <cell r="B6">
            <v>0</v>
          </cell>
          <cell r="C6">
            <v>0</v>
          </cell>
          <cell r="D6">
            <v>266.98099999999999</v>
          </cell>
          <cell r="E6">
            <v>267.26299999999998</v>
          </cell>
          <cell r="F6">
            <v>267.58300000000003</v>
          </cell>
          <cell r="G6">
            <v>268.75200000000001</v>
          </cell>
          <cell r="H6">
            <v>269.137</v>
          </cell>
          <cell r="I6">
            <v>269.67399999999998</v>
          </cell>
          <cell r="J6">
            <v>270.23700000000002</v>
          </cell>
          <cell r="K6">
            <v>270.68599999999998</v>
          </cell>
          <cell r="L6">
            <v>271.75599999999997</v>
          </cell>
          <cell r="M6">
            <v>272.38900000000001</v>
          </cell>
          <cell r="N6">
            <v>275.387</v>
          </cell>
          <cell r="O6">
            <v>276.42599999999999</v>
          </cell>
          <cell r="P6">
            <v>318.67500000000001</v>
          </cell>
          <cell r="Q6">
            <v>319.85599999999999</v>
          </cell>
          <cell r="R6">
            <v>321.45</v>
          </cell>
          <cell r="S6">
            <v>323.89800000000002</v>
          </cell>
          <cell r="T6">
            <v>330.21899999999999</v>
          </cell>
          <cell r="U6">
            <v>329.28699999999998</v>
          </cell>
          <cell r="V6">
            <v>331.05200000000002</v>
          </cell>
          <cell r="W6">
            <v>332.32</v>
          </cell>
          <cell r="X6">
            <v>336.49</v>
          </cell>
          <cell r="Y6">
            <v>336.435</v>
          </cell>
          <cell r="Z6">
            <v>336.26400000000001</v>
          </cell>
          <cell r="AA6">
            <v>334.89800000000002</v>
          </cell>
          <cell r="AB6">
            <v>335.40600000000001</v>
          </cell>
          <cell r="AC6">
            <v>336.12799999999999</v>
          </cell>
          <cell r="AD6">
            <v>338.21</v>
          </cell>
          <cell r="AE6">
            <v>340.42399999999998</v>
          </cell>
          <cell r="AF6">
            <v>341.315</v>
          </cell>
          <cell r="AG6">
            <v>340.976</v>
          </cell>
          <cell r="AH6">
            <v>341.99400000000003</v>
          </cell>
          <cell r="AI6">
            <v>342.46699999999998</v>
          </cell>
          <cell r="AJ6">
            <v>345.18299999999999</v>
          </cell>
          <cell r="AK6">
            <v>348.238</v>
          </cell>
          <cell r="AL6">
            <v>348.59800000000001</v>
          </cell>
          <cell r="AM6">
            <v>350.16500000000002</v>
          </cell>
          <cell r="AN6">
            <v>352.22199999999998</v>
          </cell>
          <cell r="AO6">
            <v>352.11099999999999</v>
          </cell>
          <cell r="AP6">
            <v>351.12</v>
          </cell>
          <cell r="AQ6">
            <v>351.34</v>
          </cell>
          <cell r="AR6">
            <v>352.82900000000001</v>
          </cell>
          <cell r="AS6">
            <v>355.75</v>
          </cell>
          <cell r="AT6">
            <v>358.399</v>
          </cell>
          <cell r="AU6">
            <v>361.83100000000002</v>
          </cell>
          <cell r="AV6">
            <v>365.25700000000001</v>
          </cell>
          <cell r="AW6">
            <v>368.37599999999998</v>
          </cell>
          <cell r="AX6">
            <v>371.685</v>
          </cell>
          <cell r="AY6">
            <v>374.62299999999999</v>
          </cell>
          <cell r="AZ6">
            <v>379.92099999999999</v>
          </cell>
          <cell r="BA6">
            <v>386.50700000000001</v>
          </cell>
          <cell r="BB6">
            <v>0</v>
          </cell>
          <cell r="BC6">
            <v>0</v>
          </cell>
          <cell r="BD6" t="str">
            <v>PAVIMENTAÇÃO</v>
          </cell>
          <cell r="BE6">
            <v>0</v>
          </cell>
          <cell r="BF6" t="str">
            <v>PAVIMENTAÇÃO</v>
          </cell>
          <cell r="BG6">
            <v>379.92099999999999</v>
          </cell>
          <cell r="BH6">
            <v>386.50700000000001</v>
          </cell>
          <cell r="BI6">
            <v>1.0169999999999999</v>
          </cell>
          <cell r="BJ6">
            <v>0</v>
          </cell>
          <cell r="BK6" t="str">
            <v>PAVIMENTAÇÃO</v>
          </cell>
          <cell r="BL6">
            <v>386.50700000000001</v>
          </cell>
          <cell r="BM6">
            <v>386.50700000000001</v>
          </cell>
          <cell r="BN6">
            <v>1</v>
          </cell>
          <cell r="BP6" t="str">
            <v>PAVIMENTAÇÃO</v>
          </cell>
          <cell r="BQ6">
            <v>348.59800000000001</v>
          </cell>
          <cell r="BR6">
            <v>386.50700000000001</v>
          </cell>
          <cell r="BS6">
            <v>1.109</v>
          </cell>
          <cell r="BU6" t="str">
            <v>PAVIMENTAÇÃO</v>
          </cell>
          <cell r="BV6">
            <v>358.399</v>
          </cell>
          <cell r="BW6">
            <v>386.50700000000001</v>
          </cell>
          <cell r="BX6">
            <v>1.0780000000000001</v>
          </cell>
          <cell r="BZ6" t="str">
            <v>PAVIMENTAÇÃO</v>
          </cell>
          <cell r="CA6">
            <v>386.50700000000001</v>
          </cell>
          <cell r="CB6">
            <v>386.50700000000001</v>
          </cell>
          <cell r="CC6">
            <v>1</v>
          </cell>
        </row>
        <row r="7">
          <cell r="A7" t="str">
            <v>CONSULTORIA ( Supervisão e Projetos)</v>
          </cell>
          <cell r="B7">
            <v>171.82</v>
          </cell>
          <cell r="C7">
            <v>184.67500000000001</v>
          </cell>
          <cell r="D7">
            <v>192.333</v>
          </cell>
          <cell r="E7">
            <v>192.614</v>
          </cell>
          <cell r="F7">
            <v>192.91800000000001</v>
          </cell>
          <cell r="G7">
            <v>193.488</v>
          </cell>
          <cell r="H7">
            <v>194.13200000000001</v>
          </cell>
          <cell r="I7">
            <v>195.11600000000001</v>
          </cell>
          <cell r="J7">
            <v>195.94399999999999</v>
          </cell>
          <cell r="K7">
            <v>197.363</v>
          </cell>
          <cell r="L7">
            <v>198.27099999999999</v>
          </cell>
          <cell r="M7">
            <v>198.648</v>
          </cell>
          <cell r="N7">
            <v>199.03700000000001</v>
          </cell>
          <cell r="O7">
            <v>199.559</v>
          </cell>
          <cell r="P7">
            <v>220.124</v>
          </cell>
          <cell r="Q7">
            <v>220.74100000000001</v>
          </cell>
          <cell r="R7">
            <v>221.529</v>
          </cell>
          <cell r="S7">
            <v>222.09</v>
          </cell>
          <cell r="T7">
            <v>222.637</v>
          </cell>
          <cell r="U7">
            <v>223.10900000000001</v>
          </cell>
          <cell r="V7">
            <v>223.233</v>
          </cell>
          <cell r="W7">
            <v>223.328</v>
          </cell>
          <cell r="X7">
            <v>223.666</v>
          </cell>
          <cell r="Y7">
            <v>224.273</v>
          </cell>
          <cell r="Z7">
            <v>225.13</v>
          </cell>
          <cell r="AA7">
            <v>225.392</v>
          </cell>
          <cell r="AB7">
            <v>226.40899999999999</v>
          </cell>
          <cell r="AC7">
            <v>226.11699999999999</v>
          </cell>
          <cell r="AD7">
            <v>225.755</v>
          </cell>
          <cell r="AE7">
            <v>226.119</v>
          </cell>
          <cell r="AF7">
            <v>227.136</v>
          </cell>
          <cell r="AG7">
            <v>229.96600000000001</v>
          </cell>
          <cell r="AH7">
            <v>230.827</v>
          </cell>
          <cell r="AI7">
            <v>230.78299999999999</v>
          </cell>
          <cell r="AJ7">
            <v>231.01900000000001</v>
          </cell>
          <cell r="AK7">
            <v>231.095</v>
          </cell>
          <cell r="AL7">
            <v>234.64699999999999</v>
          </cell>
          <cell r="AM7">
            <v>236.55</v>
          </cell>
          <cell r="AN7">
            <v>239.08600000000001</v>
          </cell>
          <cell r="AO7">
            <v>239.69</v>
          </cell>
          <cell r="AP7">
            <v>239.613</v>
          </cell>
          <cell r="AQ7">
            <v>239.05500000000001</v>
          </cell>
          <cell r="AR7">
            <v>239.39500000000001</v>
          </cell>
          <cell r="AS7">
            <v>240.00299999999999</v>
          </cell>
          <cell r="AT7">
            <v>240.929</v>
          </cell>
          <cell r="AU7">
            <v>242.10300000000001</v>
          </cell>
          <cell r="AV7">
            <v>243.71799999999999</v>
          </cell>
          <cell r="AW7">
            <v>244.381</v>
          </cell>
          <cell r="AX7">
            <v>244.83799999999999</v>
          </cell>
          <cell r="AY7">
            <v>245.291</v>
          </cell>
          <cell r="AZ7">
            <v>245.714</v>
          </cell>
          <cell r="BA7">
            <v>245.83600000000001</v>
          </cell>
          <cell r="BB7">
            <v>0</v>
          </cell>
          <cell r="BC7">
            <v>0</v>
          </cell>
          <cell r="BD7" t="str">
            <v>CONSULTORIA ( Supervisão e Projetos)</v>
          </cell>
          <cell r="BE7">
            <v>0</v>
          </cell>
          <cell r="BF7" t="str">
            <v>CONSULTORIA ( Supervisão e Projetos)</v>
          </cell>
          <cell r="BG7">
            <v>245.714</v>
          </cell>
          <cell r="BH7">
            <v>245.83600000000001</v>
          </cell>
          <cell r="BI7">
            <v>1</v>
          </cell>
          <cell r="BJ7">
            <v>0</v>
          </cell>
          <cell r="BK7" t="str">
            <v>CONSULTORIA ( Supervisão e Projetos)</v>
          </cell>
          <cell r="BL7">
            <v>245.83600000000001</v>
          </cell>
          <cell r="BM7">
            <v>245.83600000000001</v>
          </cell>
          <cell r="BN7">
            <v>1</v>
          </cell>
          <cell r="BP7" t="str">
            <v>CONSULTORIA ( Supervisão e Projetos)</v>
          </cell>
          <cell r="BQ7">
            <v>234.64699999999999</v>
          </cell>
          <cell r="BR7">
            <v>245.83600000000001</v>
          </cell>
          <cell r="BS7">
            <v>1.048</v>
          </cell>
          <cell r="BU7" t="str">
            <v>CONSULTORIA ( Supervisão e Projetos)</v>
          </cell>
          <cell r="BV7">
            <v>240.929</v>
          </cell>
          <cell r="BW7">
            <v>245.83600000000001</v>
          </cell>
          <cell r="BX7">
            <v>1.02</v>
          </cell>
          <cell r="BZ7" t="str">
            <v>CONSULTORIA ( Supervisão e Projetos)</v>
          </cell>
          <cell r="CA7">
            <v>245.83600000000001</v>
          </cell>
          <cell r="CB7">
            <v>245.83600000000001</v>
          </cell>
          <cell r="CC7">
            <v>1</v>
          </cell>
        </row>
        <row r="8">
          <cell r="A8" t="str">
            <v>DRENAGEM</v>
          </cell>
          <cell r="B8">
            <v>0</v>
          </cell>
          <cell r="C8">
            <v>0</v>
          </cell>
          <cell r="D8">
            <v>253.09</v>
          </cell>
          <cell r="E8">
            <v>253.83099999999999</v>
          </cell>
          <cell r="F8">
            <v>254.53299999999999</v>
          </cell>
          <cell r="G8">
            <v>255.46899999999999</v>
          </cell>
          <cell r="H8">
            <v>256.05099999999999</v>
          </cell>
          <cell r="I8">
            <v>257.31799999999998</v>
          </cell>
          <cell r="J8">
            <v>258.399</v>
          </cell>
          <cell r="K8">
            <v>258.75400000000002</v>
          </cell>
          <cell r="L8">
            <v>260.28100000000001</v>
          </cell>
          <cell r="M8">
            <v>260.78500000000003</v>
          </cell>
          <cell r="N8">
            <v>262.15199999999999</v>
          </cell>
          <cell r="O8">
            <v>262.916</v>
          </cell>
          <cell r="P8">
            <v>292.92599999999999</v>
          </cell>
          <cell r="Q8">
            <v>294.45499999999998</v>
          </cell>
          <cell r="R8">
            <v>295.34500000000003</v>
          </cell>
          <cell r="S8">
            <v>296.291</v>
          </cell>
          <cell r="T8">
            <v>297.26900000000001</v>
          </cell>
          <cell r="U8">
            <v>298.56900000000002</v>
          </cell>
          <cell r="V8">
            <v>299.988</v>
          </cell>
          <cell r="W8">
            <v>299.90699999999998</v>
          </cell>
          <cell r="X8">
            <v>301.31700000000001</v>
          </cell>
          <cell r="Y8">
            <v>301.93700000000001</v>
          </cell>
          <cell r="Z8">
            <v>303.55599999999998</v>
          </cell>
          <cell r="AA8">
            <v>303.35000000000002</v>
          </cell>
          <cell r="AB8">
            <v>304.09300000000002</v>
          </cell>
          <cell r="AC8">
            <v>304.77999999999997</v>
          </cell>
          <cell r="AD8">
            <v>305.80099999999999</v>
          </cell>
          <cell r="AE8">
            <v>306.60500000000002</v>
          </cell>
          <cell r="AF8">
            <v>306.95400000000001</v>
          </cell>
          <cell r="AG8">
            <v>308.10399999999998</v>
          </cell>
          <cell r="AH8">
            <v>309.20400000000001</v>
          </cell>
          <cell r="AI8">
            <v>310.01600000000002</v>
          </cell>
          <cell r="AJ8">
            <v>311.14699999999999</v>
          </cell>
          <cell r="AK8">
            <v>311.33499999999998</v>
          </cell>
          <cell r="AL8">
            <v>311.74200000000002</v>
          </cell>
          <cell r="AM8">
            <v>312.95999999999998</v>
          </cell>
          <cell r="AN8">
            <v>314.66500000000002</v>
          </cell>
          <cell r="AO8">
            <v>314.42599999999999</v>
          </cell>
          <cell r="AP8">
            <v>314.75299999999999</v>
          </cell>
          <cell r="AQ8">
            <v>315.17500000000001</v>
          </cell>
          <cell r="AR8">
            <v>315.55200000000002</v>
          </cell>
          <cell r="AS8">
            <v>317.26799999999997</v>
          </cell>
          <cell r="AT8">
            <v>320.28100000000001</v>
          </cell>
          <cell r="AU8">
            <v>323.71300000000002</v>
          </cell>
          <cell r="AV8">
            <v>328.21600000000001</v>
          </cell>
          <cell r="AW8">
            <v>332.77100000000002</v>
          </cell>
          <cell r="AX8">
            <v>337.87799999999999</v>
          </cell>
          <cell r="AY8">
            <v>342.56200000000001</v>
          </cell>
          <cell r="AZ8">
            <v>347.38200000000001</v>
          </cell>
          <cell r="BA8">
            <v>351.83</v>
          </cell>
          <cell r="BB8">
            <v>0</v>
          </cell>
          <cell r="BC8">
            <v>0</v>
          </cell>
          <cell r="BD8" t="str">
            <v>DRENAGEM</v>
          </cell>
          <cell r="BE8">
            <v>0</v>
          </cell>
          <cell r="BF8" t="str">
            <v>DRENAGEM</v>
          </cell>
          <cell r="BG8">
            <v>347.38200000000001</v>
          </cell>
          <cell r="BH8">
            <v>351.83</v>
          </cell>
          <cell r="BI8">
            <v>1.0129999999999999</v>
          </cell>
          <cell r="BJ8">
            <v>0</v>
          </cell>
          <cell r="BK8" t="str">
            <v>DRENAGEM</v>
          </cell>
          <cell r="BL8">
            <v>351.83</v>
          </cell>
          <cell r="BM8">
            <v>351.83</v>
          </cell>
          <cell r="BN8">
            <v>1</v>
          </cell>
          <cell r="BP8" t="str">
            <v>DRENAGEM</v>
          </cell>
          <cell r="BQ8">
            <v>311.74200000000002</v>
          </cell>
          <cell r="BR8">
            <v>351.83</v>
          </cell>
          <cell r="BS8">
            <v>1.129</v>
          </cell>
          <cell r="BU8" t="str">
            <v>DRENAGEM</v>
          </cell>
          <cell r="BV8">
            <v>320.28100000000001</v>
          </cell>
          <cell r="BW8">
            <v>351.83</v>
          </cell>
          <cell r="BX8">
            <v>1.099</v>
          </cell>
          <cell r="BZ8" t="str">
            <v>DRENAGEM</v>
          </cell>
          <cell r="CA8">
            <v>351.83</v>
          </cell>
          <cell r="CB8">
            <v>351.83</v>
          </cell>
          <cell r="CC8">
            <v>1</v>
          </cell>
        </row>
        <row r="9">
          <cell r="A9" t="str">
            <v>SINALIZAÇÃO  HORIZONTAL</v>
          </cell>
          <cell r="B9">
            <v>0</v>
          </cell>
          <cell r="C9">
            <v>0</v>
          </cell>
          <cell r="D9">
            <v>240.81399999999999</v>
          </cell>
          <cell r="E9">
            <v>241.78200000000001</v>
          </cell>
          <cell r="F9">
            <v>242.31100000000001</v>
          </cell>
          <cell r="G9">
            <v>242.739</v>
          </cell>
          <cell r="H9">
            <v>243.06200000000001</v>
          </cell>
          <cell r="I9">
            <v>244.31800000000001</v>
          </cell>
          <cell r="J9">
            <v>245.18799999999999</v>
          </cell>
          <cell r="K9">
            <v>249.84299999999999</v>
          </cell>
          <cell r="L9">
            <v>251</v>
          </cell>
          <cell r="M9">
            <v>251.29</v>
          </cell>
          <cell r="N9">
            <v>252.88200000000001</v>
          </cell>
          <cell r="O9">
            <v>253.761</v>
          </cell>
          <cell r="P9">
            <v>292.75700000000001</v>
          </cell>
          <cell r="Q9">
            <v>292.98200000000003</v>
          </cell>
          <cell r="R9">
            <v>293.18900000000002</v>
          </cell>
          <cell r="S9">
            <v>295.22399999999999</v>
          </cell>
          <cell r="T9">
            <v>296.52199999999999</v>
          </cell>
          <cell r="U9">
            <v>297.779</v>
          </cell>
          <cell r="V9">
            <v>300.32799999999997</v>
          </cell>
          <cell r="W9">
            <v>301.37099999999998</v>
          </cell>
          <cell r="X9">
            <v>303.32799999999997</v>
          </cell>
          <cell r="Y9">
            <v>304.43200000000002</v>
          </cell>
          <cell r="Z9">
            <v>303.42200000000003</v>
          </cell>
          <cell r="AA9">
            <v>303.50799999999998</v>
          </cell>
          <cell r="AB9">
            <v>302.916</v>
          </cell>
          <cell r="AC9">
            <v>302.62299999999999</v>
          </cell>
          <cell r="AD9">
            <v>308.22399999999999</v>
          </cell>
          <cell r="AE9">
            <v>308.255</v>
          </cell>
          <cell r="AF9">
            <v>309.45999999999998</v>
          </cell>
          <cell r="AG9">
            <v>309.65499999999997</v>
          </cell>
          <cell r="AH9">
            <v>310.30099999999999</v>
          </cell>
          <cell r="AI9">
            <v>310.38400000000001</v>
          </cell>
          <cell r="AJ9">
            <v>311.53699999999998</v>
          </cell>
          <cell r="AK9">
            <v>311.73599999999999</v>
          </cell>
          <cell r="AL9">
            <v>312.00700000000001</v>
          </cell>
          <cell r="AM9">
            <v>312.92399999999998</v>
          </cell>
          <cell r="AN9">
            <v>313.46600000000001</v>
          </cell>
          <cell r="AO9">
            <v>311.31799999999998</v>
          </cell>
          <cell r="AP9">
            <v>311.072</v>
          </cell>
          <cell r="AQ9">
            <v>309.81299999999999</v>
          </cell>
          <cell r="AR9">
            <v>309.14100000000002</v>
          </cell>
          <cell r="AS9">
            <v>309.73500000000001</v>
          </cell>
          <cell r="AT9">
            <v>311.64</v>
          </cell>
          <cell r="AU9">
            <v>313.041</v>
          </cell>
          <cell r="AV9">
            <v>316.24900000000002</v>
          </cell>
          <cell r="AW9">
            <v>316.71899999999999</v>
          </cell>
          <cell r="AX9">
            <v>319.721</v>
          </cell>
          <cell r="AY9">
            <v>320.17700000000002</v>
          </cell>
          <cell r="AZ9">
            <v>324.82</v>
          </cell>
          <cell r="BA9">
            <v>330.791</v>
          </cell>
          <cell r="BB9">
            <v>0</v>
          </cell>
          <cell r="BC9">
            <v>0</v>
          </cell>
          <cell r="BD9" t="str">
            <v>SINALIZAÇÃO  HORIZONTAL</v>
          </cell>
          <cell r="BE9">
            <v>0</v>
          </cell>
          <cell r="BF9" t="str">
            <v>SINALIZAÇÃO  HORIZONTAL</v>
          </cell>
          <cell r="BG9">
            <v>324.82</v>
          </cell>
          <cell r="BH9">
            <v>330.791</v>
          </cell>
          <cell r="BI9">
            <v>1.018</v>
          </cell>
          <cell r="BJ9">
            <v>0</v>
          </cell>
          <cell r="BK9" t="str">
            <v>SINALIZAÇÃO  HORIZONTAL</v>
          </cell>
          <cell r="BL9">
            <v>330.791</v>
          </cell>
          <cell r="BM9">
            <v>330.791</v>
          </cell>
          <cell r="BN9">
            <v>1</v>
          </cell>
          <cell r="BP9" t="str">
            <v>SINALIZAÇÃO  HORIZONTAL</v>
          </cell>
          <cell r="BQ9">
            <v>312.00700000000001</v>
          </cell>
          <cell r="BR9">
            <v>330.791</v>
          </cell>
          <cell r="BS9">
            <v>1.06</v>
          </cell>
          <cell r="BU9" t="str">
            <v>SINALIZAÇÃO  HORIZONTAL</v>
          </cell>
          <cell r="BV9">
            <v>311.64</v>
          </cell>
          <cell r="BW9">
            <v>330.791</v>
          </cell>
          <cell r="BX9">
            <v>1.0609999999999999</v>
          </cell>
          <cell r="BZ9" t="str">
            <v>SINALIZAÇÃO  HORIZONTAL</v>
          </cell>
          <cell r="CA9">
            <v>330.791</v>
          </cell>
          <cell r="CB9">
            <v>330.791</v>
          </cell>
          <cell r="CC9">
            <v>1</v>
          </cell>
        </row>
        <row r="10">
          <cell r="A10" t="str">
            <v>PAVIMENTOS CONCRETO CIMENTO PORTLAND</v>
          </cell>
          <cell r="B10">
            <v>0</v>
          </cell>
          <cell r="C10">
            <v>0</v>
          </cell>
          <cell r="D10">
            <v>226.53800000000001</v>
          </cell>
          <cell r="E10">
            <v>227.142</v>
          </cell>
          <cell r="F10">
            <v>228.18700000000001</v>
          </cell>
          <cell r="G10">
            <v>229.90700000000001</v>
          </cell>
          <cell r="H10">
            <v>231.51599999999999</v>
          </cell>
          <cell r="I10">
            <v>232.44800000000001</v>
          </cell>
          <cell r="J10">
            <v>233.149</v>
          </cell>
          <cell r="K10">
            <v>233.733</v>
          </cell>
          <cell r="L10">
            <v>234.62899999999999</v>
          </cell>
          <cell r="M10">
            <v>235.38399999999999</v>
          </cell>
          <cell r="N10">
            <v>236.727</v>
          </cell>
          <cell r="O10">
            <v>237.50200000000001</v>
          </cell>
          <cell r="P10">
            <v>248.78399999999999</v>
          </cell>
          <cell r="Q10">
            <v>251.63200000000001</v>
          </cell>
          <cell r="R10">
            <v>253.24700000000001</v>
          </cell>
          <cell r="S10">
            <v>254.393</v>
          </cell>
          <cell r="T10">
            <v>255.43199999999999</v>
          </cell>
          <cell r="U10">
            <v>257.01400000000001</v>
          </cell>
          <cell r="V10">
            <v>259.584</v>
          </cell>
          <cell r="W10">
            <v>257.14499999999998</v>
          </cell>
          <cell r="X10">
            <v>259.47000000000003</v>
          </cell>
          <cell r="Y10">
            <v>258.75299999999999</v>
          </cell>
          <cell r="Z10">
            <v>260.12599999999998</v>
          </cell>
          <cell r="AA10">
            <v>260.565</v>
          </cell>
          <cell r="AB10">
            <v>260.89600000000002</v>
          </cell>
          <cell r="AC10">
            <v>260.75099999999998</v>
          </cell>
          <cell r="AD10">
            <v>260.34199999999998</v>
          </cell>
          <cell r="AE10">
            <v>261.51600000000002</v>
          </cell>
          <cell r="AF10">
            <v>260.67500000000001</v>
          </cell>
          <cell r="AG10">
            <v>261.392</v>
          </cell>
          <cell r="AH10">
            <v>261.88200000000001</v>
          </cell>
          <cell r="AI10">
            <v>262.346</v>
          </cell>
          <cell r="AJ10">
            <v>263.50599999999997</v>
          </cell>
          <cell r="AK10">
            <v>261.99900000000002</v>
          </cell>
          <cell r="AL10">
            <v>264.14</v>
          </cell>
          <cell r="AM10">
            <v>265.47399999999999</v>
          </cell>
          <cell r="AN10">
            <v>267.05900000000003</v>
          </cell>
          <cell r="AO10">
            <v>264.48500000000001</v>
          </cell>
          <cell r="AP10">
            <v>266.12299999999999</v>
          </cell>
          <cell r="AQ10">
            <v>268.37900000000002</v>
          </cell>
          <cell r="AR10">
            <v>269.71899999999999</v>
          </cell>
          <cell r="AS10">
            <v>272.78500000000003</v>
          </cell>
          <cell r="AT10">
            <v>276.83300000000003</v>
          </cell>
          <cell r="AU10">
            <v>281.08499999999998</v>
          </cell>
          <cell r="AV10">
            <v>288.38</v>
          </cell>
          <cell r="AW10">
            <v>292.60599999999999</v>
          </cell>
          <cell r="AX10">
            <v>297.887</v>
          </cell>
          <cell r="AY10">
            <v>302.57600000000002</v>
          </cell>
          <cell r="AZ10">
            <v>304.11399999999998</v>
          </cell>
          <cell r="BA10">
            <v>307.04599999999999</v>
          </cell>
          <cell r="BB10">
            <v>0</v>
          </cell>
          <cell r="BC10">
            <v>0</v>
          </cell>
          <cell r="BD10" t="str">
            <v>PAVIMENTOS CONCRETO CIMENTO PORTLAND</v>
          </cell>
          <cell r="BE10">
            <v>0</v>
          </cell>
          <cell r="BF10" t="str">
            <v>PAVIMENTOS CONCRETO CIMENTO PORTLAND</v>
          </cell>
          <cell r="BG10">
            <v>304.11399999999998</v>
          </cell>
          <cell r="BH10">
            <v>307.04599999999999</v>
          </cell>
          <cell r="BI10">
            <v>1.01</v>
          </cell>
          <cell r="BJ10">
            <v>0</v>
          </cell>
          <cell r="BK10" t="str">
            <v>PAVIMENTOS CONCRETO CIMENTO PORTLAND</v>
          </cell>
          <cell r="BL10">
            <v>307.04599999999999</v>
          </cell>
          <cell r="BM10">
            <v>307.04599999999999</v>
          </cell>
          <cell r="BN10">
            <v>1</v>
          </cell>
          <cell r="BP10" t="str">
            <v>PAVIMENTOS CONCRETO CIMENTO PORTLAND</v>
          </cell>
          <cell r="BQ10">
            <v>264.14</v>
          </cell>
          <cell r="BR10">
            <v>307.04599999999999</v>
          </cell>
          <cell r="BS10">
            <v>1.1619999999999999</v>
          </cell>
          <cell r="BU10" t="str">
            <v>PAVIMENTOS CONCRETO CIMENTO PORTLAND</v>
          </cell>
          <cell r="BV10">
            <v>276.83300000000003</v>
          </cell>
          <cell r="BW10">
            <v>307.04599999999999</v>
          </cell>
          <cell r="BX10">
            <v>1.109</v>
          </cell>
          <cell r="BZ10" t="str">
            <v>PAVIMENTOS CONCRETO CIMENTO PORTLAND</v>
          </cell>
          <cell r="CA10">
            <v>307.04599999999999</v>
          </cell>
          <cell r="CB10">
            <v>307.04599999999999</v>
          </cell>
          <cell r="CC10">
            <v>1</v>
          </cell>
        </row>
        <row r="11">
          <cell r="A11" t="str">
            <v>CONSERVAÇÃO  RODOVIÁRIA</v>
          </cell>
          <cell r="B11">
            <v>0</v>
          </cell>
          <cell r="C11">
            <v>0</v>
          </cell>
          <cell r="D11">
            <v>246.76900000000001</v>
          </cell>
          <cell r="E11">
            <v>247.126</v>
          </cell>
          <cell r="F11">
            <v>247.602</v>
          </cell>
          <cell r="G11">
            <v>248.53</v>
          </cell>
          <cell r="H11">
            <v>249.31899999999999</v>
          </cell>
          <cell r="I11">
            <v>250.601</v>
          </cell>
          <cell r="J11">
            <v>252.10400000000001</v>
          </cell>
          <cell r="K11">
            <v>252.649</v>
          </cell>
          <cell r="L11">
            <v>254.369</v>
          </cell>
          <cell r="M11">
            <v>254.983</v>
          </cell>
          <cell r="N11">
            <v>256.084</v>
          </cell>
          <cell r="O11">
            <v>256.697</v>
          </cell>
          <cell r="P11">
            <v>288.096</v>
          </cell>
          <cell r="Q11">
            <v>288.41899999999998</v>
          </cell>
          <cell r="R11">
            <v>288.76900000000001</v>
          </cell>
          <cell r="S11">
            <v>289.71199999999999</v>
          </cell>
          <cell r="T11">
            <v>291.32499999999999</v>
          </cell>
          <cell r="U11">
            <v>291.68700000000001</v>
          </cell>
          <cell r="V11">
            <v>292.62400000000002</v>
          </cell>
          <cell r="W11">
            <v>293.00099999999998</v>
          </cell>
          <cell r="X11">
            <v>294.58800000000002</v>
          </cell>
          <cell r="Y11">
            <v>295.28699999999998</v>
          </cell>
          <cell r="Z11">
            <v>296.18700000000001</v>
          </cell>
          <cell r="AA11">
            <v>295.673</v>
          </cell>
          <cell r="AB11">
            <v>296.54000000000002</v>
          </cell>
          <cell r="AC11">
            <v>297.08199999999999</v>
          </cell>
          <cell r="AD11">
            <v>298.45100000000002</v>
          </cell>
          <cell r="AE11">
            <v>299.56799999999998</v>
          </cell>
          <cell r="AF11">
            <v>300.71100000000001</v>
          </cell>
          <cell r="AG11">
            <v>301.64800000000002</v>
          </cell>
          <cell r="AH11">
            <v>303.471</v>
          </cell>
          <cell r="AI11">
            <v>303.99799999999999</v>
          </cell>
          <cell r="AJ11">
            <v>305.67</v>
          </cell>
          <cell r="AK11">
            <v>306.36500000000001</v>
          </cell>
          <cell r="AL11">
            <v>306.79199999999997</v>
          </cell>
          <cell r="AM11">
            <v>307.93</v>
          </cell>
          <cell r="AN11">
            <v>309.50400000000002</v>
          </cell>
          <cell r="AO11">
            <v>309.59699999999998</v>
          </cell>
          <cell r="AP11">
            <v>308.976</v>
          </cell>
          <cell r="AQ11">
            <v>308.572</v>
          </cell>
          <cell r="AR11">
            <v>308.68599999999998</v>
          </cell>
          <cell r="AS11">
            <v>309.80200000000002</v>
          </cell>
          <cell r="AT11">
            <v>311.79700000000003</v>
          </cell>
          <cell r="AU11">
            <v>313.375</v>
          </cell>
          <cell r="AV11">
            <v>315.24900000000002</v>
          </cell>
          <cell r="AW11">
            <v>316.65899999999999</v>
          </cell>
          <cell r="AX11">
            <v>319.09899999999999</v>
          </cell>
          <cell r="AY11">
            <v>320.73700000000002</v>
          </cell>
          <cell r="AZ11">
            <v>324.142</v>
          </cell>
          <cell r="BA11">
            <v>326.53199999999998</v>
          </cell>
          <cell r="BB11">
            <v>0</v>
          </cell>
          <cell r="BC11">
            <v>0</v>
          </cell>
          <cell r="BD11" t="str">
            <v>CONSERVAÇÃO  RODOVIÁRIA</v>
          </cell>
          <cell r="BE11">
            <v>0</v>
          </cell>
          <cell r="BF11" t="str">
            <v>CONSERVAÇÃO  RODOVIÁRIA</v>
          </cell>
          <cell r="BG11">
            <v>324.142</v>
          </cell>
          <cell r="BH11">
            <v>326.53199999999998</v>
          </cell>
          <cell r="BI11">
            <v>1.0069999999999999</v>
          </cell>
          <cell r="BJ11">
            <v>0</v>
          </cell>
          <cell r="BK11" t="str">
            <v>CONSERVAÇÃO  RODOVIÁRIA</v>
          </cell>
          <cell r="BL11">
            <v>326.53199999999998</v>
          </cell>
          <cell r="BM11">
            <v>326.53199999999998</v>
          </cell>
          <cell r="BN11">
            <v>1</v>
          </cell>
          <cell r="BP11" t="str">
            <v>CONSERVAÇÃO  RODOVIÁRIA</v>
          </cell>
          <cell r="BQ11">
            <v>306.79199999999997</v>
          </cell>
          <cell r="BR11">
            <v>326.53199999999998</v>
          </cell>
          <cell r="BS11">
            <v>1.0640000000000001</v>
          </cell>
          <cell r="BU11" t="str">
            <v>CONSERVAÇÃO  RODOVIÁRIA</v>
          </cell>
          <cell r="BV11">
            <v>311.79700000000003</v>
          </cell>
          <cell r="BW11">
            <v>326.53199999999998</v>
          </cell>
          <cell r="BX11">
            <v>1.0469999999999999</v>
          </cell>
          <cell r="BZ11" t="str">
            <v>CONSERVAÇÃO  RODOVIÁRIA</v>
          </cell>
          <cell r="CA11">
            <v>326.53199999999998</v>
          </cell>
          <cell r="CB11">
            <v>326.53199999999998</v>
          </cell>
          <cell r="CC11">
            <v>1</v>
          </cell>
        </row>
        <row r="12">
          <cell r="A12" t="str">
            <v>LIGANTES BETUMINOSOS</v>
          </cell>
          <cell r="B12">
            <v>0</v>
          </cell>
          <cell r="C12">
            <v>0</v>
          </cell>
          <cell r="D12">
            <v>277.52999999999997</v>
          </cell>
          <cell r="E12">
            <v>280.66500000000002</v>
          </cell>
          <cell r="F12">
            <v>280.66500000000002</v>
          </cell>
          <cell r="G12">
            <v>278.77199999999999</v>
          </cell>
          <cell r="H12">
            <v>278.95999999999998</v>
          </cell>
          <cell r="I12">
            <v>279.75</v>
          </cell>
          <cell r="J12">
            <v>280.73399999999998</v>
          </cell>
          <cell r="K12">
            <v>280.411</v>
          </cell>
          <cell r="L12">
            <v>274.04199999999997</v>
          </cell>
          <cell r="M12">
            <v>271.78500000000003</v>
          </cell>
          <cell r="N12">
            <v>278.92899999999997</v>
          </cell>
          <cell r="O12">
            <v>266.98</v>
          </cell>
          <cell r="P12">
            <v>438.35300000000001</v>
          </cell>
          <cell r="Q12">
            <v>446.58199999999999</v>
          </cell>
          <cell r="R12">
            <v>469.16199999999998</v>
          </cell>
          <cell r="S12">
            <v>475.24299999999999</v>
          </cell>
          <cell r="T12">
            <v>472.29700000000003</v>
          </cell>
          <cell r="U12">
            <v>461.03300000000002</v>
          </cell>
          <cell r="V12">
            <v>479.89100000000002</v>
          </cell>
          <cell r="W12">
            <v>505.286</v>
          </cell>
          <cell r="X12">
            <v>537.25699999999995</v>
          </cell>
          <cell r="Y12">
            <v>586.98099999999999</v>
          </cell>
          <cell r="Z12">
            <v>584.79399999999998</v>
          </cell>
          <cell r="AA12">
            <v>594.82500000000005</v>
          </cell>
          <cell r="AB12">
            <v>673.94299999999998</v>
          </cell>
          <cell r="AC12">
            <v>737.93799999999999</v>
          </cell>
          <cell r="AD12">
            <v>738.09500000000003</v>
          </cell>
          <cell r="AE12">
            <v>739.55600000000004</v>
          </cell>
          <cell r="AF12">
            <v>738.35400000000004</v>
          </cell>
          <cell r="AG12">
            <v>735.84400000000005</v>
          </cell>
          <cell r="AH12">
            <v>735.35199999999998</v>
          </cell>
          <cell r="AI12">
            <v>671.84199999999998</v>
          </cell>
          <cell r="AJ12">
            <v>670.32799999999997</v>
          </cell>
          <cell r="AK12">
            <v>669.12099999999998</v>
          </cell>
          <cell r="AL12">
            <v>678.26300000000003</v>
          </cell>
          <cell r="AM12">
            <v>679.65099999999995</v>
          </cell>
          <cell r="AN12">
            <v>682.81899999999996</v>
          </cell>
          <cell r="AO12">
            <v>622.649</v>
          </cell>
          <cell r="AP12">
            <v>624.65200000000004</v>
          </cell>
          <cell r="AQ12">
            <v>622.99900000000002</v>
          </cell>
          <cell r="AR12">
            <v>620.74</v>
          </cell>
          <cell r="AS12">
            <v>619.96500000000003</v>
          </cell>
          <cell r="AT12">
            <v>623.15800000000002</v>
          </cell>
          <cell r="AU12">
            <v>654.12599999999998</v>
          </cell>
          <cell r="AV12">
            <v>655.11099999999999</v>
          </cell>
          <cell r="AW12">
            <v>655.89700000000005</v>
          </cell>
          <cell r="AX12">
            <v>703.36</v>
          </cell>
          <cell r="AY12">
            <v>706.47</v>
          </cell>
          <cell r="AZ12">
            <v>707.04600000000005</v>
          </cell>
          <cell r="BA12">
            <v>765.37199999999996</v>
          </cell>
          <cell r="BB12">
            <v>0</v>
          </cell>
          <cell r="BC12">
            <v>0</v>
          </cell>
          <cell r="BD12" t="str">
            <v>LIGANTES BETUMINOSOS</v>
          </cell>
          <cell r="BE12">
            <v>0</v>
          </cell>
          <cell r="BF12" t="str">
            <v>LIGANTES BETUMINOSOS</v>
          </cell>
          <cell r="BG12">
            <v>707.04600000000005</v>
          </cell>
          <cell r="BH12">
            <v>765.37199999999996</v>
          </cell>
          <cell r="BI12">
            <v>1.0820000000000001</v>
          </cell>
          <cell r="BJ12">
            <v>0</v>
          </cell>
          <cell r="BK12" t="str">
            <v>LIGANTES BETUMINOSOS</v>
          </cell>
          <cell r="BL12">
            <v>765.37199999999996</v>
          </cell>
          <cell r="BM12">
            <v>765.37199999999996</v>
          </cell>
          <cell r="BN12">
            <v>1</v>
          </cell>
          <cell r="BP12" t="str">
            <v>LIGANTES BETUMINOSOS</v>
          </cell>
          <cell r="BQ12">
            <v>678.26300000000003</v>
          </cell>
          <cell r="BR12">
            <v>765.37199999999996</v>
          </cell>
          <cell r="BS12">
            <v>1.1279999999999999</v>
          </cell>
          <cell r="BU12" t="str">
            <v>LIGANTES BETUMINOSOS</v>
          </cell>
          <cell r="BV12">
            <v>623.15800000000002</v>
          </cell>
          <cell r="BW12">
            <v>765.37199999999996</v>
          </cell>
          <cell r="BX12">
            <v>1.228</v>
          </cell>
          <cell r="BZ12" t="str">
            <v>LIGANTES BETUMINOSOS</v>
          </cell>
          <cell r="CA12">
            <v>765.37199999999996</v>
          </cell>
          <cell r="CB12">
            <v>765.37199999999996</v>
          </cell>
          <cell r="CC12">
            <v>1</v>
          </cell>
        </row>
        <row r="13">
          <cell r="A13" t="str">
            <v>OBRAS DE ARTE ESPECIAIS (Sem Aço)</v>
          </cell>
          <cell r="B13">
            <v>0</v>
          </cell>
          <cell r="C13">
            <v>0</v>
          </cell>
          <cell r="D13">
            <v>240.327</v>
          </cell>
          <cell r="E13">
            <v>240.95599999999999</v>
          </cell>
          <cell r="F13">
            <v>241.167</v>
          </cell>
          <cell r="G13">
            <v>242.24100000000001</v>
          </cell>
          <cell r="H13">
            <v>243.03100000000001</v>
          </cell>
          <cell r="I13">
            <v>244.393</v>
          </cell>
          <cell r="J13">
            <v>246.03399999999999</v>
          </cell>
          <cell r="K13">
            <v>246.524</v>
          </cell>
          <cell r="L13">
            <v>248.18199999999999</v>
          </cell>
          <cell r="M13">
            <v>249.08600000000001</v>
          </cell>
          <cell r="N13">
            <v>250.44</v>
          </cell>
          <cell r="O13">
            <v>251.15199999999999</v>
          </cell>
          <cell r="P13">
            <v>288.92</v>
          </cell>
          <cell r="Q13">
            <v>290.79599999999999</v>
          </cell>
          <cell r="R13">
            <v>292.45600000000002</v>
          </cell>
          <cell r="S13">
            <v>293.12900000000002</v>
          </cell>
          <cell r="T13">
            <v>293.91800000000001</v>
          </cell>
          <cell r="U13">
            <v>296.92500000000001</v>
          </cell>
          <cell r="V13">
            <v>299.49599999999998</v>
          </cell>
          <cell r="W13">
            <v>301.029</v>
          </cell>
          <cell r="X13">
            <v>303.50599999999997</v>
          </cell>
          <cell r="Y13">
            <v>305.33300000000003</v>
          </cell>
          <cell r="Z13">
            <v>305.66500000000002</v>
          </cell>
          <cell r="AA13">
            <v>305.161</v>
          </cell>
          <cell r="AB13">
            <v>305.06</v>
          </cell>
          <cell r="AC13">
            <v>305.35000000000002</v>
          </cell>
          <cell r="AD13">
            <v>306.20800000000003</v>
          </cell>
          <cell r="AE13">
            <v>307.36700000000002</v>
          </cell>
          <cell r="AF13">
            <v>307.47000000000003</v>
          </cell>
          <cell r="AG13">
            <v>310.18799999999999</v>
          </cell>
          <cell r="AH13">
            <v>311.976</v>
          </cell>
          <cell r="AI13">
            <v>313.29899999999998</v>
          </cell>
          <cell r="AJ13">
            <v>314.75099999999998</v>
          </cell>
          <cell r="AK13">
            <v>315.32799999999997</v>
          </cell>
          <cell r="AL13">
            <v>315.44499999999999</v>
          </cell>
          <cell r="AM13">
            <v>316.10199999999998</v>
          </cell>
          <cell r="AN13">
            <v>317.29300000000001</v>
          </cell>
          <cell r="AO13">
            <v>318.339</v>
          </cell>
          <cell r="AP13">
            <v>319.154</v>
          </cell>
          <cell r="AQ13">
            <v>319.85899999999998</v>
          </cell>
          <cell r="AR13">
            <v>320.50900000000001</v>
          </cell>
          <cell r="AS13">
            <v>321.59199999999998</v>
          </cell>
          <cell r="AT13">
            <v>325.358</v>
          </cell>
          <cell r="AU13">
            <v>327.70499999999998</v>
          </cell>
          <cell r="AV13">
            <v>331.50799999999998</v>
          </cell>
          <cell r="AW13">
            <v>337.23599999999999</v>
          </cell>
          <cell r="AX13">
            <v>341.54899999999998</v>
          </cell>
          <cell r="AY13">
            <v>343.94400000000002</v>
          </cell>
          <cell r="AZ13">
            <v>347.01100000000002</v>
          </cell>
          <cell r="BA13">
            <v>353.57</v>
          </cell>
          <cell r="BB13">
            <v>0</v>
          </cell>
          <cell r="BC13">
            <v>0</v>
          </cell>
          <cell r="BD13" t="str">
            <v>OBRAS DE ARTE ESPECIAIS (Sem Aço)</v>
          </cell>
          <cell r="BE13">
            <v>0</v>
          </cell>
          <cell r="BF13" t="str">
            <v>OBRAS DE ARTE ESPECIAIS (Sem Aço)</v>
          </cell>
          <cell r="BG13">
            <v>347.01100000000002</v>
          </cell>
          <cell r="BH13">
            <v>353.57</v>
          </cell>
          <cell r="BI13">
            <v>1.0189999999999999</v>
          </cell>
          <cell r="BJ13">
            <v>0</v>
          </cell>
          <cell r="BK13" t="str">
            <v>OBRAS DE ARTE ESPECIAIS (Sem Aço)</v>
          </cell>
          <cell r="BL13">
            <v>353.57</v>
          </cell>
          <cell r="BM13">
            <v>353.57</v>
          </cell>
          <cell r="BN13">
            <v>1</v>
          </cell>
          <cell r="BP13" t="str">
            <v>OBRAS DE ARTE ESPECIAIS (Sem Aço)</v>
          </cell>
          <cell r="BQ13">
            <v>315.44499999999999</v>
          </cell>
          <cell r="BR13">
            <v>353.57</v>
          </cell>
          <cell r="BS13">
            <v>1.121</v>
          </cell>
          <cell r="BU13" t="str">
            <v>OBRAS DE ARTE ESPECIAIS (Sem Aço)</v>
          </cell>
          <cell r="BV13">
            <v>325.358</v>
          </cell>
          <cell r="BW13">
            <v>353.57</v>
          </cell>
          <cell r="BX13">
            <v>1.087</v>
          </cell>
          <cell r="BZ13" t="str">
            <v>OBRAS DE ARTE ESPECIAIS (Sem Aço)</v>
          </cell>
          <cell r="CA13">
            <v>353.57</v>
          </cell>
          <cell r="CB13">
            <v>353.57</v>
          </cell>
          <cell r="CC13">
            <v>1</v>
          </cell>
        </row>
        <row r="14">
          <cell r="A14" t="str">
            <v>IGP - DI</v>
          </cell>
          <cell r="B14">
            <v>0</v>
          </cell>
          <cell r="C14">
            <v>0</v>
          </cell>
          <cell r="D14">
            <v>533.197</v>
          </cell>
          <cell r="E14">
            <v>537.70299999999997</v>
          </cell>
          <cell r="F14">
            <v>545.68399999999997</v>
          </cell>
          <cell r="G14">
            <v>548.14499999999998</v>
          </cell>
          <cell r="H14">
            <v>545.65200000000004</v>
          </cell>
          <cell r="I14">
            <v>542.19399999999996</v>
          </cell>
          <cell r="J14">
            <v>539.21</v>
          </cell>
          <cell r="K14">
            <v>539.54999999999995</v>
          </cell>
          <cell r="L14">
            <v>539.649</v>
          </cell>
          <cell r="M14">
            <v>542.85299999999995</v>
          </cell>
          <cell r="N14">
            <v>549.04</v>
          </cell>
          <cell r="O14">
            <v>551.149</v>
          </cell>
          <cell r="P14">
            <v>654.96799999999996</v>
          </cell>
          <cell r="Q14">
            <v>655.97500000000002</v>
          </cell>
          <cell r="R14">
            <v>659.66499999999996</v>
          </cell>
          <cell r="S14">
            <v>665.77</v>
          </cell>
          <cell r="T14">
            <v>676.69500000000005</v>
          </cell>
          <cell r="U14">
            <v>686.69600000000003</v>
          </cell>
          <cell r="V14">
            <v>689.74599999999998</v>
          </cell>
          <cell r="W14">
            <v>694.41399999999999</v>
          </cell>
          <cell r="X14">
            <v>706.83399999999995</v>
          </cell>
          <cell r="Y14">
            <v>708.69399999999996</v>
          </cell>
          <cell r="Z14">
            <v>700.601</v>
          </cell>
          <cell r="AA14">
            <v>697.44600000000003</v>
          </cell>
          <cell r="AB14">
            <v>697.923</v>
          </cell>
          <cell r="AC14">
            <v>706.66</v>
          </cell>
          <cell r="AD14">
            <v>714.24300000000005</v>
          </cell>
          <cell r="AE14">
            <v>720.69500000000005</v>
          </cell>
          <cell r="AF14">
            <v>723.577</v>
          </cell>
          <cell r="AG14">
            <v>728.14200000000005</v>
          </cell>
          <cell r="AH14">
            <v>728.08399999999995</v>
          </cell>
          <cell r="AI14">
            <v>724.39499999999998</v>
          </cell>
          <cell r="AJ14">
            <v>728.04</v>
          </cell>
          <cell r="AK14">
            <v>732.04100000000005</v>
          </cell>
          <cell r="AL14">
            <v>738.26400000000001</v>
          </cell>
          <cell r="AM14">
            <v>751.12099999999998</v>
          </cell>
          <cell r="AN14">
            <v>751.82</v>
          </cell>
          <cell r="AO14">
            <v>751.91</v>
          </cell>
          <cell r="AP14">
            <v>764.27599999999995</v>
          </cell>
          <cell r="AQ14">
            <v>764.65599999999995</v>
          </cell>
          <cell r="AR14">
            <v>772.84299999999996</v>
          </cell>
          <cell r="AS14">
            <v>785.221</v>
          </cell>
          <cell r="AT14">
            <v>803.58399999999995</v>
          </cell>
          <cell r="AU14">
            <v>834.71299999999997</v>
          </cell>
          <cell r="AV14">
            <v>862.25900000000001</v>
          </cell>
          <cell r="AW14">
            <v>893.97699999999998</v>
          </cell>
          <cell r="AX14">
            <v>917.53800000000001</v>
          </cell>
          <cell r="AY14">
            <v>924.50400000000002</v>
          </cell>
          <cell r="AZ14">
            <v>951.39499999999998</v>
          </cell>
          <cell r="BA14">
            <v>977.13300000000004</v>
          </cell>
          <cell r="BB14">
            <v>0</v>
          </cell>
          <cell r="BC14">
            <v>0</v>
          </cell>
          <cell r="BD14" t="str">
            <v>IGP - DI</v>
          </cell>
          <cell r="BE14">
            <v>0</v>
          </cell>
          <cell r="BF14" t="str">
            <v>IGP - DI</v>
          </cell>
          <cell r="BG14">
            <v>951.39499999999998</v>
          </cell>
          <cell r="BH14">
            <v>977.13300000000004</v>
          </cell>
          <cell r="BI14">
            <v>1.0269999999999999</v>
          </cell>
          <cell r="BJ14">
            <v>0</v>
          </cell>
          <cell r="BK14" t="str">
            <v>IGP - DI</v>
          </cell>
          <cell r="BL14">
            <v>977.13300000000004</v>
          </cell>
          <cell r="BM14">
            <v>977.13300000000004</v>
          </cell>
          <cell r="BN14">
            <v>1</v>
          </cell>
          <cell r="BP14" t="str">
            <v>IGP - DI</v>
          </cell>
          <cell r="BQ14">
            <v>738.26400000000001</v>
          </cell>
          <cell r="BR14">
            <v>977.13300000000004</v>
          </cell>
          <cell r="BS14">
            <v>1.3240000000000001</v>
          </cell>
          <cell r="BU14" t="str">
            <v>IGP - DI</v>
          </cell>
          <cell r="BV14">
            <v>803.58399999999995</v>
          </cell>
          <cell r="BW14">
            <v>977.13300000000004</v>
          </cell>
          <cell r="BX14">
            <v>1.216</v>
          </cell>
          <cell r="BZ14" t="str">
            <v>IGP - DI</v>
          </cell>
          <cell r="CA14">
            <v>977.13300000000004</v>
          </cell>
          <cell r="CB14">
            <v>977.13300000000004</v>
          </cell>
          <cell r="CC14">
            <v>1</v>
          </cell>
        </row>
        <row r="15">
          <cell r="A15" t="str">
            <v>ÍNDICE NACIONAL DA CONSTRUÇÃO CIVIL</v>
          </cell>
          <cell r="B15">
            <v>0</v>
          </cell>
          <cell r="C15">
            <v>0</v>
          </cell>
          <cell r="D15">
            <v>569.72</v>
          </cell>
          <cell r="E15">
            <v>571.577</v>
          </cell>
          <cell r="F15">
            <v>573.15599999999995</v>
          </cell>
          <cell r="G15">
            <v>578.22400000000005</v>
          </cell>
          <cell r="H15">
            <v>590.09900000000005</v>
          </cell>
          <cell r="I15">
            <v>594.01300000000003</v>
          </cell>
          <cell r="J15">
            <v>598.44100000000003</v>
          </cell>
          <cell r="K15">
            <v>598.89800000000002</v>
          </cell>
          <cell r="L15">
            <v>599.82299999999998</v>
          </cell>
          <cell r="M15">
            <v>600.86500000000001</v>
          </cell>
          <cell r="N15">
            <v>603.524</v>
          </cell>
          <cell r="O15">
            <v>604.02599999999995</v>
          </cell>
          <cell r="P15">
            <v>720.495</v>
          </cell>
          <cell r="Q15">
            <v>721.41399999999999</v>
          </cell>
          <cell r="R15">
            <v>723.16300000000001</v>
          </cell>
          <cell r="S15">
            <v>725.245</v>
          </cell>
          <cell r="T15">
            <v>726.923</v>
          </cell>
          <cell r="U15">
            <v>733.98400000000004</v>
          </cell>
          <cell r="V15">
            <v>738.48699999999997</v>
          </cell>
          <cell r="W15">
            <v>739.58299999999997</v>
          </cell>
          <cell r="X15">
            <v>741.30499999999995</v>
          </cell>
          <cell r="Y15">
            <v>743.86599999999999</v>
          </cell>
          <cell r="Z15">
            <v>744.86500000000001</v>
          </cell>
          <cell r="AA15">
            <v>745.85599999999999</v>
          </cell>
          <cell r="AB15">
            <v>749.51700000000005</v>
          </cell>
          <cell r="AC15">
            <v>750.18</v>
          </cell>
          <cell r="AD15">
            <v>752.524</v>
          </cell>
          <cell r="AE15">
            <v>755.37300000000005</v>
          </cell>
          <cell r="AF15">
            <v>755.625</v>
          </cell>
          <cell r="AG15">
            <v>762.30399999999997</v>
          </cell>
          <cell r="AH15">
            <v>766.69899999999996</v>
          </cell>
          <cell r="AI15">
            <v>769.95100000000002</v>
          </cell>
          <cell r="AJ15">
            <v>773.52</v>
          </cell>
          <cell r="AK15">
            <v>774.93899999999996</v>
          </cell>
          <cell r="AL15">
            <v>775.22500000000002</v>
          </cell>
          <cell r="AM15">
            <v>776.83900000000006</v>
          </cell>
          <cell r="AN15">
            <v>779.76599999999996</v>
          </cell>
          <cell r="AO15">
            <v>782.33600000000001</v>
          </cell>
          <cell r="AP15">
            <v>784.33799999999997</v>
          </cell>
          <cell r="AQ15">
            <v>786.07</v>
          </cell>
          <cell r="AR15">
            <v>787.66600000000005</v>
          </cell>
          <cell r="AS15">
            <v>790.33100000000002</v>
          </cell>
          <cell r="AT15">
            <v>799.58900000000006</v>
          </cell>
          <cell r="AU15">
            <v>805.35599999999999</v>
          </cell>
          <cell r="AV15">
            <v>814.70100000000002</v>
          </cell>
          <cell r="AW15">
            <v>828.77800000000002</v>
          </cell>
          <cell r="AX15">
            <v>839.38199999999995</v>
          </cell>
          <cell r="AY15">
            <v>845.26800000000003</v>
          </cell>
          <cell r="AZ15">
            <v>852.80899999999997</v>
          </cell>
          <cell r="BA15">
            <v>868.92899999999997</v>
          </cell>
          <cell r="BB15">
            <v>0</v>
          </cell>
          <cell r="BC15">
            <v>0</v>
          </cell>
          <cell r="BD15" t="str">
            <v>ÍNDICE NACIONAL DA CONSTRUÇÃO CIVIL</v>
          </cell>
          <cell r="BE15">
            <v>0</v>
          </cell>
          <cell r="BF15" t="str">
            <v>ÍNDICE NACIONAL DA CONSTRUÇÃO CIVIL</v>
          </cell>
          <cell r="BG15">
            <v>852.80899999999997</v>
          </cell>
          <cell r="BH15">
            <v>868.92899999999997</v>
          </cell>
          <cell r="BI15">
            <v>1.0189999999999999</v>
          </cell>
          <cell r="BJ15">
            <v>0</v>
          </cell>
          <cell r="BK15" t="str">
            <v>ÍNDICE NACIONAL DA CONSTRUÇÃO CIVIL</v>
          </cell>
          <cell r="BL15">
            <v>868.92899999999997</v>
          </cell>
          <cell r="BM15">
            <v>868.92899999999997</v>
          </cell>
          <cell r="BN15">
            <v>1</v>
          </cell>
          <cell r="BO15">
            <v>0</v>
          </cell>
          <cell r="BP15" t="str">
            <v>ÍNDICE NACIONAL DA CONSTRUÇÃO CIVIL</v>
          </cell>
          <cell r="BQ15">
            <v>775.22500000000002</v>
          </cell>
          <cell r="BR15">
            <v>868.92899999999997</v>
          </cell>
          <cell r="BS15">
            <v>1.121</v>
          </cell>
          <cell r="BT15">
            <v>0</v>
          </cell>
          <cell r="BU15" t="str">
            <v>ÍNDICE NACIONAL DA CONSTRUÇÃO CIVIL</v>
          </cell>
          <cell r="BV15">
            <v>799.58900000000006</v>
          </cell>
          <cell r="BW15">
            <v>868.92899999999997</v>
          </cell>
          <cell r="BX15">
            <v>1.087</v>
          </cell>
          <cell r="BY15">
            <v>0</v>
          </cell>
          <cell r="BZ15" t="str">
            <v>ÍNDICE NACIONAL DA CONSTRUÇÃO CIVIL</v>
          </cell>
          <cell r="CA15">
            <v>868.92899999999997</v>
          </cell>
          <cell r="CB15">
            <v>868.92899999999997</v>
          </cell>
          <cell r="CC15">
            <v>1</v>
          </cell>
        </row>
        <row r="16">
          <cell r="A16" t="str">
            <v>VERGALHÕES E ARAMES DE AÇO CARBONO</v>
          </cell>
          <cell r="B16">
            <v>0</v>
          </cell>
          <cell r="C16">
            <v>0</v>
          </cell>
          <cell r="D16">
            <v>670.84299999999996</v>
          </cell>
          <cell r="E16">
            <v>667.62300000000005</v>
          </cell>
          <cell r="F16">
            <v>678.72</v>
          </cell>
          <cell r="G16">
            <v>696.34799999999996</v>
          </cell>
          <cell r="H16">
            <v>699.17399999999998</v>
          </cell>
          <cell r="I16">
            <v>698.93</v>
          </cell>
          <cell r="J16">
            <v>702.20299999999997</v>
          </cell>
          <cell r="K16">
            <v>700.13199999999995</v>
          </cell>
          <cell r="L16">
            <v>697.11199999999997</v>
          </cell>
          <cell r="M16">
            <v>694.71400000000006</v>
          </cell>
          <cell r="N16">
            <v>691.51499999999999</v>
          </cell>
          <cell r="O16">
            <v>691.51800000000003</v>
          </cell>
          <cell r="P16">
            <v>750.68299999999999</v>
          </cell>
          <cell r="Q16">
            <v>761.16600000000005</v>
          </cell>
          <cell r="R16">
            <v>773.10400000000004</v>
          </cell>
          <cell r="S16">
            <v>774.96</v>
          </cell>
          <cell r="T16">
            <v>772.62199999999996</v>
          </cell>
          <cell r="U16">
            <v>777.86900000000003</v>
          </cell>
          <cell r="V16">
            <v>792.75</v>
          </cell>
          <cell r="W16">
            <v>793.53099999999995</v>
          </cell>
          <cell r="X16">
            <v>798.48800000000006</v>
          </cell>
          <cell r="Y16">
            <v>811.25099999999998</v>
          </cell>
          <cell r="Z16">
            <v>810.51199999999994</v>
          </cell>
          <cell r="AA16">
            <v>814.08699999999999</v>
          </cell>
          <cell r="AB16">
            <v>816.55200000000002</v>
          </cell>
          <cell r="AC16">
            <v>813.16099999999994</v>
          </cell>
          <cell r="AD16">
            <v>813.99800000000005</v>
          </cell>
          <cell r="AE16">
            <v>812.95500000000004</v>
          </cell>
          <cell r="AF16">
            <v>810.04200000000003</v>
          </cell>
          <cell r="AG16">
            <v>803.89200000000005</v>
          </cell>
          <cell r="AH16">
            <v>804.24900000000002</v>
          </cell>
          <cell r="AI16">
            <v>791.36599999999999</v>
          </cell>
          <cell r="AJ16">
            <v>793.65</v>
          </cell>
          <cell r="AK16">
            <v>802.00400000000002</v>
          </cell>
          <cell r="AL16">
            <v>794.30799999999999</v>
          </cell>
          <cell r="AM16">
            <v>791.85299999999995</v>
          </cell>
          <cell r="AN16">
            <v>802.07</v>
          </cell>
          <cell r="AO16">
            <v>809.86199999999997</v>
          </cell>
          <cell r="AP16">
            <v>805.06799999999998</v>
          </cell>
          <cell r="AQ16">
            <v>806.26300000000003</v>
          </cell>
          <cell r="AR16">
            <v>807.97500000000002</v>
          </cell>
          <cell r="AS16">
            <v>802.49800000000005</v>
          </cell>
          <cell r="AT16">
            <v>811.27</v>
          </cell>
          <cell r="AU16">
            <v>830.36</v>
          </cell>
          <cell r="AV16">
            <v>859.56</v>
          </cell>
          <cell r="AW16">
            <v>958.39300000000003</v>
          </cell>
          <cell r="AX16">
            <v>1002.884</v>
          </cell>
          <cell r="AY16">
            <v>1038.175</v>
          </cell>
          <cell r="AZ16">
            <v>1056.4290000000001</v>
          </cell>
          <cell r="BA16">
            <v>1281.923</v>
          </cell>
          <cell r="BB16">
            <v>0</v>
          </cell>
          <cell r="BC16">
            <v>0</v>
          </cell>
          <cell r="BD16">
            <v>0</v>
          </cell>
          <cell r="BE16">
            <v>0</v>
          </cell>
          <cell r="BF16" t="str">
            <v>VERGALHÕES E ARAMES DE AÇO CARBONO</v>
          </cell>
          <cell r="BG16">
            <v>1056.4290000000001</v>
          </cell>
          <cell r="BH16">
            <v>1281.923</v>
          </cell>
          <cell r="BI16">
            <v>1.2130000000000001</v>
          </cell>
          <cell r="BJ16">
            <v>0</v>
          </cell>
          <cell r="BK16" t="str">
            <v>VERGALHÕES E ARAMES DE AÇO CARBONO</v>
          </cell>
          <cell r="BL16">
            <v>1281.923</v>
          </cell>
          <cell r="BM16">
            <v>1281.923</v>
          </cell>
          <cell r="BN16">
            <v>1</v>
          </cell>
          <cell r="BP16" t="str">
            <v>VERGALHÕES E ARAMES DE AÇO CARBONO</v>
          </cell>
          <cell r="BQ16">
            <v>794.30799999999999</v>
          </cell>
          <cell r="BR16">
            <v>1281.923</v>
          </cell>
          <cell r="BS16">
            <v>1.6140000000000001</v>
          </cell>
          <cell r="BU16" t="str">
            <v>VERGALHÕES E ARAMES DE AÇO CARBONO</v>
          </cell>
          <cell r="BV16">
            <v>811.27</v>
          </cell>
          <cell r="BW16">
            <v>1281.923</v>
          </cell>
          <cell r="BX16">
            <v>1.58</v>
          </cell>
          <cell r="BZ16" t="str">
            <v>VERGALHÕES E ARAMES DE AÇO CARBONO</v>
          </cell>
          <cell r="CA16">
            <v>1281.923</v>
          </cell>
          <cell r="CB16">
            <v>1281.923</v>
          </cell>
          <cell r="CC16">
            <v>1</v>
          </cell>
        </row>
        <row r="17">
          <cell r="A17" t="str">
            <v>PRODUTOS  SIDERÚRGICOS</v>
          </cell>
          <cell r="B17">
            <v>0</v>
          </cell>
          <cell r="C17">
            <v>0</v>
          </cell>
          <cell r="D17">
            <v>124.411</v>
          </cell>
          <cell r="E17">
            <v>126.47</v>
          </cell>
          <cell r="F17">
            <v>127.886</v>
          </cell>
          <cell r="G17">
            <v>128.941</v>
          </cell>
          <cell r="H17">
            <v>129.03899999999999</v>
          </cell>
          <cell r="I17">
            <v>129.178</v>
          </cell>
          <cell r="J17">
            <v>129.06299999999999</v>
          </cell>
          <cell r="K17">
            <v>127.761</v>
          </cell>
          <cell r="L17">
            <v>128.30099999999999</v>
          </cell>
          <cell r="M17">
            <v>128.01499999999999</v>
          </cell>
          <cell r="N17">
            <v>127.982</v>
          </cell>
          <cell r="O17">
            <v>128.83500000000001</v>
          </cell>
          <cell r="P17">
            <v>156.81399999999999</v>
          </cell>
          <cell r="Q17">
            <v>164.28100000000001</v>
          </cell>
          <cell r="R17">
            <v>165.15700000000001</v>
          </cell>
          <cell r="S17">
            <v>165.41800000000001</v>
          </cell>
          <cell r="T17">
            <v>165.239</v>
          </cell>
          <cell r="U17">
            <v>166.34800000000001</v>
          </cell>
          <cell r="V17">
            <v>173.86099999999999</v>
          </cell>
          <cell r="W17">
            <v>176.00200000000001</v>
          </cell>
          <cell r="X17">
            <v>180.42400000000001</v>
          </cell>
          <cell r="Y17">
            <v>182.76300000000001</v>
          </cell>
          <cell r="Z17">
            <v>183.09100000000001</v>
          </cell>
          <cell r="AA17">
            <v>182.446</v>
          </cell>
          <cell r="AB17">
            <v>180.06200000000001</v>
          </cell>
          <cell r="AC17">
            <v>178.93199999999999</v>
          </cell>
          <cell r="AD17">
            <v>178.858</v>
          </cell>
          <cell r="AE17">
            <v>179.07</v>
          </cell>
          <cell r="AF17">
            <v>182.881</v>
          </cell>
          <cell r="AG17">
            <v>182.80500000000001</v>
          </cell>
          <cell r="AH17">
            <v>182.79300000000001</v>
          </cell>
          <cell r="AI17">
            <v>181.03299999999999</v>
          </cell>
          <cell r="AJ17">
            <v>180.43199999999999</v>
          </cell>
          <cell r="AK17">
            <v>181.172</v>
          </cell>
          <cell r="AL17">
            <v>180.517</v>
          </cell>
          <cell r="AM17">
            <v>180.53800000000001</v>
          </cell>
          <cell r="AN17">
            <v>185.14400000000001</v>
          </cell>
          <cell r="AO17">
            <v>185.95500000000001</v>
          </cell>
          <cell r="AP17">
            <v>191.68899999999999</v>
          </cell>
          <cell r="AQ17">
            <v>192.339</v>
          </cell>
          <cell r="AR17">
            <v>191.87</v>
          </cell>
          <cell r="AS17">
            <v>193.553</v>
          </cell>
          <cell r="AT17">
            <v>198.75200000000001</v>
          </cell>
          <cell r="AU17">
            <v>204.44300000000001</v>
          </cell>
          <cell r="AV17">
            <v>213.23400000000001</v>
          </cell>
          <cell r="AW17">
            <v>233.48400000000001</v>
          </cell>
          <cell r="AX17">
            <v>242.982</v>
          </cell>
          <cell r="AY17">
            <v>252.369</v>
          </cell>
          <cell r="AZ17">
            <v>263.13600000000002</v>
          </cell>
          <cell r="BA17">
            <v>304.20600000000002</v>
          </cell>
          <cell r="BB17">
            <v>0</v>
          </cell>
          <cell r="BC17">
            <v>0</v>
          </cell>
          <cell r="BD17" t="str">
            <v>PRODUTOS  SIDERÚRGICOS</v>
          </cell>
          <cell r="BE17">
            <v>0</v>
          </cell>
          <cell r="BF17" t="str">
            <v>PRODUTOS  SIDERÚRGICOS</v>
          </cell>
          <cell r="BG17">
            <v>263.13600000000002</v>
          </cell>
          <cell r="BH17">
            <v>304.20600000000002</v>
          </cell>
          <cell r="BI17">
            <v>1.1559999999999999</v>
          </cell>
          <cell r="BJ17">
            <v>0</v>
          </cell>
          <cell r="BK17" t="str">
            <v>PRODUTOS  SIDERÚRGICOS</v>
          </cell>
          <cell r="BL17">
            <v>304.20600000000002</v>
          </cell>
          <cell r="BM17">
            <v>304.20600000000002</v>
          </cell>
          <cell r="BN17">
            <v>1</v>
          </cell>
          <cell r="BP17" t="str">
            <v>PRODUTOS  SIDERÚRGICOS</v>
          </cell>
          <cell r="BQ17">
            <v>180.517</v>
          </cell>
          <cell r="BR17">
            <v>304.20600000000002</v>
          </cell>
          <cell r="BS17">
            <v>1.6850000000000001</v>
          </cell>
          <cell r="BU17" t="str">
            <v>PRODUTOS  SIDERÚRGICOS</v>
          </cell>
          <cell r="BV17">
            <v>198.75200000000001</v>
          </cell>
          <cell r="BW17">
            <v>304.20600000000002</v>
          </cell>
          <cell r="BX17">
            <v>1.5309999999999999</v>
          </cell>
          <cell r="BZ17" t="str">
            <v>PRODUTOS  SIDERÚRGICOS</v>
          </cell>
          <cell r="CA17">
            <v>304.20600000000002</v>
          </cell>
          <cell r="CB17">
            <v>304.20600000000002</v>
          </cell>
          <cell r="CC17">
            <v>1</v>
          </cell>
        </row>
        <row r="18">
          <cell r="A18" t="str">
            <v>PRODUTOS DE AÇO GALVANIZADO</v>
          </cell>
          <cell r="B18">
            <v>0</v>
          </cell>
          <cell r="C18">
            <v>0</v>
          </cell>
          <cell r="D18">
            <v>289.86200000000002</v>
          </cell>
          <cell r="E18">
            <v>290.34100000000001</v>
          </cell>
          <cell r="F18">
            <v>290.78100000000001</v>
          </cell>
          <cell r="G18">
            <v>291.55099999999999</v>
          </cell>
          <cell r="H18">
            <v>291.608</v>
          </cell>
          <cell r="I18">
            <v>291.64699999999999</v>
          </cell>
          <cell r="J18">
            <v>291.66399999999999</v>
          </cell>
          <cell r="K18">
            <v>291.81299999999999</v>
          </cell>
          <cell r="L18">
            <v>291.93900000000002</v>
          </cell>
          <cell r="M18">
            <v>292.44</v>
          </cell>
          <cell r="N18">
            <v>292.45699999999999</v>
          </cell>
          <cell r="O18">
            <v>292.529</v>
          </cell>
          <cell r="P18">
            <v>379.17</v>
          </cell>
          <cell r="Q18">
            <v>380.12299999999999</v>
          </cell>
          <cell r="R18">
            <v>380.70699999999999</v>
          </cell>
          <cell r="S18">
            <v>381.40100000000001</v>
          </cell>
          <cell r="T18">
            <v>382.09699999999998</v>
          </cell>
          <cell r="U18">
            <v>384.411</v>
          </cell>
          <cell r="V18">
            <v>385.98399999999998</v>
          </cell>
          <cell r="W18">
            <v>387.66699999999997</v>
          </cell>
          <cell r="X18">
            <v>390.59</v>
          </cell>
          <cell r="Y18">
            <v>392.76299999999998</v>
          </cell>
          <cell r="Z18">
            <v>393.92399999999998</v>
          </cell>
          <cell r="AA18">
            <v>394.43599999999998</v>
          </cell>
          <cell r="AB18">
            <v>394.55500000000001</v>
          </cell>
          <cell r="AC18">
            <v>397.59800000000001</v>
          </cell>
          <cell r="AD18">
            <v>400.92</v>
          </cell>
          <cell r="AE18">
            <v>402.43799999999999</v>
          </cell>
          <cell r="AF18">
            <v>402.572</v>
          </cell>
          <cell r="AG18">
            <v>406.13</v>
          </cell>
          <cell r="AH18">
            <v>408.47199999999998</v>
          </cell>
          <cell r="AI18">
            <v>410.20499999999998</v>
          </cell>
          <cell r="AJ18">
            <v>412.10599999999999</v>
          </cell>
          <cell r="AK18">
            <v>412.86200000000002</v>
          </cell>
          <cell r="AL18">
            <v>413.01499999999999</v>
          </cell>
          <cell r="AM18">
            <v>413.875</v>
          </cell>
          <cell r="AN18">
            <v>415.435</v>
          </cell>
          <cell r="AO18">
            <v>416.80399999999997</v>
          </cell>
          <cell r="AP18">
            <v>417.87099999999998</v>
          </cell>
          <cell r="AQ18">
            <v>418.79500000000002</v>
          </cell>
          <cell r="AR18">
            <v>419.64499999999998</v>
          </cell>
          <cell r="AS18">
            <v>421.06299999999999</v>
          </cell>
          <cell r="AT18">
            <v>425.99400000000003</v>
          </cell>
          <cell r="AU18">
            <v>429.06599999999997</v>
          </cell>
          <cell r="AV18">
            <v>434.04500000000002</v>
          </cell>
          <cell r="AW18">
            <v>441.54500000000002</v>
          </cell>
          <cell r="AX18">
            <v>447.19200000000001</v>
          </cell>
          <cell r="AY18">
            <v>450.327</v>
          </cell>
          <cell r="AZ18">
            <v>454.34399999999999</v>
          </cell>
          <cell r="BA18">
            <v>462.93099999999998</v>
          </cell>
          <cell r="BB18">
            <v>0</v>
          </cell>
          <cell r="BC18">
            <v>0</v>
          </cell>
          <cell r="BD18" t="str">
            <v>PRODUTOS DE AÇO GALVANIZADO</v>
          </cell>
          <cell r="BE18">
            <v>0</v>
          </cell>
          <cell r="BF18" t="str">
            <v>PRODUTOS DE AÇO GALVANIZADO</v>
          </cell>
          <cell r="BG18">
            <v>454.34399999999999</v>
          </cell>
          <cell r="BH18">
            <v>462.93099999999998</v>
          </cell>
          <cell r="BI18">
            <v>1.0189999999999999</v>
          </cell>
          <cell r="BJ18">
            <v>0</v>
          </cell>
          <cell r="BK18" t="str">
            <v>PRODUTOS DE AÇO GALVANIZADO</v>
          </cell>
          <cell r="BL18">
            <v>462.93099999999998</v>
          </cell>
          <cell r="BM18">
            <v>462.93099999999998</v>
          </cell>
          <cell r="BN18">
            <v>1</v>
          </cell>
          <cell r="BP18" t="str">
            <v>PRODUTOS DE AÇO GALVANIZADO</v>
          </cell>
          <cell r="BQ18">
            <v>413.01499999999999</v>
          </cell>
          <cell r="BR18">
            <v>462.93099999999998</v>
          </cell>
          <cell r="BS18">
            <v>1.121</v>
          </cell>
          <cell r="BU18" t="str">
            <v>PRODUTOS DE AÇO GALVANIZADO</v>
          </cell>
          <cell r="BV18">
            <v>425.99400000000003</v>
          </cell>
          <cell r="BW18">
            <v>462.93099999999998</v>
          </cell>
          <cell r="BX18">
            <v>1.087</v>
          </cell>
          <cell r="BZ18" t="str">
            <v>PRODUTOS DE AÇO GALVANIZADO</v>
          </cell>
          <cell r="CA18">
            <v>462.93099999999998</v>
          </cell>
          <cell r="CB18">
            <v>462.93099999999998</v>
          </cell>
          <cell r="CC18">
            <v>1</v>
          </cell>
        </row>
        <row r="19">
          <cell r="A19" t="str">
            <v>SINALIZAÇÃO VERTICAL</v>
          </cell>
          <cell r="B19">
            <v>0</v>
          </cell>
          <cell r="C19">
            <v>0</v>
          </cell>
          <cell r="D19">
            <v>139.28899999999999</v>
          </cell>
          <cell r="E19">
            <v>140.75299999999999</v>
          </cell>
          <cell r="F19">
            <v>142.79599999999999</v>
          </cell>
          <cell r="G19">
            <v>143.375</v>
          </cell>
          <cell r="H19">
            <v>142.78</v>
          </cell>
          <cell r="I19">
            <v>142.535</v>
          </cell>
          <cell r="J19">
            <v>142.50299999999999</v>
          </cell>
          <cell r="K19">
            <v>142.41499999999999</v>
          </cell>
          <cell r="L19">
            <v>143.48400000000001</v>
          </cell>
          <cell r="M19">
            <v>144.179</v>
          </cell>
          <cell r="N19">
            <v>143.494</v>
          </cell>
          <cell r="O19">
            <v>144.38900000000001</v>
          </cell>
          <cell r="P19">
            <v>178.94200000000001</v>
          </cell>
          <cell r="Q19">
            <v>177.273</v>
          </cell>
          <cell r="R19">
            <v>174.35599999999999</v>
          </cell>
          <cell r="S19">
            <v>174.76900000000001</v>
          </cell>
          <cell r="T19">
            <v>175.78100000000001</v>
          </cell>
          <cell r="U19">
            <v>176.70500000000001</v>
          </cell>
          <cell r="V19">
            <v>179.029</v>
          </cell>
          <cell r="W19">
            <v>179.12200000000001</v>
          </cell>
          <cell r="X19">
            <v>185.00399999999999</v>
          </cell>
          <cell r="Y19">
            <v>185.453</v>
          </cell>
          <cell r="Z19">
            <v>188.27500000000001</v>
          </cell>
          <cell r="AA19">
            <v>188.06299999999999</v>
          </cell>
          <cell r="AB19">
            <v>187.72499999999999</v>
          </cell>
          <cell r="AC19">
            <v>189.267</v>
          </cell>
          <cell r="AD19">
            <v>190.57</v>
          </cell>
          <cell r="AE19">
            <v>190.78399999999999</v>
          </cell>
          <cell r="AF19">
            <v>191.994</v>
          </cell>
          <cell r="AG19">
            <v>192.155</v>
          </cell>
          <cell r="AH19">
            <v>192.36699999999999</v>
          </cell>
          <cell r="AI19">
            <v>192.27799999999999</v>
          </cell>
          <cell r="AJ19">
            <v>193.11799999999999</v>
          </cell>
          <cell r="AK19">
            <v>193.303</v>
          </cell>
          <cell r="AL19">
            <v>190.66499999999999</v>
          </cell>
          <cell r="AM19">
            <v>190.857</v>
          </cell>
          <cell r="AN19">
            <v>191.28899999999999</v>
          </cell>
          <cell r="AO19">
            <v>192.35900000000001</v>
          </cell>
          <cell r="AP19">
            <v>192.70699999999999</v>
          </cell>
          <cell r="AQ19">
            <v>193.93</v>
          </cell>
          <cell r="AR19">
            <v>195.029</v>
          </cell>
          <cell r="AS19">
            <v>196.71700000000001</v>
          </cell>
          <cell r="AT19">
            <v>197.52699999999999</v>
          </cell>
          <cell r="AU19">
            <v>199.05</v>
          </cell>
          <cell r="AV19">
            <v>201.197</v>
          </cell>
          <cell r="AW19">
            <v>202.87799999999999</v>
          </cell>
          <cell r="AX19">
            <v>204.27799999999999</v>
          </cell>
          <cell r="AY19">
            <v>206.155</v>
          </cell>
          <cell r="AZ19">
            <v>208.261</v>
          </cell>
          <cell r="BA19">
            <v>211.04300000000001</v>
          </cell>
          <cell r="BB19">
            <v>0</v>
          </cell>
          <cell r="BC19">
            <v>0</v>
          </cell>
          <cell r="BD19" t="str">
            <v>SINALIZAÇÃO VERTICAL</v>
          </cell>
          <cell r="BE19">
            <v>0</v>
          </cell>
          <cell r="BF19" t="str">
            <v>SINALIZAÇÃO VERTICAL</v>
          </cell>
          <cell r="BG19">
            <v>208.261</v>
          </cell>
          <cell r="BH19">
            <v>211.04300000000001</v>
          </cell>
          <cell r="BI19">
            <v>1.0129999999999999</v>
          </cell>
          <cell r="BJ19">
            <v>0</v>
          </cell>
          <cell r="BK19" t="str">
            <v>SINALIZAÇÃO VERTICAL</v>
          </cell>
          <cell r="BL19">
            <v>211.04300000000001</v>
          </cell>
          <cell r="BM19">
            <v>211.04300000000001</v>
          </cell>
          <cell r="BN19">
            <v>1</v>
          </cell>
          <cell r="BP19" t="str">
            <v>SINALIZAÇÃO VERTICAL</v>
          </cell>
          <cell r="BQ19">
            <v>190.66499999999999</v>
          </cell>
          <cell r="BR19">
            <v>211.04300000000001</v>
          </cell>
          <cell r="BS19">
            <v>1.107</v>
          </cell>
          <cell r="BU19" t="str">
            <v>SINALIZAÇÃO VERTICAL</v>
          </cell>
          <cell r="BV19">
            <v>197.52699999999999</v>
          </cell>
          <cell r="BW19">
            <v>211.04300000000001</v>
          </cell>
          <cell r="BX19">
            <v>1.0680000000000001</v>
          </cell>
          <cell r="BZ19" t="str">
            <v>SINALIZAÇÃO VERTICAL</v>
          </cell>
          <cell r="CA19">
            <v>211.04300000000001</v>
          </cell>
          <cell r="CB19">
            <v>211.04300000000001</v>
          </cell>
          <cell r="CC19">
            <v>1</v>
          </cell>
        </row>
        <row r="20">
          <cell r="A20" t="str">
            <v>ASFALTO DILUÍDO</v>
          </cell>
          <cell r="B20">
            <v>0</v>
          </cell>
          <cell r="C20">
            <v>0</v>
          </cell>
          <cell r="D20">
            <v>306.06200000000001</v>
          </cell>
          <cell r="E20">
            <v>308.21499999999997</v>
          </cell>
          <cell r="F20">
            <v>308.21499999999997</v>
          </cell>
          <cell r="G20">
            <v>307.97699999999998</v>
          </cell>
          <cell r="H20">
            <v>309.40699999999998</v>
          </cell>
          <cell r="I20">
            <v>308.30099999999999</v>
          </cell>
          <cell r="J20">
            <v>308.19099999999997</v>
          </cell>
          <cell r="K20">
            <v>307.27199999999999</v>
          </cell>
          <cell r="L20">
            <v>298.43700000000001</v>
          </cell>
          <cell r="M20">
            <v>295.85599999999999</v>
          </cell>
          <cell r="N20">
            <v>311.67599999999999</v>
          </cell>
          <cell r="O20">
            <v>298.755</v>
          </cell>
          <cell r="P20">
            <v>516.30700000000002</v>
          </cell>
          <cell r="Q20">
            <v>527.05100000000004</v>
          </cell>
          <cell r="R20">
            <v>542.75099999999998</v>
          </cell>
          <cell r="S20">
            <v>563.22900000000004</v>
          </cell>
          <cell r="T20">
            <v>558.89300000000003</v>
          </cell>
          <cell r="U20">
            <v>556.53399999999999</v>
          </cell>
          <cell r="V20">
            <v>591.40800000000002</v>
          </cell>
          <cell r="W20">
            <v>632.06200000000001</v>
          </cell>
          <cell r="X20">
            <v>673.14200000000005</v>
          </cell>
          <cell r="Y20">
            <v>735.95799999999997</v>
          </cell>
          <cell r="Z20">
            <v>746.17399999999998</v>
          </cell>
          <cell r="AA20">
            <v>741.08900000000006</v>
          </cell>
          <cell r="AB20">
            <v>849.92600000000004</v>
          </cell>
          <cell r="AC20">
            <v>938.11</v>
          </cell>
          <cell r="AD20">
            <v>934.67100000000005</v>
          </cell>
          <cell r="AE20">
            <v>939.68700000000001</v>
          </cell>
          <cell r="AF20">
            <v>932.89599999999996</v>
          </cell>
          <cell r="AG20">
            <v>930.19100000000003</v>
          </cell>
          <cell r="AH20">
            <v>932.49800000000005</v>
          </cell>
          <cell r="AI20">
            <v>842.68799999999999</v>
          </cell>
          <cell r="AJ20">
            <v>842.899</v>
          </cell>
          <cell r="AK20">
            <v>836.19200000000001</v>
          </cell>
          <cell r="AL20">
            <v>857.37</v>
          </cell>
          <cell r="AM20">
            <v>855.13800000000003</v>
          </cell>
          <cell r="AN20">
            <v>860.02599999999995</v>
          </cell>
          <cell r="AO20">
            <v>773.54</v>
          </cell>
          <cell r="AP20">
            <v>771.12699999999995</v>
          </cell>
          <cell r="AQ20">
            <v>775.00599999999997</v>
          </cell>
          <cell r="AR20">
            <v>768.81600000000003</v>
          </cell>
          <cell r="AS20">
            <v>767.59500000000003</v>
          </cell>
          <cell r="AT20">
            <v>773.38599999999997</v>
          </cell>
          <cell r="AU20">
            <v>767.50099999999998</v>
          </cell>
          <cell r="AV20">
            <v>774.03099999999995</v>
          </cell>
          <cell r="AW20">
            <v>768.56600000000003</v>
          </cell>
          <cell r="AX20">
            <v>831.32799999999997</v>
          </cell>
          <cell r="AY20">
            <v>833.49800000000005</v>
          </cell>
          <cell r="AZ20">
            <v>836.67899999999997</v>
          </cell>
          <cell r="BA20">
            <v>868.35400000000004</v>
          </cell>
          <cell r="BB20">
            <v>0</v>
          </cell>
          <cell r="BC20">
            <v>0</v>
          </cell>
          <cell r="BD20" t="str">
            <v>ASFALTO DILUÍDO</v>
          </cell>
          <cell r="BE20">
            <v>0</v>
          </cell>
          <cell r="BF20" t="str">
            <v>ASFALTO DILUÍDO</v>
          </cell>
          <cell r="BG20">
            <v>836.67899999999997</v>
          </cell>
          <cell r="BH20">
            <v>868.35400000000004</v>
          </cell>
          <cell r="BI20">
            <v>1.038</v>
          </cell>
          <cell r="BJ20">
            <v>0</v>
          </cell>
          <cell r="BK20" t="str">
            <v>ASFALTO DILUÍDO</v>
          </cell>
          <cell r="BL20">
            <v>868.35400000000004</v>
          </cell>
          <cell r="BM20">
            <v>868.35400000000004</v>
          </cell>
          <cell r="BN20">
            <v>1</v>
          </cell>
          <cell r="BP20" t="str">
            <v>ASFALTO DILUÍDO</v>
          </cell>
          <cell r="BQ20">
            <v>857.37</v>
          </cell>
          <cell r="BR20">
            <v>868.35400000000004</v>
          </cell>
          <cell r="BS20">
            <v>1.0129999999999999</v>
          </cell>
          <cell r="BU20" t="str">
            <v>ASFALTO DILUÍDO</v>
          </cell>
          <cell r="BV20">
            <v>773.38599999999997</v>
          </cell>
          <cell r="BW20">
            <v>868.35400000000004</v>
          </cell>
          <cell r="BX20">
            <v>1.123</v>
          </cell>
          <cell r="BZ20" t="str">
            <v>ASFALTO DILUÍDO</v>
          </cell>
          <cell r="CA20">
            <v>868.35400000000004</v>
          </cell>
          <cell r="CB20">
            <v>868.35400000000004</v>
          </cell>
          <cell r="CC20">
            <v>1</v>
          </cell>
        </row>
        <row r="21">
          <cell r="A21" t="str">
            <v>CIMENTO ASFÁLTICO PETRÓLEO (CAP 7 e 20)</v>
          </cell>
          <cell r="B21">
            <v>0</v>
          </cell>
          <cell r="C21">
            <v>0</v>
          </cell>
          <cell r="D21">
            <v>264.995</v>
          </cell>
          <cell r="E21">
            <v>266.94</v>
          </cell>
          <cell r="F21">
            <v>266.94</v>
          </cell>
          <cell r="G21">
            <v>263.91899999999998</v>
          </cell>
          <cell r="H21">
            <v>265.375</v>
          </cell>
          <cell r="I21">
            <v>263.91800000000001</v>
          </cell>
          <cell r="J21">
            <v>264.74700000000001</v>
          </cell>
          <cell r="K21">
            <v>265.43</v>
          </cell>
          <cell r="L21">
            <v>259.08499999999998</v>
          </cell>
          <cell r="M21">
            <v>259.255</v>
          </cell>
          <cell r="N21">
            <v>266.95100000000002</v>
          </cell>
          <cell r="O21">
            <v>259.572</v>
          </cell>
          <cell r="P21">
            <v>420.04300000000001</v>
          </cell>
          <cell r="Q21">
            <v>425.36599999999999</v>
          </cell>
          <cell r="R21">
            <v>449.69200000000001</v>
          </cell>
          <cell r="S21">
            <v>447.63799999999998</v>
          </cell>
          <cell r="T21">
            <v>450.51</v>
          </cell>
          <cell r="U21">
            <v>449.09500000000003</v>
          </cell>
          <cell r="V21">
            <v>480.721</v>
          </cell>
          <cell r="W21">
            <v>506.88400000000001</v>
          </cell>
          <cell r="X21">
            <v>540.83500000000004</v>
          </cell>
          <cell r="Y21">
            <v>594.66499999999996</v>
          </cell>
          <cell r="Z21">
            <v>600.33399999999995</v>
          </cell>
          <cell r="AA21">
            <v>614.80999999999995</v>
          </cell>
          <cell r="AB21">
            <v>708.39499999999998</v>
          </cell>
          <cell r="AC21">
            <v>780.30399999999997</v>
          </cell>
          <cell r="AD21">
            <v>778.78</v>
          </cell>
          <cell r="AE21">
            <v>780.83799999999997</v>
          </cell>
          <cell r="AF21">
            <v>776.96199999999999</v>
          </cell>
          <cell r="AG21">
            <v>775.73500000000001</v>
          </cell>
          <cell r="AH21">
            <v>775.82600000000002</v>
          </cell>
          <cell r="AI21">
            <v>699.32500000000005</v>
          </cell>
          <cell r="AJ21">
            <v>696.03</v>
          </cell>
          <cell r="AK21">
            <v>694.58500000000004</v>
          </cell>
          <cell r="AL21">
            <v>705.89499999999998</v>
          </cell>
          <cell r="AM21">
            <v>707.54499999999996</v>
          </cell>
          <cell r="AN21">
            <v>710.06100000000004</v>
          </cell>
          <cell r="AO21">
            <v>641.67600000000004</v>
          </cell>
          <cell r="AP21">
            <v>642.81700000000001</v>
          </cell>
          <cell r="AQ21">
            <v>641.81500000000005</v>
          </cell>
          <cell r="AR21">
            <v>639.63199999999995</v>
          </cell>
          <cell r="AS21">
            <v>638.072</v>
          </cell>
          <cell r="AT21">
            <v>640.73900000000003</v>
          </cell>
          <cell r="AU21">
            <v>677.94500000000005</v>
          </cell>
          <cell r="AV21">
            <v>678.42200000000003</v>
          </cell>
          <cell r="AW21">
            <v>678.29100000000005</v>
          </cell>
          <cell r="AX21">
            <v>732.37</v>
          </cell>
          <cell r="AY21">
            <v>734.47799999999995</v>
          </cell>
          <cell r="AZ21">
            <v>733.97500000000002</v>
          </cell>
          <cell r="BA21">
            <v>803.51400000000001</v>
          </cell>
          <cell r="BB21">
            <v>0</v>
          </cell>
          <cell r="BC21">
            <v>0</v>
          </cell>
          <cell r="BD21" t="str">
            <v>CIMENTO ASFÁLTICO PETRÓLEO (CAP 7 e 20)</v>
          </cell>
          <cell r="BE21">
            <v>0</v>
          </cell>
          <cell r="BF21" t="str">
            <v>CIMENTO ASFÁLTICO PETRÓLEO (CAP 7 e 20)</v>
          </cell>
          <cell r="BG21">
            <v>733.97500000000002</v>
          </cell>
          <cell r="BH21">
            <v>803.51400000000001</v>
          </cell>
          <cell r="BI21">
            <v>1.095</v>
          </cell>
          <cell r="BJ21">
            <v>0</v>
          </cell>
          <cell r="BK21" t="str">
            <v>CIMENTO ASFÁLTICO PETRÓLEO (CAP 7 e 20)</v>
          </cell>
          <cell r="BL21">
            <v>803.51400000000001</v>
          </cell>
          <cell r="BM21">
            <v>803.51400000000001</v>
          </cell>
          <cell r="BN21">
            <v>1</v>
          </cell>
          <cell r="BP21" t="str">
            <v>CIMENTO ASFÁLTICO PETRÓLEO (CAP 7 e 20)</v>
          </cell>
          <cell r="BQ21">
            <v>705.89499999999998</v>
          </cell>
          <cell r="BR21">
            <v>803.51400000000001</v>
          </cell>
          <cell r="BS21">
            <v>1.1379999999999999</v>
          </cell>
          <cell r="BU21" t="str">
            <v>CIMENTO ASFÁLTICO PETRÓLEO (CAP 7 e 20)</v>
          </cell>
          <cell r="BV21">
            <v>640.73900000000003</v>
          </cell>
          <cell r="BW21">
            <v>803.51400000000001</v>
          </cell>
          <cell r="BX21">
            <v>1.254</v>
          </cell>
          <cell r="BZ21" t="str">
            <v>CIMENTO ASFÁLTICO PETRÓLEO (CAP 7 e 20)</v>
          </cell>
          <cell r="CA21">
            <v>803.51400000000001</v>
          </cell>
          <cell r="CB21">
            <v>803.51400000000001</v>
          </cell>
          <cell r="CC21">
            <v>1</v>
          </cell>
        </row>
        <row r="22">
          <cell r="A22" t="str">
            <v>EMULSÕES (RR1C E RR2C)</v>
          </cell>
          <cell r="B22">
            <v>0</v>
          </cell>
          <cell r="C22">
            <v>0</v>
          </cell>
          <cell r="D22">
            <v>285.45</v>
          </cell>
          <cell r="E22">
            <v>289.58</v>
          </cell>
          <cell r="F22">
            <v>289.58</v>
          </cell>
          <cell r="G22">
            <v>288.45</v>
          </cell>
          <cell r="H22">
            <v>287.54399999999998</v>
          </cell>
          <cell r="I22">
            <v>290.38</v>
          </cell>
          <cell r="J22">
            <v>291.56799999999998</v>
          </cell>
          <cell r="K22">
            <v>290.505</v>
          </cell>
          <cell r="L22">
            <v>284.36099999999999</v>
          </cell>
          <cell r="M22">
            <v>280.12900000000002</v>
          </cell>
          <cell r="N22">
            <v>286.15699999999998</v>
          </cell>
          <cell r="O22">
            <v>270.548</v>
          </cell>
          <cell r="P22">
            <v>446.79500000000002</v>
          </cell>
          <cell r="Q22">
            <v>457.34</v>
          </cell>
          <cell r="R22">
            <v>478.92200000000003</v>
          </cell>
          <cell r="S22">
            <v>490.72500000000002</v>
          </cell>
          <cell r="T22">
            <v>483.03399999999999</v>
          </cell>
          <cell r="U22">
            <v>462.48899999999998</v>
          </cell>
          <cell r="V22">
            <v>468.99599999999998</v>
          </cell>
          <cell r="W22">
            <v>492.38299999999998</v>
          </cell>
          <cell r="X22">
            <v>521.78800000000001</v>
          </cell>
          <cell r="Y22">
            <v>566.846</v>
          </cell>
          <cell r="Z22">
            <v>556.76700000000005</v>
          </cell>
          <cell r="AA22">
            <v>564.50800000000004</v>
          </cell>
          <cell r="AB22">
            <v>629.07600000000002</v>
          </cell>
          <cell r="AC22">
            <v>682.17899999999997</v>
          </cell>
          <cell r="AD22">
            <v>683.40499999999997</v>
          </cell>
          <cell r="AE22">
            <v>684.87599999999998</v>
          </cell>
          <cell r="AF22">
            <v>684.04700000000003</v>
          </cell>
          <cell r="AG22">
            <v>681.21400000000006</v>
          </cell>
          <cell r="AH22">
            <v>681.11099999999999</v>
          </cell>
          <cell r="AI22">
            <v>628.23800000000006</v>
          </cell>
          <cell r="AJ22">
            <v>628.37699999999995</v>
          </cell>
          <cell r="AK22">
            <v>628.25300000000004</v>
          </cell>
          <cell r="AL22">
            <v>634.024</v>
          </cell>
          <cell r="AM22">
            <v>635.48299999999995</v>
          </cell>
          <cell r="AN22">
            <v>638.74900000000002</v>
          </cell>
          <cell r="AO22">
            <v>589.14599999999996</v>
          </cell>
          <cell r="AP22">
            <v>591.64800000000002</v>
          </cell>
          <cell r="AQ22">
            <v>588.70699999999999</v>
          </cell>
          <cell r="AR22">
            <v>586.69899999999996</v>
          </cell>
          <cell r="AS22">
            <v>584.84</v>
          </cell>
          <cell r="AT22">
            <v>588.65</v>
          </cell>
          <cell r="AU22">
            <v>617.77300000000002</v>
          </cell>
          <cell r="AV22">
            <v>619.16600000000005</v>
          </cell>
          <cell r="AW22">
            <v>621.16999999999996</v>
          </cell>
          <cell r="AX22">
            <v>661.17</v>
          </cell>
          <cell r="AY22">
            <v>665.30899999999997</v>
          </cell>
          <cell r="AZ22">
            <v>666.40099999999995</v>
          </cell>
          <cell r="BA22">
            <v>718.82799999999997</v>
          </cell>
          <cell r="BB22">
            <v>0</v>
          </cell>
          <cell r="BC22">
            <v>0</v>
          </cell>
          <cell r="BD22" t="str">
            <v>EMULSÕES (RR1C E RR2C)</v>
          </cell>
          <cell r="BE22">
            <v>0</v>
          </cell>
          <cell r="BF22" t="str">
            <v>EMULSÕES (RR1C E RR2C)</v>
          </cell>
          <cell r="BG22">
            <v>666.40099999999995</v>
          </cell>
          <cell r="BH22">
            <v>718.82799999999997</v>
          </cell>
          <cell r="BI22">
            <v>1.079</v>
          </cell>
          <cell r="BJ22">
            <v>0</v>
          </cell>
          <cell r="BK22" t="str">
            <v>EMULSÕES (RR1C E RR2C)</v>
          </cell>
          <cell r="BL22">
            <v>718.82799999999997</v>
          </cell>
          <cell r="BM22">
            <v>718.82799999999997</v>
          </cell>
          <cell r="BN22">
            <v>1</v>
          </cell>
          <cell r="BP22" t="str">
            <v>EMULSÕES (RR1C E RR2C)</v>
          </cell>
          <cell r="BQ22">
            <v>634.024</v>
          </cell>
          <cell r="BR22">
            <v>718.82799999999997</v>
          </cell>
          <cell r="BS22">
            <v>1.1339999999999999</v>
          </cell>
          <cell r="BU22" t="str">
            <v>EMULSÕES (RR1C E RR2C)</v>
          </cell>
          <cell r="BV22">
            <v>588.65</v>
          </cell>
          <cell r="BW22">
            <v>718.82799999999997</v>
          </cell>
          <cell r="BX22">
            <v>1.2210000000000001</v>
          </cell>
          <cell r="BZ22" t="str">
            <v>EMULSÕES (RR1C E RR2C)</v>
          </cell>
          <cell r="CA22">
            <v>718.82799999999997</v>
          </cell>
          <cell r="CB22">
            <v>718.82799999999997</v>
          </cell>
          <cell r="CC22">
            <v>1</v>
          </cell>
        </row>
        <row r="23">
          <cell r="A23" t="str">
            <v>ADMINISTRAÇÃO LOCAL</v>
          </cell>
          <cell r="B23">
            <v>0</v>
          </cell>
          <cell r="C23">
            <v>0</v>
          </cell>
          <cell r="D23">
            <v>0</v>
          </cell>
          <cell r="E23">
            <v>0</v>
          </cell>
          <cell r="F23">
            <v>0</v>
          </cell>
          <cell r="G23">
            <v>0</v>
          </cell>
          <cell r="H23">
            <v>0</v>
          </cell>
          <cell r="I23">
            <v>0</v>
          </cell>
          <cell r="J23">
            <v>0</v>
          </cell>
          <cell r="K23">
            <v>0</v>
          </cell>
          <cell r="L23">
            <v>0</v>
          </cell>
          <cell r="M23">
            <v>0</v>
          </cell>
          <cell r="N23">
            <v>0</v>
          </cell>
          <cell r="O23">
            <v>0</v>
          </cell>
          <cell r="P23">
            <v>104.496</v>
          </cell>
          <cell r="Q23">
            <v>104.718</v>
          </cell>
          <cell r="R23">
            <v>105.017</v>
          </cell>
          <cell r="S23">
            <v>105.31100000000001</v>
          </cell>
          <cell r="T23">
            <v>106</v>
          </cell>
          <cell r="U23">
            <v>106.411</v>
          </cell>
          <cell r="V23">
            <v>106.73399999999999</v>
          </cell>
          <cell r="W23">
            <v>106.825</v>
          </cell>
          <cell r="X23">
            <v>107.619</v>
          </cell>
          <cell r="Y23">
            <v>108.006</v>
          </cell>
          <cell r="Z23">
            <v>108.492</v>
          </cell>
          <cell r="AA23">
            <v>108.11</v>
          </cell>
          <cell r="AB23">
            <v>108.499</v>
          </cell>
          <cell r="AC23">
            <v>108.901</v>
          </cell>
          <cell r="AD23">
            <v>109.358</v>
          </cell>
          <cell r="AE23">
            <v>109.71899999999999</v>
          </cell>
          <cell r="AF23">
            <v>110.28400000000001</v>
          </cell>
          <cell r="AG23">
            <v>110.20399999999999</v>
          </cell>
          <cell r="AH23">
            <v>110.626</v>
          </cell>
          <cell r="AI23">
            <v>111.045</v>
          </cell>
          <cell r="AJ23">
            <v>111.941</v>
          </cell>
          <cell r="AK23">
            <v>112.307</v>
          </cell>
          <cell r="AL23">
            <v>112.476</v>
          </cell>
          <cell r="AM23">
            <v>112.797</v>
          </cell>
          <cell r="AN23">
            <v>113.28</v>
          </cell>
          <cell r="AO23">
            <v>113.261</v>
          </cell>
          <cell r="AP23">
            <v>112.919</v>
          </cell>
          <cell r="AQ23">
            <v>112.32599999999999</v>
          </cell>
          <cell r="AR23">
            <v>112.08</v>
          </cell>
          <cell r="AS23">
            <v>112.411</v>
          </cell>
          <cell r="AT23">
            <v>113.432</v>
          </cell>
          <cell r="AU23">
            <v>114.19199999999999</v>
          </cell>
          <cell r="AV23">
            <v>114.655</v>
          </cell>
          <cell r="AW23">
            <v>115.033</v>
          </cell>
          <cell r="AX23">
            <v>115.652</v>
          </cell>
          <cell r="AY23">
            <v>116.105</v>
          </cell>
          <cell r="AZ23">
            <v>117.054</v>
          </cell>
          <cell r="BA23">
            <v>117.721</v>
          </cell>
          <cell r="BB23">
            <v>0</v>
          </cell>
          <cell r="BC23">
            <v>0</v>
          </cell>
          <cell r="BD23" t="str">
            <v>ADMINISTRAÇÃO LOCAL</v>
          </cell>
          <cell r="BE23">
            <v>0</v>
          </cell>
          <cell r="BF23" t="str">
            <v>ADMINISTRAÇÃO LOCAL</v>
          </cell>
          <cell r="BG23">
            <v>117.054</v>
          </cell>
          <cell r="BH23">
            <v>117.721</v>
          </cell>
          <cell r="BI23">
            <v>1.006</v>
          </cell>
          <cell r="BJ23">
            <v>0</v>
          </cell>
          <cell r="BK23" t="str">
            <v>ADMINISTRAÇÃO LOCAL</v>
          </cell>
          <cell r="BL23">
            <v>117.721</v>
          </cell>
          <cell r="BM23">
            <v>117.721</v>
          </cell>
          <cell r="BN23">
            <v>1</v>
          </cell>
          <cell r="BP23" t="str">
            <v>ADMINISTRAÇÃO LOCAL</v>
          </cell>
          <cell r="BQ23">
            <v>112.476</v>
          </cell>
          <cell r="BR23">
            <v>117.721</v>
          </cell>
          <cell r="BS23">
            <v>1.0469999999999999</v>
          </cell>
          <cell r="BU23" t="str">
            <v>ADMINISTRAÇÃO LOCAL</v>
          </cell>
          <cell r="BV23">
            <v>113.432</v>
          </cell>
          <cell r="BW23">
            <v>117.721</v>
          </cell>
          <cell r="BX23">
            <v>1.038</v>
          </cell>
          <cell r="BZ23" t="str">
            <v>ADMINISTRAÇÃO LOCAL</v>
          </cell>
          <cell r="CA23">
            <v>117.721</v>
          </cell>
          <cell r="CB23">
            <v>117.721</v>
          </cell>
          <cell r="CC23">
            <v>1</v>
          </cell>
        </row>
        <row r="24">
          <cell r="A24" t="str">
            <v>MOBILIZAÇÃO E DESMOBILIZAÇÃO</v>
          </cell>
          <cell r="B24">
            <v>0</v>
          </cell>
          <cell r="C24">
            <v>0</v>
          </cell>
          <cell r="D24">
            <v>0</v>
          </cell>
          <cell r="E24">
            <v>0</v>
          </cell>
          <cell r="F24">
            <v>0</v>
          </cell>
          <cell r="G24">
            <v>0</v>
          </cell>
          <cell r="H24">
            <v>0</v>
          </cell>
          <cell r="I24">
            <v>0</v>
          </cell>
          <cell r="J24">
            <v>0</v>
          </cell>
          <cell r="K24">
            <v>0</v>
          </cell>
          <cell r="L24">
            <v>0</v>
          </cell>
          <cell r="M24">
            <v>0</v>
          </cell>
          <cell r="N24">
            <v>0</v>
          </cell>
          <cell r="O24">
            <v>0</v>
          </cell>
          <cell r="P24">
            <v>107.874</v>
          </cell>
          <cell r="Q24">
            <v>107.54600000000001</v>
          </cell>
          <cell r="R24">
            <v>107.53100000000001</v>
          </cell>
          <cell r="S24">
            <v>109.56100000000001</v>
          </cell>
          <cell r="T24">
            <v>113.72</v>
          </cell>
          <cell r="U24">
            <v>109.91800000000001</v>
          </cell>
          <cell r="V24">
            <v>109.70699999999999</v>
          </cell>
          <cell r="W24">
            <v>109.669</v>
          </cell>
          <cell r="X24">
            <v>114.807</v>
          </cell>
          <cell r="Y24">
            <v>116.755</v>
          </cell>
          <cell r="Z24">
            <v>115.283</v>
          </cell>
          <cell r="AA24">
            <v>112.02200000000001</v>
          </cell>
          <cell r="AB24">
            <v>112.399</v>
          </cell>
          <cell r="AC24">
            <v>113.71</v>
          </cell>
          <cell r="AD24">
            <v>115.122</v>
          </cell>
          <cell r="AE24">
            <v>115.977</v>
          </cell>
          <cell r="AF24">
            <v>117.127</v>
          </cell>
          <cell r="AG24">
            <v>115.904</v>
          </cell>
          <cell r="AH24">
            <v>114.893</v>
          </cell>
          <cell r="AI24">
            <v>115.17100000000001</v>
          </cell>
          <cell r="AJ24">
            <v>118.246</v>
          </cell>
          <cell r="AK24">
            <v>120.402</v>
          </cell>
          <cell r="AL24">
            <v>120.304</v>
          </cell>
          <cell r="AM24">
            <v>120.91200000000001</v>
          </cell>
          <cell r="AN24">
            <v>121.59699999999999</v>
          </cell>
          <cell r="AO24">
            <v>118.818</v>
          </cell>
          <cell r="AP24">
            <v>114.699</v>
          </cell>
          <cell r="AQ24">
            <v>110.164</v>
          </cell>
          <cell r="AR24">
            <v>106.776</v>
          </cell>
          <cell r="AS24">
            <v>107.771</v>
          </cell>
          <cell r="AT24">
            <v>110.396</v>
          </cell>
          <cell r="AU24">
            <v>113.18</v>
          </cell>
          <cell r="AV24">
            <v>115.527</v>
          </cell>
          <cell r="AW24">
            <v>116.03</v>
          </cell>
          <cell r="AX24">
            <v>118.205</v>
          </cell>
          <cell r="AY24">
            <v>119.429</v>
          </cell>
          <cell r="AZ24">
            <v>120.261</v>
          </cell>
          <cell r="BA24">
            <v>122.127</v>
          </cell>
          <cell r="BB24">
            <v>0</v>
          </cell>
          <cell r="BC24">
            <v>0</v>
          </cell>
          <cell r="BD24" t="str">
            <v>MOBILIZAÇÃO E DESMOBILIZAÇÃO</v>
          </cell>
          <cell r="BE24">
            <v>0</v>
          </cell>
          <cell r="BF24" t="str">
            <v>MOBILIZAÇÃO E DESMOBILIZAÇÃO</v>
          </cell>
          <cell r="BG24">
            <v>120.261</v>
          </cell>
          <cell r="BH24">
            <v>122.127</v>
          </cell>
          <cell r="BI24">
            <v>1.016</v>
          </cell>
          <cell r="BJ24">
            <v>0</v>
          </cell>
          <cell r="BK24" t="str">
            <v>MOBILIZAÇÃO E DESMOBILIZAÇÃO</v>
          </cell>
          <cell r="BL24">
            <v>122.127</v>
          </cell>
          <cell r="BM24">
            <v>122.127</v>
          </cell>
          <cell r="BN24">
            <v>1</v>
          </cell>
          <cell r="BP24" t="str">
            <v>MOBILIZAÇÃO E DESMOBILIZAÇÃO</v>
          </cell>
          <cell r="BQ24">
            <v>120.304</v>
          </cell>
          <cell r="BR24">
            <v>122.127</v>
          </cell>
          <cell r="BS24">
            <v>1.0149999999999999</v>
          </cell>
          <cell r="BU24" t="str">
            <v>MOBILIZAÇÃO E DESMOBILIZAÇÃO</v>
          </cell>
          <cell r="BV24">
            <v>110.396</v>
          </cell>
          <cell r="BW24">
            <v>122.127</v>
          </cell>
          <cell r="BX24">
            <v>1.1060000000000001</v>
          </cell>
          <cell r="BZ24" t="str">
            <v>MOBILIZAÇÃO E DESMOBILIZAÇÃO</v>
          </cell>
          <cell r="CA24">
            <v>122.127</v>
          </cell>
          <cell r="CB24">
            <v>122.127</v>
          </cell>
          <cell r="CC24">
            <v>1</v>
          </cell>
        </row>
        <row r="25">
          <cell r="A25" t="str">
            <v>OBRAS COMPLEMENTARES E MEIO AMBIENTE</v>
          </cell>
          <cell r="B25">
            <v>0</v>
          </cell>
          <cell r="C25">
            <v>0</v>
          </cell>
          <cell r="D25">
            <v>0</v>
          </cell>
          <cell r="E25">
            <v>0</v>
          </cell>
          <cell r="F25">
            <v>0</v>
          </cell>
          <cell r="G25">
            <v>0</v>
          </cell>
          <cell r="H25">
            <v>0</v>
          </cell>
          <cell r="I25">
            <v>0</v>
          </cell>
          <cell r="J25">
            <v>0</v>
          </cell>
          <cell r="K25">
            <v>0</v>
          </cell>
          <cell r="L25">
            <v>0</v>
          </cell>
          <cell r="M25">
            <v>0</v>
          </cell>
          <cell r="N25">
            <v>0</v>
          </cell>
          <cell r="O25">
            <v>0</v>
          </cell>
          <cell r="P25">
            <v>105.85</v>
          </cell>
          <cell r="Q25">
            <v>106.331</v>
          </cell>
          <cell r="R25">
            <v>106.551</v>
          </cell>
          <cell r="S25">
            <v>107.29900000000001</v>
          </cell>
          <cell r="T25">
            <v>109.01900000000001</v>
          </cell>
          <cell r="U25">
            <v>108.554</v>
          </cell>
          <cell r="V25">
            <v>108.968</v>
          </cell>
          <cell r="W25">
            <v>108.88800000000001</v>
          </cell>
          <cell r="X25">
            <v>110.724</v>
          </cell>
          <cell r="Y25">
            <v>111.339</v>
          </cell>
          <cell r="Z25">
            <v>111.235</v>
          </cell>
          <cell r="AA25">
            <v>110.179</v>
          </cell>
          <cell r="AB25">
            <v>110.364</v>
          </cell>
          <cell r="AC25">
            <v>110.90900000000001</v>
          </cell>
          <cell r="AD25">
            <v>111.467</v>
          </cell>
          <cell r="AE25">
            <v>111.745</v>
          </cell>
          <cell r="AF25">
            <v>112.566</v>
          </cell>
          <cell r="AG25">
            <v>112.056</v>
          </cell>
          <cell r="AH25">
            <v>111.971</v>
          </cell>
          <cell r="AI25">
            <v>112.084</v>
          </cell>
          <cell r="AJ25">
            <v>113.164</v>
          </cell>
          <cell r="AK25">
            <v>113.931</v>
          </cell>
          <cell r="AL25">
            <v>113.746</v>
          </cell>
          <cell r="AM25">
            <v>114.004</v>
          </cell>
          <cell r="AN25">
            <v>114.499</v>
          </cell>
          <cell r="AO25">
            <v>113.822</v>
          </cell>
          <cell r="AP25">
            <v>112.884</v>
          </cell>
          <cell r="AQ25">
            <v>111.807</v>
          </cell>
          <cell r="AR25">
            <v>111.042</v>
          </cell>
          <cell r="AS25">
            <v>111.373</v>
          </cell>
          <cell r="AT25">
            <v>112.589</v>
          </cell>
          <cell r="AU25">
            <v>113.95099999999999</v>
          </cell>
          <cell r="AV25">
            <v>115.251</v>
          </cell>
          <cell r="AW25">
            <v>115.91200000000001</v>
          </cell>
          <cell r="AX25">
            <v>117.282</v>
          </cell>
          <cell r="AY25">
            <v>119.03400000000001</v>
          </cell>
          <cell r="AZ25">
            <v>120.893</v>
          </cell>
          <cell r="BA25">
            <v>123.333</v>
          </cell>
          <cell r="BB25">
            <v>0</v>
          </cell>
          <cell r="BC25">
            <v>0</v>
          </cell>
          <cell r="BD25" t="str">
            <v>OBRAS COMPLEMENTARES E MEIO AMBIENTE</v>
          </cell>
          <cell r="BE25">
            <v>0</v>
          </cell>
          <cell r="BF25" t="str">
            <v>OBRAS COMPLEMENTARES E MEIO AMBIENTE</v>
          </cell>
          <cell r="BG25">
            <v>120.893</v>
          </cell>
          <cell r="BH25">
            <v>123.333</v>
          </cell>
          <cell r="BI25">
            <v>1.02</v>
          </cell>
          <cell r="BJ25">
            <v>0</v>
          </cell>
          <cell r="BK25" t="str">
            <v>OBRAS COMPLEMENTARES E MEIO AMBIENTE</v>
          </cell>
          <cell r="BL25">
            <v>123.333</v>
          </cell>
          <cell r="BM25">
            <v>123.333</v>
          </cell>
          <cell r="BN25">
            <v>1</v>
          </cell>
          <cell r="BP25" t="str">
            <v>OBRAS COMPLEMENTARES E MEIO AMBIENTE</v>
          </cell>
          <cell r="BQ25">
            <v>113.746</v>
          </cell>
          <cell r="BR25">
            <v>123.333</v>
          </cell>
          <cell r="BS25">
            <v>1.0840000000000001</v>
          </cell>
          <cell r="BU25" t="str">
            <v>OBRAS COMPLEMENTARES E MEIO AMBIENTE</v>
          </cell>
          <cell r="BV25">
            <v>112.589</v>
          </cell>
          <cell r="BW25">
            <v>123.333</v>
          </cell>
          <cell r="BX25">
            <v>1.095</v>
          </cell>
          <cell r="BZ25" t="str">
            <v>OBRAS COMPLEMENTARES E MEIO AMBIENTE</v>
          </cell>
          <cell r="CA25">
            <v>123.333</v>
          </cell>
          <cell r="CB25">
            <v>123.333</v>
          </cell>
          <cell r="CC25">
            <v>1</v>
          </cell>
        </row>
        <row r="26">
          <cell r="A26" t="str">
            <v>ÍNDICE DE EMULSÃO ASFÁLTICA MODIFICADO</v>
          </cell>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107.762</v>
          </cell>
          <cell r="AC26">
            <v>114.21299999999999</v>
          </cell>
          <cell r="AD26">
            <v>114.63200000000001</v>
          </cell>
          <cell r="AE26">
            <v>114.91500000000001</v>
          </cell>
          <cell r="AF26">
            <v>115.11</v>
          </cell>
          <cell r="AG26">
            <v>114.417</v>
          </cell>
          <cell r="AH26">
            <v>114.41200000000001</v>
          </cell>
          <cell r="AI26">
            <v>108.068</v>
          </cell>
          <cell r="AJ26">
            <v>107.792</v>
          </cell>
          <cell r="AK26">
            <v>107.459</v>
          </cell>
          <cell r="AL26">
            <v>108.325</v>
          </cell>
          <cell r="AM26">
            <v>108.197</v>
          </cell>
          <cell r="AN26">
            <v>108.93600000000001</v>
          </cell>
          <cell r="AO26">
            <v>103.02200000000001</v>
          </cell>
          <cell r="AP26">
            <v>104.428</v>
          </cell>
          <cell r="AQ26">
            <v>103.94499999999999</v>
          </cell>
          <cell r="AR26">
            <v>104.172</v>
          </cell>
          <cell r="AS26">
            <v>102.63500000000001</v>
          </cell>
          <cell r="AT26">
            <v>103.22</v>
          </cell>
          <cell r="AU26">
            <v>107.251</v>
          </cell>
          <cell r="AV26">
            <v>107.51600000000001</v>
          </cell>
          <cell r="AW26">
            <v>108.279</v>
          </cell>
          <cell r="AX26">
            <v>113.59</v>
          </cell>
          <cell r="AY26">
            <v>113.664</v>
          </cell>
          <cell r="AZ26">
            <v>114.593</v>
          </cell>
          <cell r="BA26">
            <v>122.23399999999999</v>
          </cell>
          <cell r="BB26">
            <v>0</v>
          </cell>
          <cell r="BC26">
            <v>0</v>
          </cell>
          <cell r="BD26">
            <v>0</v>
          </cell>
          <cell r="BE26">
            <v>0</v>
          </cell>
          <cell r="BF26" t="str">
            <v>ÍNDICE DE EMULSÃO ASFÁLTICA MODIFICADO</v>
          </cell>
          <cell r="BG26">
            <v>114.593</v>
          </cell>
          <cell r="BH26">
            <v>122.23399999999999</v>
          </cell>
          <cell r="BI26">
            <v>1.0669999999999999</v>
          </cell>
          <cell r="BJ26">
            <v>0</v>
          </cell>
          <cell r="BK26" t="str">
            <v>ÍNDICE DE EMULSÃO ASFÁLTICA MODIFICADO</v>
          </cell>
          <cell r="BL26">
            <v>122.23399999999999</v>
          </cell>
          <cell r="BM26">
            <v>122.23399999999999</v>
          </cell>
          <cell r="BN26">
            <v>1</v>
          </cell>
          <cell r="BP26" t="str">
            <v>ÍNDICE DE EMULSÃO ASFÁLTICA MODIFICADO</v>
          </cell>
          <cell r="BQ26">
            <v>108.325</v>
          </cell>
          <cell r="BR26">
            <v>122.23399999999999</v>
          </cell>
          <cell r="BS26">
            <v>1.1279999999999999</v>
          </cell>
          <cell r="BU26" t="str">
            <v>ÍNDICE DE EMULSÃO ASFÁLTICA MODIFICADO</v>
          </cell>
          <cell r="BV26">
            <v>103.22</v>
          </cell>
          <cell r="BW26">
            <v>122.23399999999999</v>
          </cell>
          <cell r="BX26">
            <v>1.1839999999999999</v>
          </cell>
          <cell r="BZ26" t="str">
            <v>ÍNDICE DE EMULSÃO ASFÁLTICA MODIFICADO</v>
          </cell>
          <cell r="CA26">
            <v>122.23399999999999</v>
          </cell>
          <cell r="CB26">
            <v>122.23399999999999</v>
          </cell>
          <cell r="CC26">
            <v>1</v>
          </cell>
        </row>
        <row r="27">
          <cell r="A27" t="str">
            <v>ÍNDICE DE ASFALTO MODIFICADO POR POLÍMERO</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110.173</v>
          </cell>
          <cell r="AC27">
            <v>118.462</v>
          </cell>
          <cell r="AD27">
            <v>118.608</v>
          </cell>
          <cell r="AE27">
            <v>118.83799999999999</v>
          </cell>
          <cell r="AF27">
            <v>118.68300000000001</v>
          </cell>
          <cell r="AG27">
            <v>118.227</v>
          </cell>
          <cell r="AH27">
            <v>118.127</v>
          </cell>
          <cell r="AI27">
            <v>109.57599999999999</v>
          </cell>
          <cell r="AJ27">
            <v>108.587</v>
          </cell>
          <cell r="AK27">
            <v>108.117</v>
          </cell>
          <cell r="AL27">
            <v>109.021</v>
          </cell>
          <cell r="AM27">
            <v>108.902</v>
          </cell>
          <cell r="AN27">
            <v>109.52800000000001</v>
          </cell>
          <cell r="AO27">
            <v>101.81399999999999</v>
          </cell>
          <cell r="AP27">
            <v>102.428</v>
          </cell>
          <cell r="AQ27">
            <v>102.748</v>
          </cell>
          <cell r="AR27">
            <v>102.631</v>
          </cell>
          <cell r="AS27">
            <v>101.563</v>
          </cell>
          <cell r="AT27">
            <v>102.099</v>
          </cell>
          <cell r="AU27">
            <v>106.185</v>
          </cell>
          <cell r="AV27">
            <v>106.271</v>
          </cell>
          <cell r="AW27">
            <v>106.599</v>
          </cell>
          <cell r="AX27">
            <v>112.65300000000001</v>
          </cell>
          <cell r="AY27">
            <v>113.18600000000001</v>
          </cell>
          <cell r="AZ27">
            <v>113.188</v>
          </cell>
          <cell r="BA27">
            <v>121.97799999999999</v>
          </cell>
          <cell r="BB27">
            <v>0</v>
          </cell>
          <cell r="BC27">
            <v>0</v>
          </cell>
          <cell r="BD27">
            <v>0</v>
          </cell>
          <cell r="BE27">
            <v>0</v>
          </cell>
          <cell r="BF27" t="str">
            <v>ÍNDICE DE ASFALTO MODIFICADO POR POLÍMERO</v>
          </cell>
          <cell r="BG27">
            <v>113.188</v>
          </cell>
          <cell r="BH27">
            <v>121.97799999999999</v>
          </cell>
          <cell r="BI27">
            <v>1.0780000000000001</v>
          </cell>
          <cell r="BJ27">
            <v>0</v>
          </cell>
          <cell r="BK27" t="str">
            <v>ÍNDICE DE ASFALTO MODIFICADO POR POLÍMERO</v>
          </cell>
          <cell r="BL27">
            <v>121.97799999999999</v>
          </cell>
          <cell r="BM27">
            <v>121.97799999999999</v>
          </cell>
          <cell r="BN27">
            <v>1</v>
          </cell>
          <cell r="BP27" t="str">
            <v>ÍNDICE DE ASFALTO MODIFICADO POR POLÍMERO</v>
          </cell>
          <cell r="BQ27">
            <v>109.021</v>
          </cell>
          <cell r="BR27">
            <v>121.97799999999999</v>
          </cell>
          <cell r="BS27">
            <v>1.119</v>
          </cell>
          <cell r="BU27" t="str">
            <v>ÍNDICE DE ASFALTO MODIFICADO POR POLÍMERO</v>
          </cell>
          <cell r="BV27">
            <v>102.099</v>
          </cell>
          <cell r="BW27">
            <v>121.97799999999999</v>
          </cell>
          <cell r="BX27">
            <v>1.1950000000000001</v>
          </cell>
          <cell r="BZ27" t="str">
            <v>ÍNDICE DE ASFALTO MODIFICADO POR POLÍMERO</v>
          </cell>
          <cell r="CA27">
            <v>121.97799999999999</v>
          </cell>
          <cell r="CB27">
            <v>121.97799999999999</v>
          </cell>
          <cell r="CC27">
            <v>1</v>
          </cell>
        </row>
        <row r="28">
          <cell r="A28" t="str">
            <v>ÍNDICE DE EMULSÃO ASFÁLTICA DE IMPRIMAÇÃO</v>
          </cell>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106.91800000000001</v>
          </cell>
          <cell r="AC28">
            <v>113.02</v>
          </cell>
          <cell r="AD28">
            <v>113.77500000000001</v>
          </cell>
          <cell r="AE28">
            <v>115.819</v>
          </cell>
          <cell r="AF28">
            <v>116.72</v>
          </cell>
          <cell r="AG28">
            <v>115.486</v>
          </cell>
          <cell r="AH28">
            <v>115.36</v>
          </cell>
          <cell r="AI28">
            <v>109.473</v>
          </cell>
          <cell r="AJ28">
            <v>109.991</v>
          </cell>
          <cell r="AK28">
            <v>110.057</v>
          </cell>
          <cell r="AL28">
            <v>110.547</v>
          </cell>
          <cell r="AM28">
            <v>110.473</v>
          </cell>
          <cell r="AN28">
            <v>111.568</v>
          </cell>
          <cell r="AO28">
            <v>105.80500000000001</v>
          </cell>
          <cell r="AP28">
            <v>107.254</v>
          </cell>
          <cell r="AQ28">
            <v>107.858</v>
          </cell>
          <cell r="AR28">
            <v>108.18300000000001</v>
          </cell>
          <cell r="AS28">
            <v>106.986</v>
          </cell>
          <cell r="AT28">
            <v>109.16200000000001</v>
          </cell>
          <cell r="AU28">
            <v>112.14100000000001</v>
          </cell>
          <cell r="AV28">
            <v>112.697</v>
          </cell>
          <cell r="AW28">
            <v>113.31</v>
          </cell>
          <cell r="AX28">
            <v>117.67100000000001</v>
          </cell>
          <cell r="AY28">
            <v>117.16500000000001</v>
          </cell>
          <cell r="AZ28">
            <v>118.285</v>
          </cell>
          <cell r="BA28">
            <v>123.374</v>
          </cell>
          <cell r="BB28">
            <v>0</v>
          </cell>
          <cell r="BC28">
            <v>0</v>
          </cell>
          <cell r="BD28">
            <v>0</v>
          </cell>
          <cell r="BE28">
            <v>0</v>
          </cell>
          <cell r="BF28" t="str">
            <v>ÍNDICE DE EMULSÃO ASFÁLTICA DE IMPRIMAÇÃO</v>
          </cell>
          <cell r="BG28">
            <v>118.285</v>
          </cell>
          <cell r="BH28">
            <v>123.374</v>
          </cell>
          <cell r="BI28">
            <v>1.0429999999999999</v>
          </cell>
          <cell r="BJ28">
            <v>0</v>
          </cell>
          <cell r="BK28" t="str">
            <v>ÍNDICE DE EMULSÃO ASFÁLTICA DE IMPRIMAÇÃO</v>
          </cell>
          <cell r="BL28">
            <v>123.374</v>
          </cell>
          <cell r="BM28">
            <v>123.374</v>
          </cell>
          <cell r="BN28">
            <v>1</v>
          </cell>
          <cell r="BP28" t="str">
            <v>ÍNDICE DE EMULSÃO ASFÁLTICA DE IMPRIMAÇÃO</v>
          </cell>
          <cell r="BQ28">
            <v>110.547</v>
          </cell>
          <cell r="BR28">
            <v>123.374</v>
          </cell>
          <cell r="BS28">
            <v>1.1160000000000001</v>
          </cell>
          <cell r="BU28" t="str">
            <v>ÍNDICE DE EMULSÃO ASFÁLTICA DE IMPRIMAÇÃO</v>
          </cell>
          <cell r="BV28">
            <v>109.16200000000001</v>
          </cell>
          <cell r="BW28">
            <v>123.374</v>
          </cell>
          <cell r="BX28">
            <v>1.1299999999999999</v>
          </cell>
          <cell r="BZ28" t="str">
            <v>ÍNDICE DE EMULSÃO ASFÁLTICA DE IMPRIMAÇÃO</v>
          </cell>
          <cell r="CA28">
            <v>123.374</v>
          </cell>
          <cell r="CB28">
            <v>123.374</v>
          </cell>
          <cell r="CC28">
            <v>1</v>
          </cell>
        </row>
        <row r="29">
          <cell r="A29" t="str">
            <v>ÍNDICE DE ASFALTO BORRACHA</v>
          </cell>
          <cell r="B29">
            <v>0</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111.645</v>
          </cell>
          <cell r="AC29">
            <v>120.669</v>
          </cell>
          <cell r="AD29">
            <v>120.242</v>
          </cell>
          <cell r="AE29">
            <v>120.39100000000001</v>
          </cell>
          <cell r="AF29">
            <v>120.336</v>
          </cell>
          <cell r="AG29">
            <v>119.96299999999999</v>
          </cell>
          <cell r="AH29">
            <v>119.895</v>
          </cell>
          <cell r="AI29">
            <v>110.242</v>
          </cell>
          <cell r="AJ29">
            <v>109.67400000000001</v>
          </cell>
          <cell r="AK29">
            <v>109.57299999999999</v>
          </cell>
          <cell r="AL29">
            <v>110.611</v>
          </cell>
          <cell r="AM29">
            <v>110.843</v>
          </cell>
          <cell r="AN29">
            <v>111.339</v>
          </cell>
          <cell r="AO29">
            <v>102.524</v>
          </cell>
          <cell r="AP29">
            <v>103.15600000000001</v>
          </cell>
          <cell r="AQ29">
            <v>103.11199999999999</v>
          </cell>
          <cell r="AR29">
            <v>102.85599999999999</v>
          </cell>
          <cell r="AS29">
            <v>102.578</v>
          </cell>
          <cell r="AT29">
            <v>102.79900000000001</v>
          </cell>
          <cell r="AU29">
            <v>107.529</v>
          </cell>
          <cell r="AV29">
            <v>107.9</v>
          </cell>
          <cell r="AW29">
            <v>108.52800000000001</v>
          </cell>
          <cell r="AX29">
            <v>115.63800000000001</v>
          </cell>
          <cell r="AY29">
            <v>116.6</v>
          </cell>
          <cell r="AZ29">
            <v>116.73699999999999</v>
          </cell>
          <cell r="BA29">
            <v>126.378</v>
          </cell>
          <cell r="BB29">
            <v>0</v>
          </cell>
          <cell r="BC29">
            <v>0</v>
          </cell>
          <cell r="BD29">
            <v>0</v>
          </cell>
          <cell r="BE29">
            <v>0</v>
          </cell>
          <cell r="BF29" t="str">
            <v>ÍNDICE DE ASFALTO BORRACHA</v>
          </cell>
          <cell r="BG29">
            <v>116.73699999999999</v>
          </cell>
          <cell r="BH29">
            <v>126.378</v>
          </cell>
          <cell r="BI29">
            <v>1.083</v>
          </cell>
          <cell r="BJ29">
            <v>0</v>
          </cell>
          <cell r="BK29" t="str">
            <v>ÍNDICE DE ASFALTO BORRACHA</v>
          </cell>
          <cell r="BL29">
            <v>126.378</v>
          </cell>
          <cell r="BM29">
            <v>126.378</v>
          </cell>
          <cell r="BN29">
            <v>1</v>
          </cell>
          <cell r="BP29" t="str">
            <v>ÍNDICE DE ASFALTO BORRACHA</v>
          </cell>
          <cell r="BQ29">
            <v>110.611</v>
          </cell>
          <cell r="BR29">
            <v>126.378</v>
          </cell>
          <cell r="BS29">
            <v>1.143</v>
          </cell>
          <cell r="BU29" t="str">
            <v>ÍNDICE DE ASFALTO BORRACHA</v>
          </cell>
          <cell r="BV29">
            <v>102.79900000000001</v>
          </cell>
          <cell r="BW29">
            <v>126.378</v>
          </cell>
          <cell r="BX29">
            <v>1.2290000000000001</v>
          </cell>
          <cell r="BZ29" t="str">
            <v>ÍNDICE DE ASFALTO BORRACHA</v>
          </cell>
          <cell r="CA29">
            <v>126.378</v>
          </cell>
          <cell r="CB29">
            <v>126.378</v>
          </cell>
          <cell r="CC29">
            <v>1</v>
          </cell>
        </row>
        <row r="30">
          <cell r="A30">
            <v>0</v>
          </cell>
          <cell r="B30">
            <v>0</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row>
        <row r="31">
          <cell r="A31">
            <v>0</v>
          </cell>
          <cell r="AK31">
            <v>0</v>
          </cell>
          <cell r="AL31">
            <v>0</v>
          </cell>
          <cell r="AM31">
            <v>0</v>
          </cell>
          <cell r="AN31">
            <v>0</v>
          </cell>
          <cell r="AO31">
            <v>0</v>
          </cell>
          <cell r="AP31">
            <v>0</v>
          </cell>
          <cell r="AQ31">
            <v>0</v>
          </cell>
          <cell r="AR31">
            <v>0</v>
          </cell>
          <cell r="AS31">
            <v>0</v>
          </cell>
          <cell r="AT31">
            <v>0</v>
          </cell>
          <cell r="AU31">
            <v>0</v>
          </cell>
          <cell r="AV31" t="str">
            <v>fev/2020 &gt; fev/2021</v>
          </cell>
          <cell r="AW31">
            <v>0</v>
          </cell>
          <cell r="AX31">
            <v>0</v>
          </cell>
          <cell r="AY31">
            <v>0</v>
          </cell>
          <cell r="AZ31">
            <v>0</v>
          </cell>
          <cell r="BA31">
            <v>0</v>
          </cell>
          <cell r="BB31">
            <v>0</v>
          </cell>
          <cell r="BC31">
            <v>0</v>
          </cell>
          <cell r="BD31">
            <v>0</v>
          </cell>
          <cell r="BE31">
            <v>0</v>
          </cell>
          <cell r="BF31">
            <v>0</v>
          </cell>
          <cell r="BG31">
            <v>0</v>
          </cell>
          <cell r="BH31">
            <v>0</v>
          </cell>
          <cell r="BI31">
            <v>1.0451153846153847</v>
          </cell>
          <cell r="BJ31">
            <v>0</v>
          </cell>
          <cell r="BK31">
            <v>0</v>
          </cell>
          <cell r="BL31">
            <v>0</v>
          </cell>
          <cell r="BM31">
            <v>0</v>
          </cell>
          <cell r="BN31">
            <v>1</v>
          </cell>
          <cell r="BS31">
            <v>1.1528076923076922</v>
          </cell>
          <cell r="BX31">
            <v>1.1578846153846156</v>
          </cell>
          <cell r="CC31">
            <v>1</v>
          </cell>
        </row>
        <row r="32">
          <cell r="A32">
            <v>0</v>
          </cell>
          <cell r="AK32">
            <v>0</v>
          </cell>
          <cell r="AL32">
            <v>0</v>
          </cell>
          <cell r="AM32">
            <v>0</v>
          </cell>
          <cell r="AN32">
            <v>0</v>
          </cell>
          <cell r="AO32">
            <v>0</v>
          </cell>
          <cell r="AP32">
            <v>0</v>
          </cell>
          <cell r="AQ32">
            <v>0</v>
          </cell>
          <cell r="AR32">
            <v>0</v>
          </cell>
          <cell r="AS32">
            <v>0</v>
          </cell>
          <cell r="AT32">
            <v>0</v>
          </cell>
          <cell r="AU32" t="str">
            <v>TERRAPLENAGEM</v>
          </cell>
          <cell r="AV32">
            <v>5.2997804734323806E-2</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row>
        <row r="33">
          <cell r="AU33" t="str">
            <v>OBRAS DE ARTE ESPECIAIS</v>
          </cell>
          <cell r="AV33">
            <v>0.17124208761790394</v>
          </cell>
        </row>
        <row r="34">
          <cell r="AU34" t="str">
            <v>PAVIMENTAÇÃO</v>
          </cell>
          <cell r="AV34">
            <v>9.7685104981099835E-2</v>
          </cell>
        </row>
        <row r="35">
          <cell r="AU35" t="str">
            <v>CONSULTORIA ( Supervisão e Projetos)</v>
          </cell>
          <cell r="AV35">
            <v>2.5641453544161363E-2</v>
          </cell>
        </row>
        <row r="36">
          <cell r="AU36" t="str">
            <v>DRENAGEM</v>
          </cell>
          <cell r="AV36">
            <v>0.11895962802058357</v>
          </cell>
        </row>
        <row r="37">
          <cell r="AU37" t="str">
            <v>SINALIZAÇÃO  HORIZONTAL</v>
          </cell>
          <cell r="AV37">
            <v>6.2550189838043391E-2</v>
          </cell>
        </row>
        <row r="38">
          <cell r="AU38" t="str">
            <v>PAVIMENTOS CONCRETO CIMENTO PORTLAND</v>
          </cell>
          <cell r="AV38">
            <v>0.16092027903283723</v>
          </cell>
        </row>
        <row r="39">
          <cell r="AU39" t="str">
            <v>CONSERVAÇÃO  RODOVIÁRIA</v>
          </cell>
          <cell r="AV39">
            <v>5.4700142443240729E-2</v>
          </cell>
        </row>
        <row r="40">
          <cell r="AU40" t="str">
            <v>LIGANTES BETUMINOSOS</v>
          </cell>
          <cell r="AV40">
            <v>0.22921903030439283</v>
          </cell>
        </row>
        <row r="41">
          <cell r="AU41" t="str">
            <v>OBRAS DE ARTE ESPECIAIS (Sem Aço)</v>
          </cell>
          <cell r="AV41">
            <v>0.11067132836378835</v>
          </cell>
        </row>
        <row r="42">
          <cell r="AU42" t="str">
            <v>IGP - DI</v>
          </cell>
          <cell r="AV42">
            <v>0.29953451875889403</v>
          </cell>
        </row>
        <row r="43">
          <cell r="AU43" t="str">
            <v>ÍNDICE NACIONAL DA CONSTRUÇÃO CIVIL</v>
          </cell>
          <cell r="AV43">
            <v>0.11068517874672779</v>
          </cell>
        </row>
        <row r="44">
          <cell r="AU44" t="str">
            <v>VERGALHÕES E ARAMES DE AÇO CARBONO</v>
          </cell>
          <cell r="AV44">
            <v>0.58289066532322797</v>
          </cell>
        </row>
        <row r="45">
          <cell r="AU45" t="str">
            <v>PRODUTOS  SIDERÚRGICOS</v>
          </cell>
          <cell r="AV45">
            <v>0.63591191417278381</v>
          </cell>
        </row>
        <row r="46">
          <cell r="AU46" t="str">
            <v>PRODUTOS DE AÇO GALVANIZADO</v>
          </cell>
          <cell r="AV46">
            <v>0.11066832372050173</v>
          </cell>
        </row>
        <row r="47">
          <cell r="AU47" t="str">
            <v>SINALIZAÇÃO VERTICAL</v>
          </cell>
          <cell r="AV47">
            <v>9.7130885479753903E-2</v>
          </cell>
        </row>
        <row r="48">
          <cell r="AU48" t="str">
            <v>ASFALTO DILUÍDO</v>
          </cell>
          <cell r="AV48">
            <v>0.12257155415363141</v>
          </cell>
        </row>
        <row r="49">
          <cell r="AU49" t="str">
            <v>CIMENTO ASFÁLTICO PETRÓLEO (CAP 7 e 20)</v>
          </cell>
          <cell r="AV49">
            <v>0.2522113964056627</v>
          </cell>
        </row>
        <row r="50">
          <cell r="AU50" t="str">
            <v>EMULSÕES (RR1C E RR2C)</v>
          </cell>
          <cell r="AV50">
            <v>0.2201186123643375</v>
          </cell>
        </row>
        <row r="51">
          <cell r="AU51" t="str">
            <v>ADMINISTRAÇÃO LOCAL</v>
          </cell>
          <cell r="AV51">
            <v>3.9378073652890366E-2</v>
          </cell>
        </row>
        <row r="52">
          <cell r="AU52" t="str">
            <v>MOBILIZAÇÃO E DESMOBILIZAÇÃO</v>
          </cell>
          <cell r="AV52">
            <v>2.7849315760238413E-2</v>
          </cell>
        </row>
        <row r="53">
          <cell r="AU53" t="str">
            <v>OBRAS COMPLEMENTARES E MEIO AMBIENTE</v>
          </cell>
          <cell r="AV53">
            <v>8.3560295900616754E-2</v>
          </cell>
        </row>
        <row r="54">
          <cell r="AU54" t="str">
            <v>ÍNDICE DE EMULSÃO ASFÁLTICA MODIFICADO</v>
          </cell>
          <cell r="AV54">
            <v>0.18648444021665256</v>
          </cell>
        </row>
        <row r="55">
          <cell r="AU55" t="str">
            <v>ÍNDICE DE ASFALTO MODIFICADO POR POLÍMERO</v>
          </cell>
          <cell r="AV55">
            <v>0.19804741980474194</v>
          </cell>
        </row>
        <row r="56">
          <cell r="AU56" t="str">
            <v>ÍNDICE DE EMULSÃO ASFÁLTICA DE IMPRIMAÇÃO</v>
          </cell>
          <cell r="AV56">
            <v>0.16605075374509704</v>
          </cell>
        </row>
        <row r="57">
          <cell r="AU57" t="str">
            <v>ÍNDICE DE ASFALTO BORRACHA</v>
          </cell>
          <cell r="AV57">
            <v>0.23266747298193602</v>
          </cell>
        </row>
      </sheetData>
      <sheetData sheetId="16">
        <row r="129">
          <cell r="A129" t="str">
            <v>Cód. Padrão</v>
          </cell>
          <cell r="B129" t="str">
            <v>Descrição do serviço</v>
          </cell>
          <cell r="C129" t="str">
            <v>Unidade</v>
          </cell>
          <cell r="D129" t="str">
            <v>Custo Unitário</v>
          </cell>
          <cell r="E129">
            <v>0</v>
          </cell>
          <cell r="G129">
            <v>43466</v>
          </cell>
          <cell r="H129">
            <v>0</v>
          </cell>
        </row>
        <row r="130">
          <cell r="A130">
            <v>42888</v>
          </cell>
          <cell r="B130" t="str">
            <v>Aluguel mensal de automóvel utilitário inclusive combustível, exclusive motorista</v>
          </cell>
          <cell r="C130" t="str">
            <v>Mes</v>
          </cell>
          <cell r="D130">
            <v>5532.23</v>
          </cell>
          <cell r="G130">
            <v>43466</v>
          </cell>
          <cell r="H130">
            <v>6008.0017799999996</v>
          </cell>
        </row>
        <row r="131">
          <cell r="A131">
            <v>99621</v>
          </cell>
          <cell r="B131" t="str">
            <v>Aluguel mensal de automóvel VW/ Gol (flex) 1.6 ou equivalente, inclusive combustível, sem motorista</v>
          </cell>
          <cell r="C131" t="str">
            <v>Mes</v>
          </cell>
          <cell r="D131">
            <v>3951.84</v>
          </cell>
          <cell r="G131">
            <v>43466</v>
          </cell>
          <cell r="H131">
            <v>4291.6982400000006</v>
          </cell>
        </row>
        <row r="132">
          <cell r="G132">
            <v>43466</v>
          </cell>
          <cell r="H132">
            <v>0</v>
          </cell>
        </row>
        <row r="133">
          <cell r="A133" t="str">
            <v>MATERIAIS SEM BDI</v>
          </cell>
          <cell r="B133">
            <v>0</v>
          </cell>
          <cell r="C133">
            <v>0</v>
          </cell>
          <cell r="D133">
            <v>0</v>
          </cell>
          <cell r="E133">
            <v>0</v>
          </cell>
          <cell r="G133">
            <v>43466</v>
          </cell>
          <cell r="H133">
            <v>0</v>
          </cell>
        </row>
        <row r="134">
          <cell r="A134" t="str">
            <v>Cód. Padrão</v>
          </cell>
          <cell r="B134" t="str">
            <v>Descrição do material</v>
          </cell>
          <cell r="C134" t="str">
            <v>Unidade</v>
          </cell>
          <cell r="D134" t="str">
            <v>Custo Unitário</v>
          </cell>
          <cell r="E134">
            <v>0</v>
          </cell>
          <cell r="G134">
            <v>43466</v>
          </cell>
          <cell r="H134">
            <v>0</v>
          </cell>
        </row>
        <row r="135">
          <cell r="A135">
            <v>99514</v>
          </cell>
          <cell r="B135" t="str">
            <v>Água potável tratada (CESAN)</v>
          </cell>
          <cell r="C135" t="str">
            <v>m3</v>
          </cell>
          <cell r="D135">
            <v>8.0500000000000007</v>
          </cell>
          <cell r="G135">
            <v>43466</v>
          </cell>
          <cell r="H135">
            <v>8.742300000000002</v>
          </cell>
        </row>
        <row r="136">
          <cell r="A136">
            <v>10591</v>
          </cell>
          <cell r="B136" t="str">
            <v>Aluguel computador com Windows e Pacote Office</v>
          </cell>
          <cell r="C136" t="str">
            <v>Mes</v>
          </cell>
          <cell r="D136">
            <v>252.62</v>
          </cell>
          <cell r="G136">
            <v>43466</v>
          </cell>
          <cell r="H136">
            <v>274.34532000000002</v>
          </cell>
        </row>
        <row r="137">
          <cell r="A137">
            <v>101447</v>
          </cell>
          <cell r="B137" t="str">
            <v>Aluguel de impressora colorida A3 - Jato de tinta</v>
          </cell>
          <cell r="C137" t="str">
            <v>Mes</v>
          </cell>
          <cell r="D137">
            <v>116.91</v>
          </cell>
          <cell r="G137">
            <v>43466</v>
          </cell>
          <cell r="H137">
            <v>126.96426000000001</v>
          </cell>
        </row>
        <row r="138">
          <cell r="A138">
            <v>10578</v>
          </cell>
          <cell r="B138" t="str">
            <v>Aluguel mensal de alojamento</v>
          </cell>
          <cell r="C138" t="str">
            <v>Mes</v>
          </cell>
          <cell r="D138">
            <v>1782.16</v>
          </cell>
          <cell r="G138">
            <v>43466</v>
          </cell>
          <cell r="H138">
            <v>1935.4257600000003</v>
          </cell>
        </row>
        <row r="139">
          <cell r="A139">
            <v>10579</v>
          </cell>
          <cell r="B139" t="str">
            <v>Aluguel mensal de escritório</v>
          </cell>
          <cell r="C139" t="str">
            <v>Mes</v>
          </cell>
          <cell r="D139">
            <v>1775.83</v>
          </cell>
          <cell r="G139">
            <v>43466</v>
          </cell>
          <cell r="H139">
            <v>1928.5513800000001</v>
          </cell>
        </row>
        <row r="140">
          <cell r="A140">
            <v>11490</v>
          </cell>
          <cell r="B140" t="str">
            <v>Aluguel mensal de GPS Geodésico dupla frequência (L1/L2)</v>
          </cell>
          <cell r="C140" t="str">
            <v>Mes</v>
          </cell>
          <cell r="D140">
            <v>3872.22</v>
          </cell>
          <cell r="G140">
            <v>43466</v>
          </cell>
          <cell r="H140">
            <v>4205.23092</v>
          </cell>
        </row>
        <row r="141">
          <cell r="A141">
            <v>10587</v>
          </cell>
          <cell r="B141" t="str">
            <v>Aluguel mensal de instrumento de topografia ( Estação Total )</v>
          </cell>
          <cell r="C141" t="str">
            <v>Mes</v>
          </cell>
          <cell r="D141">
            <v>1747.96</v>
          </cell>
          <cell r="G141">
            <v>43466</v>
          </cell>
          <cell r="H141">
            <v>1898.2845600000003</v>
          </cell>
        </row>
        <row r="142">
          <cell r="A142">
            <v>10589</v>
          </cell>
          <cell r="B142" t="str">
            <v>Aluguel mensal de laboratório de betume</v>
          </cell>
          <cell r="C142" t="str">
            <v>Mes</v>
          </cell>
          <cell r="D142">
            <v>3832.17</v>
          </cell>
          <cell r="G142">
            <v>43466</v>
          </cell>
          <cell r="H142">
            <v>4161.7366200000006</v>
          </cell>
        </row>
        <row r="143">
          <cell r="A143">
            <v>10590</v>
          </cell>
          <cell r="B143" t="str">
            <v>Aluguel mensal de laboratório de concreto</v>
          </cell>
          <cell r="C143" t="str">
            <v>Mes</v>
          </cell>
          <cell r="D143">
            <v>3043.19</v>
          </cell>
          <cell r="G143">
            <v>43466</v>
          </cell>
          <cell r="H143">
            <v>3304.9043400000005</v>
          </cell>
        </row>
        <row r="144">
          <cell r="A144">
            <v>10588</v>
          </cell>
          <cell r="B144" t="str">
            <v>Aluguel mensal de laboratório de solos</v>
          </cell>
          <cell r="C144" t="str">
            <v>Mes</v>
          </cell>
          <cell r="D144">
            <v>2479.65</v>
          </cell>
          <cell r="G144">
            <v>43466</v>
          </cell>
          <cell r="H144">
            <v>2692.8999000000003</v>
          </cell>
        </row>
        <row r="145">
          <cell r="A145">
            <v>10581</v>
          </cell>
          <cell r="B145" t="str">
            <v>Aluguel mensal de mobiliário - alojamento</v>
          </cell>
          <cell r="C145" t="str">
            <v>Mes</v>
          </cell>
          <cell r="D145">
            <v>636.48</v>
          </cell>
          <cell r="G145">
            <v>43466</v>
          </cell>
          <cell r="H145">
            <v>691.21728000000007</v>
          </cell>
        </row>
        <row r="146">
          <cell r="A146">
            <v>10582</v>
          </cell>
          <cell r="B146" t="str">
            <v>Aluguel mensal de mobiliário - escritório</v>
          </cell>
          <cell r="C146" t="str">
            <v>Mes</v>
          </cell>
          <cell r="D146">
            <v>763.75</v>
          </cell>
          <cell r="G146">
            <v>43466</v>
          </cell>
          <cell r="H146">
            <v>829.4325</v>
          </cell>
        </row>
        <row r="147">
          <cell r="A147">
            <v>10583</v>
          </cell>
          <cell r="B147" t="str">
            <v>Aluguel mensal de mobiliário - resid. engenheiro</v>
          </cell>
          <cell r="C147" t="str">
            <v>Mes</v>
          </cell>
          <cell r="D147">
            <v>717.56</v>
          </cell>
          <cell r="G147">
            <v>43466</v>
          </cell>
          <cell r="H147">
            <v>779.27016000000003</v>
          </cell>
        </row>
        <row r="148">
          <cell r="A148">
            <v>10580</v>
          </cell>
          <cell r="B148" t="str">
            <v>Aluguel mensal de residência - engenheiro</v>
          </cell>
          <cell r="C148" t="str">
            <v>Mes</v>
          </cell>
          <cell r="D148">
            <v>2036.76</v>
          </cell>
          <cell r="G148">
            <v>43466</v>
          </cell>
          <cell r="H148">
            <v>2211.9213600000003</v>
          </cell>
        </row>
        <row r="149">
          <cell r="A149">
            <v>10586</v>
          </cell>
          <cell r="B149" t="str">
            <v>Aluguel mensal de utilitário exclusive motorista e combustível</v>
          </cell>
          <cell r="C149" t="str">
            <v>Mes</v>
          </cell>
          <cell r="D149">
            <v>3347.23</v>
          </cell>
          <cell r="G149">
            <v>43466</v>
          </cell>
          <cell r="H149">
            <v>3635.0917800000002</v>
          </cell>
        </row>
        <row r="150">
          <cell r="A150">
            <v>10585</v>
          </cell>
          <cell r="B150" t="str">
            <v>Aluguel mensal de veículo tipo Gol 1.6 ou equivalente, exclusive motorista e combustível</v>
          </cell>
          <cell r="C150" t="str">
            <v>Mes</v>
          </cell>
          <cell r="D150">
            <v>1766.84</v>
          </cell>
          <cell r="G150">
            <v>43466</v>
          </cell>
          <cell r="H150">
            <v>1918.7882400000001</v>
          </cell>
        </row>
        <row r="151">
          <cell r="A151">
            <v>101454</v>
          </cell>
          <cell r="B151" t="str">
            <v>Aluguel mensal de viga Benkelman</v>
          </cell>
          <cell r="C151" t="str">
            <v>Mes</v>
          </cell>
          <cell r="D151">
            <v>12232.35</v>
          </cell>
          <cell r="G151">
            <v>43466</v>
          </cell>
          <cell r="H151">
            <v>13284.332100000001</v>
          </cell>
        </row>
        <row r="152">
          <cell r="A152">
            <v>10592</v>
          </cell>
          <cell r="B152" t="str">
            <v>Aluguel multifuncional A4 - monocromática</v>
          </cell>
          <cell r="C152" t="str">
            <v>Mes</v>
          </cell>
          <cell r="D152">
            <v>320</v>
          </cell>
          <cell r="G152">
            <v>43466</v>
          </cell>
          <cell r="H152">
            <v>347.52000000000004</v>
          </cell>
        </row>
        <row r="153">
          <cell r="A153">
            <v>99513</v>
          </cell>
          <cell r="B153" t="str">
            <v>Aquisição de máquina fotográfica (20.1MP)</v>
          </cell>
          <cell r="C153" t="str">
            <v>Ud</v>
          </cell>
          <cell r="D153">
            <v>717.75</v>
          </cell>
          <cell r="G153">
            <v>43466</v>
          </cell>
          <cell r="H153">
            <v>779.4765000000001</v>
          </cell>
        </row>
        <row r="154">
          <cell r="A154">
            <v>11456</v>
          </cell>
          <cell r="B154" t="str">
            <v>Coleta de amostra indeformada de solo (NBR 9604/86)</v>
          </cell>
          <cell r="C154" t="str">
            <v>Ud</v>
          </cell>
          <cell r="D154">
            <v>568.22</v>
          </cell>
          <cell r="G154">
            <v>43466</v>
          </cell>
          <cell r="H154">
            <v>617.08692000000008</v>
          </cell>
        </row>
        <row r="155">
          <cell r="A155">
            <v>11502</v>
          </cell>
          <cell r="B155" t="str">
            <v>Coleta de amostra indeformada Shelby</v>
          </cell>
          <cell r="C155" t="str">
            <v>Ud</v>
          </cell>
          <cell r="D155">
            <v>1368.9</v>
          </cell>
          <cell r="G155">
            <v>43466</v>
          </cell>
          <cell r="H155">
            <v>1486.6254000000001</v>
          </cell>
        </row>
        <row r="156">
          <cell r="A156">
            <v>11476</v>
          </cell>
          <cell r="B156" t="str">
            <v>Cópia Xerox - formato A4</v>
          </cell>
          <cell r="C156" t="str">
            <v>Ud</v>
          </cell>
          <cell r="D156">
            <v>0.26</v>
          </cell>
          <cell r="G156">
            <v>43466</v>
          </cell>
          <cell r="H156">
            <v>0.28236000000000006</v>
          </cell>
        </row>
        <row r="157">
          <cell r="A157">
            <v>99567</v>
          </cell>
          <cell r="B157" t="str">
            <v>Deslocamento de equipe e equipamento de sondagem rotativa e SPT, fora da Grande Vitória</v>
          </cell>
          <cell r="C157" t="str">
            <v>km</v>
          </cell>
          <cell r="D157">
            <v>11.01</v>
          </cell>
          <cell r="G157">
            <v>43466</v>
          </cell>
          <cell r="H157">
            <v>11.956860000000001</v>
          </cell>
        </row>
        <row r="158">
          <cell r="A158">
            <v>99568</v>
          </cell>
          <cell r="B158" t="str">
            <v>Deslocamento entre furos na área de investigação de sondagem SPT acima de 500 m de distância</v>
          </cell>
          <cell r="C158" t="str">
            <v>Ud</v>
          </cell>
          <cell r="D158">
            <v>350.44</v>
          </cell>
          <cell r="G158">
            <v>43466</v>
          </cell>
          <cell r="H158">
            <v>380.57784000000004</v>
          </cell>
        </row>
        <row r="159">
          <cell r="A159">
            <v>99570</v>
          </cell>
          <cell r="B159" t="str">
            <v>Deslocamento manual entre furos para Sondagem Rotativa acima de 500 m</v>
          </cell>
          <cell r="C159" t="str">
            <v>Ud</v>
          </cell>
          <cell r="D159">
            <v>684.2</v>
          </cell>
          <cell r="G159">
            <v>43466</v>
          </cell>
          <cell r="H159">
            <v>743.04120000000012</v>
          </cell>
        </row>
        <row r="160">
          <cell r="A160">
            <v>11020</v>
          </cell>
          <cell r="B160" t="str">
            <v>Diária</v>
          </cell>
          <cell r="C160" t="str">
            <v>DIA</v>
          </cell>
          <cell r="D160">
            <v>112</v>
          </cell>
          <cell r="G160">
            <v>43466</v>
          </cell>
          <cell r="H160">
            <v>121.63200000000001</v>
          </cell>
        </row>
        <row r="161">
          <cell r="A161">
            <v>10534</v>
          </cell>
          <cell r="B161" t="str">
            <v>Ensaio - Esclerometria até 4 pontos com 16 perc.</v>
          </cell>
          <cell r="C161" t="str">
            <v>Ud</v>
          </cell>
          <cell r="D161">
            <v>1395.81</v>
          </cell>
          <cell r="G161">
            <v>43466</v>
          </cell>
          <cell r="H161">
            <v>1515.8496600000001</v>
          </cell>
        </row>
        <row r="162">
          <cell r="A162">
            <v>11496</v>
          </cell>
          <cell r="B162" t="str">
            <v>Ensaio compressão triaxial - Não adensado, não drenado</v>
          </cell>
          <cell r="C162" t="str">
            <v>Ud</v>
          </cell>
          <cell r="D162">
            <v>1061.07</v>
          </cell>
          <cell r="G162">
            <v>43466</v>
          </cell>
          <cell r="H162">
            <v>1152.3220200000001</v>
          </cell>
        </row>
        <row r="163">
          <cell r="A163">
            <v>11437</v>
          </cell>
          <cell r="B163" t="str">
            <v>Ensaio de Cisalhamento Direto (Lento)</v>
          </cell>
          <cell r="C163" t="str">
            <v>Ud</v>
          </cell>
          <cell r="D163">
            <v>1546.98</v>
          </cell>
          <cell r="G163">
            <v>43466</v>
          </cell>
          <cell r="H163">
            <v>1680.0202800000002</v>
          </cell>
        </row>
        <row r="164">
          <cell r="A164">
            <v>11440</v>
          </cell>
          <cell r="B164" t="str">
            <v>Ensaio de Compactação Proctor Intermediário - por amostra</v>
          </cell>
          <cell r="C164" t="str">
            <v>Ud</v>
          </cell>
          <cell r="D164">
            <v>290.95</v>
          </cell>
          <cell r="G164">
            <v>43466</v>
          </cell>
          <cell r="H164">
            <v>315.9717</v>
          </cell>
        </row>
        <row r="165">
          <cell r="A165">
            <v>11441</v>
          </cell>
          <cell r="B165" t="str">
            <v>Ensaio de Compactação Proctor Modificado - por amostra</v>
          </cell>
          <cell r="C165" t="str">
            <v>Ud</v>
          </cell>
          <cell r="D165">
            <v>381.24</v>
          </cell>
          <cell r="G165">
            <v>43466</v>
          </cell>
          <cell r="H165">
            <v>414.02664000000004</v>
          </cell>
        </row>
        <row r="166">
          <cell r="A166">
            <v>11442</v>
          </cell>
          <cell r="B166" t="str">
            <v>Ensaio de Compressão Simples de solos coesivos (NBR 12770)</v>
          </cell>
          <cell r="C166" t="str">
            <v>Ud</v>
          </cell>
          <cell r="D166">
            <v>277.82</v>
          </cell>
          <cell r="G166">
            <v>43466</v>
          </cell>
          <cell r="H166">
            <v>301.71252000000004</v>
          </cell>
        </row>
        <row r="167">
          <cell r="A167">
            <v>11445</v>
          </cell>
          <cell r="B167" t="str">
            <v>Ensaio de Equivalente de Areia - por amostra</v>
          </cell>
          <cell r="C167" t="str">
            <v>Ud</v>
          </cell>
          <cell r="D167">
            <v>94.46</v>
          </cell>
          <cell r="G167">
            <v>43466</v>
          </cell>
          <cell r="H167">
            <v>102.58356000000001</v>
          </cell>
        </row>
        <row r="168">
          <cell r="A168">
            <v>101973</v>
          </cell>
          <cell r="B168" t="str">
            <v>Ensaio de Estabilidade de Concreto Asfáltico</v>
          </cell>
          <cell r="C168" t="str">
            <v>Ud</v>
          </cell>
          <cell r="D168">
            <v>351.15</v>
          </cell>
          <cell r="G168">
            <v>43466</v>
          </cell>
          <cell r="H168">
            <v>381.34890000000001</v>
          </cell>
        </row>
        <row r="169">
          <cell r="A169">
            <v>11446</v>
          </cell>
          <cell r="B169" t="str">
            <v>Ensaio de Granulometria por Peneiramento</v>
          </cell>
          <cell r="C169" t="str">
            <v>Ud</v>
          </cell>
          <cell r="D169">
            <v>167.95</v>
          </cell>
          <cell r="G169">
            <v>43466</v>
          </cell>
          <cell r="H169">
            <v>182.3937</v>
          </cell>
        </row>
        <row r="170">
          <cell r="A170">
            <v>11447</v>
          </cell>
          <cell r="B170" t="str">
            <v>Ensaio de Granulometria por Peneiramento e Sedimentação - por amostra</v>
          </cell>
          <cell r="C170" t="str">
            <v>Ud</v>
          </cell>
          <cell r="D170">
            <v>190.62</v>
          </cell>
          <cell r="G170">
            <v>43466</v>
          </cell>
          <cell r="H170">
            <v>207.01332000000002</v>
          </cell>
        </row>
        <row r="171">
          <cell r="A171">
            <v>11449</v>
          </cell>
          <cell r="B171" t="str">
            <v>Ensaio de Indíce de suporte Califórnia - por CP</v>
          </cell>
          <cell r="C171" t="str">
            <v>Ud</v>
          </cell>
          <cell r="D171">
            <v>241.42</v>
          </cell>
          <cell r="G171">
            <v>43466</v>
          </cell>
          <cell r="H171">
            <v>262.18212</v>
          </cell>
        </row>
        <row r="172">
          <cell r="A172">
            <v>11451</v>
          </cell>
          <cell r="B172" t="str">
            <v>Ensaio de Limites de Liquidez e Plasticidade - por amostra</v>
          </cell>
          <cell r="C172" t="str">
            <v>Ud</v>
          </cell>
          <cell r="D172">
            <v>199.43</v>
          </cell>
          <cell r="G172">
            <v>43466</v>
          </cell>
          <cell r="H172">
            <v>216.58098000000001</v>
          </cell>
        </row>
        <row r="173">
          <cell r="A173">
            <v>11432</v>
          </cell>
          <cell r="B173" t="str">
            <v>Ensaio de massa específica "In Situ"</v>
          </cell>
          <cell r="C173" t="str">
            <v>Ud</v>
          </cell>
          <cell r="D173">
            <v>83.97</v>
          </cell>
          <cell r="G173">
            <v>43466</v>
          </cell>
          <cell r="H173">
            <v>91.191420000000008</v>
          </cell>
        </row>
        <row r="174">
          <cell r="A174">
            <v>11459</v>
          </cell>
          <cell r="B174" t="str">
            <v>Ensaio de Palheta (VANE)</v>
          </cell>
          <cell r="C174" t="str">
            <v>Ud</v>
          </cell>
          <cell r="D174">
            <v>1113.99</v>
          </cell>
          <cell r="G174">
            <v>43466</v>
          </cell>
          <cell r="H174">
            <v>1209.79314</v>
          </cell>
        </row>
        <row r="175">
          <cell r="A175">
            <v>99571</v>
          </cell>
          <cell r="B175" t="str">
            <v>Ensaio de penetração de cone CPTU</v>
          </cell>
          <cell r="C175" t="str">
            <v>m</v>
          </cell>
          <cell r="D175">
            <v>298.86</v>
          </cell>
          <cell r="G175">
            <v>43466</v>
          </cell>
          <cell r="H175">
            <v>324.56196000000006</v>
          </cell>
        </row>
        <row r="176">
          <cell r="A176">
            <v>10525</v>
          </cell>
          <cell r="B176" t="str">
            <v>Ensaio de resistência à compressão simples - concreto</v>
          </cell>
          <cell r="C176" t="str">
            <v>Ud</v>
          </cell>
          <cell r="D176">
            <v>188.94</v>
          </cell>
          <cell r="G176">
            <v>43466</v>
          </cell>
          <cell r="H176">
            <v>205.18884</v>
          </cell>
        </row>
        <row r="177">
          <cell r="A177">
            <v>10859</v>
          </cell>
          <cell r="B177" t="str">
            <v>Gasolina</v>
          </cell>
          <cell r="C177" t="str">
            <v>L</v>
          </cell>
          <cell r="D177">
            <v>4.37</v>
          </cell>
          <cell r="G177">
            <v>43466</v>
          </cell>
          <cell r="H177">
            <v>4.7458200000000001</v>
          </cell>
        </row>
        <row r="178">
          <cell r="A178">
            <v>11471</v>
          </cell>
          <cell r="B178" t="str">
            <v>Imposto sobre serviços (ISS)</v>
          </cell>
          <cell r="C178" t="str">
            <v>vb</v>
          </cell>
          <cell r="D178">
            <v>0</v>
          </cell>
          <cell r="G178">
            <v>43466</v>
          </cell>
          <cell r="H178">
            <v>0</v>
          </cell>
        </row>
        <row r="179">
          <cell r="A179">
            <v>99573</v>
          </cell>
          <cell r="B179" t="str">
            <v>Instalação de cone "CPTU" e ensaio de dissipação de pressões neutras (até 2 horas), inclusive relatório</v>
          </cell>
          <cell r="C179" t="str">
            <v>Ud</v>
          </cell>
          <cell r="D179">
            <v>1609.01</v>
          </cell>
          <cell r="G179">
            <v>43466</v>
          </cell>
          <cell r="H179">
            <v>1747.3848600000001</v>
          </cell>
        </row>
        <row r="180">
          <cell r="A180">
            <v>101450</v>
          </cell>
          <cell r="B180" t="str">
            <v>Levantamento deflectométrico com FWD, leitura em duas faixas de tráfego, espaçamento de 120m por faixa (60m
alternados), inclusive relatório</v>
          </cell>
          <cell r="C180" t="str">
            <v>km</v>
          </cell>
          <cell r="D180">
            <v>464.26</v>
          </cell>
          <cell r="G180">
            <v>43466</v>
          </cell>
          <cell r="H180">
            <v>504.18636000000004</v>
          </cell>
        </row>
        <row r="181">
          <cell r="A181">
            <v>99577</v>
          </cell>
          <cell r="B181" t="str">
            <v>Mobilização e desmobilização de equipe / equipamento para ensaio CPTU / Vane Test / Piezômetro</v>
          </cell>
          <cell r="C181" t="str">
            <v>Ud</v>
          </cell>
          <cell r="D181">
            <v>18307.88</v>
          </cell>
          <cell r="G181">
            <v>43466</v>
          </cell>
          <cell r="H181">
            <v>19882.357680000001</v>
          </cell>
        </row>
        <row r="182">
          <cell r="A182">
            <v>99578</v>
          </cell>
          <cell r="B182" t="str">
            <v>Mobilização e desmobilização de equipe e equipamento de sondagem rotativa, inclusive deslocamento na Grande Vitória</v>
          </cell>
          <cell r="C182" t="str">
            <v>Ud</v>
          </cell>
          <cell r="D182">
            <v>1902.43</v>
          </cell>
          <cell r="G182">
            <v>43466</v>
          </cell>
          <cell r="H182">
            <v>2066.0389800000003</v>
          </cell>
        </row>
        <row r="183">
          <cell r="A183">
            <v>99579</v>
          </cell>
          <cell r="B183" t="str">
            <v>Mobilização e desmobilização de equipe e equipamento de sondagem SPT, inclusive deslocamento na Grande Vitória</v>
          </cell>
          <cell r="C183" t="str">
            <v>Ud</v>
          </cell>
          <cell r="D183">
            <v>1541.97</v>
          </cell>
          <cell r="G183">
            <v>43466</v>
          </cell>
          <cell r="H183">
            <v>1674.5794200000003</v>
          </cell>
        </row>
        <row r="184">
          <cell r="A184">
            <v>101451</v>
          </cell>
          <cell r="B184" t="str">
            <v>Mobilização e desmobilização de equipe e equipamento para levantamento com FWD</v>
          </cell>
          <cell r="C184" t="str">
            <v>Ud</v>
          </cell>
          <cell r="D184">
            <v>8411.4699999999993</v>
          </cell>
          <cell r="G184">
            <v>43466</v>
          </cell>
          <cell r="H184">
            <v>9134.8564200000001</v>
          </cell>
        </row>
        <row r="185">
          <cell r="A185">
            <v>10420</v>
          </cell>
          <cell r="B185" t="str">
            <v>Nível óptico</v>
          </cell>
          <cell r="C185" t="str">
            <v>Mes</v>
          </cell>
          <cell r="D185">
            <v>435.84</v>
          </cell>
          <cell r="G185">
            <v>43466</v>
          </cell>
          <cell r="H185">
            <v>473.32224000000002</v>
          </cell>
        </row>
        <row r="186">
          <cell r="A186">
            <v>11501</v>
          </cell>
          <cell r="B186" t="str">
            <v>Perfuração para execução de ensaio de Palheta (Vane Test)</v>
          </cell>
          <cell r="C186" t="str">
            <v>M</v>
          </cell>
          <cell r="D186">
            <v>154.41999999999999</v>
          </cell>
          <cell r="G186">
            <v>43466</v>
          </cell>
          <cell r="H186">
            <v>167.70012</v>
          </cell>
        </row>
        <row r="187">
          <cell r="A187">
            <v>11512</v>
          </cell>
          <cell r="B187" t="str">
            <v>PIS/COFINS</v>
          </cell>
          <cell r="C187" t="str">
            <v>vb</v>
          </cell>
          <cell r="D187">
            <v>0</v>
          </cell>
          <cell r="G187">
            <v>43466</v>
          </cell>
          <cell r="H187">
            <v>0</v>
          </cell>
        </row>
        <row r="188">
          <cell r="A188">
            <v>11407</v>
          </cell>
          <cell r="B188" t="str">
            <v>Plotagem de desenho P/B em papel Sulfit</v>
          </cell>
          <cell r="C188" t="str">
            <v>M</v>
          </cell>
          <cell r="D188">
            <v>9.4499999999999993</v>
          </cell>
          <cell r="G188">
            <v>43466</v>
          </cell>
          <cell r="H188">
            <v>10.262700000000001</v>
          </cell>
        </row>
        <row r="189">
          <cell r="A189">
            <v>11500</v>
          </cell>
          <cell r="B189" t="str">
            <v>Relatório de Ensaio de Palheta (Vane Test)</v>
          </cell>
          <cell r="C189" t="str">
            <v>Ud</v>
          </cell>
          <cell r="D189">
            <v>379.31</v>
          </cell>
          <cell r="G189">
            <v>43466</v>
          </cell>
          <cell r="H189">
            <v>411.93066000000005</v>
          </cell>
        </row>
        <row r="190">
          <cell r="A190">
            <v>10584</v>
          </cell>
          <cell r="B190" t="str">
            <v>Serviços gráficos e materiais de consumo</v>
          </cell>
          <cell r="C190" t="str">
            <v>Mes</v>
          </cell>
          <cell r="D190">
            <v>2782.42</v>
          </cell>
          <cell r="G190">
            <v>43466</v>
          </cell>
          <cell r="H190">
            <v>3021.7081200000002</v>
          </cell>
        </row>
        <row r="191">
          <cell r="A191">
            <v>99582</v>
          </cell>
          <cell r="B191" t="str">
            <v>Sondagem à Percussão SPT - Instalação de tubo de revestimento</v>
          </cell>
          <cell r="C191" t="str">
            <v>m</v>
          </cell>
          <cell r="D191">
            <v>80.25</v>
          </cell>
          <cell r="G191">
            <v>43466</v>
          </cell>
          <cell r="H191">
            <v>87.151500000000013</v>
          </cell>
        </row>
        <row r="192">
          <cell r="A192">
            <v>99586</v>
          </cell>
          <cell r="B192" t="str">
            <v>Sondagem à Trado, profundidade até 3,00 m, inclusive coleta de amostras</v>
          </cell>
          <cell r="C192" t="str">
            <v>Ud</v>
          </cell>
          <cell r="D192">
            <v>97.62</v>
          </cell>
          <cell r="G192">
            <v>43466</v>
          </cell>
          <cell r="H192">
            <v>106.01532000000002</v>
          </cell>
        </row>
        <row r="193">
          <cell r="A193">
            <v>99587</v>
          </cell>
          <cell r="B193" t="str">
            <v>Sondagem de simples reconhecimento tipo SPT, incl. deslocamento local do equipamento até 500 m</v>
          </cell>
          <cell r="C193" t="str">
            <v>m</v>
          </cell>
          <cell r="D193">
            <v>113.41</v>
          </cell>
          <cell r="G193">
            <v>43466</v>
          </cell>
          <cell r="H193">
            <v>123.16326000000001</v>
          </cell>
        </row>
        <row r="194">
          <cell r="A194">
            <v>99589</v>
          </cell>
          <cell r="B194" t="str">
            <v>Sondagem rotativa em alteração de rocha inclusive deslocamento local do equipamento até 500 m</v>
          </cell>
          <cell r="C194" t="str">
            <v>m</v>
          </cell>
          <cell r="D194">
            <v>401.76</v>
          </cell>
          <cell r="G194">
            <v>43466</v>
          </cell>
          <cell r="H194">
            <v>436.31136000000004</v>
          </cell>
        </row>
        <row r="195">
          <cell r="A195">
            <v>99590</v>
          </cell>
          <cell r="B195" t="str">
            <v>Sondagem rotativa em rocha sã ou fraturada inclusive deslocamento local do equipamento até 500m</v>
          </cell>
          <cell r="C195" t="str">
            <v>m</v>
          </cell>
          <cell r="D195">
            <v>608.59</v>
          </cell>
          <cell r="G195">
            <v>43466</v>
          </cell>
          <cell r="H195">
            <v>660.92874000000006</v>
          </cell>
        </row>
        <row r="196">
          <cell r="A196">
            <v>99591</v>
          </cell>
          <cell r="B196" t="str">
            <v>Sondagem rotativa em solo, inclusive deslocamento local do equipamento até 500m</v>
          </cell>
          <cell r="C196" t="str">
            <v>m</v>
          </cell>
          <cell r="D196">
            <v>204.28</v>
          </cell>
          <cell r="G196">
            <v>43466</v>
          </cell>
          <cell r="H196">
            <v>221.84808000000001</v>
          </cell>
        </row>
        <row r="197">
          <cell r="A197">
            <v>10515</v>
          </cell>
          <cell r="B197" t="str">
            <v>TX 10,00% de custos diretos</v>
          </cell>
          <cell r="C197" t="str">
            <v>vb</v>
          </cell>
          <cell r="D197">
            <v>0</v>
          </cell>
          <cell r="G197">
            <v>43466</v>
          </cell>
          <cell r="H197">
            <v>0</v>
          </cell>
        </row>
        <row r="198">
          <cell r="A198">
            <v>10516</v>
          </cell>
          <cell r="B198" t="str">
            <v>TX 2,00% de custos diretos + remuneraçao</v>
          </cell>
          <cell r="C198" t="str">
            <v>vb</v>
          </cell>
          <cell r="D198">
            <v>0</v>
          </cell>
          <cell r="G198">
            <v>43466</v>
          </cell>
          <cell r="H198">
            <v>0</v>
          </cell>
        </row>
        <row r="199">
          <cell r="A199">
            <v>99640</v>
          </cell>
          <cell r="B199" t="str">
            <v>TX 20,00% s/ mao obra/equip. projeto (Pessoa Juridica)</v>
          </cell>
          <cell r="C199" t="str">
            <v>vb</v>
          </cell>
          <cell r="D199">
            <v>0</v>
          </cell>
          <cell r="G199">
            <v>43466</v>
          </cell>
          <cell r="H199">
            <v>0</v>
          </cell>
        </row>
        <row r="200">
          <cell r="A200">
            <v>10514</v>
          </cell>
          <cell r="B200" t="str">
            <v>TX 25.00% s/ mao obra/equip. projeto</v>
          </cell>
          <cell r="C200" t="str">
            <v>vb</v>
          </cell>
          <cell r="D200">
            <v>0</v>
          </cell>
          <cell r="G200">
            <v>43466</v>
          </cell>
          <cell r="H200">
            <v>0</v>
          </cell>
        </row>
        <row r="201">
          <cell r="A201">
            <v>10513</v>
          </cell>
          <cell r="B201" t="str">
            <v>TX 84,04 s/ mao obra/equip. projeto</v>
          </cell>
          <cell r="C201" t="str">
            <v>vb</v>
          </cell>
          <cell r="D201">
            <v>0</v>
          </cell>
          <cell r="G201">
            <v>43466</v>
          </cell>
          <cell r="H201">
            <v>0</v>
          </cell>
        </row>
        <row r="202">
          <cell r="G202">
            <v>43466</v>
          </cell>
          <cell r="H202">
            <v>0</v>
          </cell>
        </row>
        <row r="203">
          <cell r="A203" t="str">
            <v>MÃO OBRA SEM BDI</v>
          </cell>
          <cell r="B203">
            <v>0</v>
          </cell>
          <cell r="C203">
            <v>0</v>
          </cell>
          <cell r="D203">
            <v>0</v>
          </cell>
          <cell r="E203">
            <v>0</v>
          </cell>
          <cell r="G203">
            <v>43466</v>
          </cell>
          <cell r="H203">
            <v>0</v>
          </cell>
        </row>
        <row r="204">
          <cell r="A204" t="str">
            <v>Cód. Padrão</v>
          </cell>
          <cell r="B204" t="str">
            <v>Descrição da mão de obra</v>
          </cell>
          <cell r="C204" t="str">
            <v>Unidade</v>
          </cell>
          <cell r="D204" t="str">
            <v>Valor sem encargos</v>
          </cell>
          <cell r="E204" t="str">
            <v>Valor com encargos</v>
          </cell>
          <cell r="G204">
            <v>43466</v>
          </cell>
          <cell r="H204">
            <v>0</v>
          </cell>
        </row>
        <row r="205">
          <cell r="A205">
            <v>20000</v>
          </cell>
          <cell r="B205" t="str">
            <v>Administrador de empresas</v>
          </cell>
          <cell r="C205" t="str">
            <v>mês</v>
          </cell>
          <cell r="D205">
            <v>8483</v>
          </cell>
          <cell r="E205">
            <v>15612.11</v>
          </cell>
          <cell r="F205">
            <v>0.84039962277496172</v>
          </cell>
          <cell r="G205">
            <v>43466</v>
          </cell>
          <cell r="H205">
            <v>9212.5380000000005</v>
          </cell>
        </row>
        <row r="206">
          <cell r="A206">
            <v>20028</v>
          </cell>
          <cell r="B206" t="str">
            <v>Advogado</v>
          </cell>
          <cell r="C206" t="str">
            <v>mês</v>
          </cell>
          <cell r="D206">
            <v>8483</v>
          </cell>
          <cell r="E206">
            <v>15612.11</v>
          </cell>
          <cell r="F206">
            <v>0.84039962277496172</v>
          </cell>
          <cell r="G206">
            <v>43466</v>
          </cell>
          <cell r="H206">
            <v>9212.5380000000005</v>
          </cell>
        </row>
        <row r="207">
          <cell r="A207">
            <v>20105</v>
          </cell>
          <cell r="B207" t="str">
            <v>Analista de sistemas (júnior)</v>
          </cell>
          <cell r="C207" t="str">
            <v>mês</v>
          </cell>
          <cell r="D207">
            <v>8773.18</v>
          </cell>
          <cell r="E207">
            <v>16146.16</v>
          </cell>
          <cell r="F207">
            <v>0.84039994619966762</v>
          </cell>
          <cell r="G207">
            <v>43466</v>
          </cell>
          <cell r="H207">
            <v>9527.6734800000013</v>
          </cell>
        </row>
        <row r="208">
          <cell r="A208">
            <v>20001</v>
          </cell>
          <cell r="B208" t="str">
            <v>Analista de sistemas (sênior)</v>
          </cell>
          <cell r="C208" t="str">
            <v>mês</v>
          </cell>
          <cell r="D208">
            <v>13630.9</v>
          </cell>
          <cell r="E208">
            <v>25086.3</v>
          </cell>
          <cell r="F208">
            <v>0.84039938668759939</v>
          </cell>
          <cell r="G208">
            <v>43466</v>
          </cell>
          <cell r="H208">
            <v>14803.1574</v>
          </cell>
        </row>
        <row r="209">
          <cell r="A209">
            <v>20021</v>
          </cell>
          <cell r="B209" t="str">
            <v>Auxiliar de administraçao</v>
          </cell>
          <cell r="C209" t="str">
            <v>mês</v>
          </cell>
          <cell r="D209">
            <v>1921.03</v>
          </cell>
          <cell r="E209">
            <v>3535.46</v>
          </cell>
          <cell r="F209">
            <v>0.84039811975867118</v>
          </cell>
          <cell r="G209">
            <v>43466</v>
          </cell>
          <cell r="H209">
            <v>2086.2385800000002</v>
          </cell>
        </row>
        <row r="210">
          <cell r="A210">
            <v>20023</v>
          </cell>
          <cell r="B210" t="str">
            <v>Auxiliar de desenhista</v>
          </cell>
          <cell r="C210" t="str">
            <v>mês</v>
          </cell>
          <cell r="D210">
            <v>2137.36</v>
          </cell>
          <cell r="E210">
            <v>3933.59</v>
          </cell>
          <cell r="F210">
            <v>0.84039656398547735</v>
          </cell>
          <cell r="G210">
            <v>43466</v>
          </cell>
          <cell r="H210">
            <v>2321.1729600000003</v>
          </cell>
        </row>
        <row r="211">
          <cell r="A211">
            <v>20025</v>
          </cell>
          <cell r="B211" t="str">
            <v>Auxiliar de escritório</v>
          </cell>
          <cell r="C211" t="str">
            <v>mês</v>
          </cell>
          <cell r="D211">
            <v>1921.03</v>
          </cell>
          <cell r="E211">
            <v>3535.46</v>
          </cell>
          <cell r="F211">
            <v>0.84039811975867118</v>
          </cell>
          <cell r="G211">
            <v>43466</v>
          </cell>
          <cell r="H211">
            <v>2086.2385800000002</v>
          </cell>
        </row>
        <row r="212">
          <cell r="A212">
            <v>20026</v>
          </cell>
          <cell r="B212" t="str">
            <v>Auxiliar de laboratório</v>
          </cell>
          <cell r="C212" t="str">
            <v>mês</v>
          </cell>
          <cell r="D212">
            <v>2137.36</v>
          </cell>
          <cell r="E212">
            <v>3933.59</v>
          </cell>
          <cell r="F212">
            <v>0.84039656398547735</v>
          </cell>
          <cell r="G212">
            <v>43466</v>
          </cell>
          <cell r="H212">
            <v>2321.1729600000003</v>
          </cell>
        </row>
        <row r="213">
          <cell r="A213">
            <v>20027</v>
          </cell>
          <cell r="B213" t="str">
            <v>Auxiliar de serviços gerais</v>
          </cell>
          <cell r="C213" t="str">
            <v>mês</v>
          </cell>
          <cell r="D213">
            <v>1674.7</v>
          </cell>
          <cell r="E213">
            <v>3082.11</v>
          </cell>
          <cell r="F213">
            <v>0.84039529467964424</v>
          </cell>
          <cell r="G213">
            <v>43466</v>
          </cell>
          <cell r="H213">
            <v>1818.7242000000001</v>
          </cell>
        </row>
        <row r="214">
          <cell r="A214">
            <v>20029</v>
          </cell>
          <cell r="B214" t="str">
            <v>Auxiliar de topografia</v>
          </cell>
          <cell r="C214" t="str">
            <v>mês</v>
          </cell>
          <cell r="D214">
            <v>2137.36</v>
          </cell>
          <cell r="E214">
            <v>3933.59</v>
          </cell>
          <cell r="F214">
            <v>0.84039656398547735</v>
          </cell>
          <cell r="G214">
            <v>43466</v>
          </cell>
          <cell r="H214">
            <v>2321.1729600000003</v>
          </cell>
        </row>
        <row r="215">
          <cell r="A215">
            <v>20032</v>
          </cell>
          <cell r="B215" t="str">
            <v>Auxiliar técnico de estradas</v>
          </cell>
          <cell r="C215" t="str">
            <v>mês</v>
          </cell>
          <cell r="D215">
            <v>2137.36</v>
          </cell>
          <cell r="E215">
            <v>3933.59</v>
          </cell>
          <cell r="F215">
            <v>0.84039656398547735</v>
          </cell>
          <cell r="G215">
            <v>43466</v>
          </cell>
          <cell r="H215">
            <v>2321.1729600000003</v>
          </cell>
        </row>
        <row r="216">
          <cell r="A216">
            <v>20024</v>
          </cell>
          <cell r="B216" t="str">
            <v>Auxliar de engenharia</v>
          </cell>
          <cell r="C216" t="str">
            <v>mês</v>
          </cell>
          <cell r="D216">
            <v>3564.53</v>
          </cell>
          <cell r="E216">
            <v>6560.16</v>
          </cell>
          <cell r="F216">
            <v>0.84039971609160236</v>
          </cell>
          <cell r="G216">
            <v>43466</v>
          </cell>
          <cell r="H216">
            <v>3871.0795800000005</v>
          </cell>
        </row>
        <row r="217">
          <cell r="A217">
            <v>20043</v>
          </cell>
          <cell r="B217" t="str">
            <v>Consultor Especial (P.J.)</v>
          </cell>
          <cell r="C217" t="str">
            <v>mês</v>
          </cell>
          <cell r="D217">
            <v>19906.25</v>
          </cell>
          <cell r="E217">
            <v>23887.5</v>
          </cell>
          <cell r="F217">
            <v>0.19999999999999996</v>
          </cell>
          <cell r="G217">
            <v>43466</v>
          </cell>
          <cell r="H217">
            <v>21618.1875</v>
          </cell>
        </row>
        <row r="218">
          <cell r="A218">
            <v>20044</v>
          </cell>
          <cell r="B218" t="str">
            <v>Contador de nível superior</v>
          </cell>
          <cell r="C218" t="str">
            <v>mês</v>
          </cell>
          <cell r="D218">
            <v>8483</v>
          </cell>
          <cell r="E218">
            <v>15612.11</v>
          </cell>
          <cell r="F218">
            <v>0.84039962277496172</v>
          </cell>
          <cell r="G218">
            <v>43466</v>
          </cell>
          <cell r="H218">
            <v>9212.5380000000005</v>
          </cell>
        </row>
        <row r="219">
          <cell r="A219">
            <v>20048</v>
          </cell>
          <cell r="B219" t="str">
            <v>Desenhista</v>
          </cell>
          <cell r="C219" t="str">
            <v>mês</v>
          </cell>
          <cell r="D219">
            <v>3564.53</v>
          </cell>
          <cell r="E219">
            <v>6560.16</v>
          </cell>
          <cell r="F219">
            <v>0.84039971609160236</v>
          </cell>
          <cell r="G219">
            <v>43466</v>
          </cell>
          <cell r="H219">
            <v>3871.0795800000005</v>
          </cell>
        </row>
        <row r="220">
          <cell r="A220">
            <v>20049</v>
          </cell>
          <cell r="B220" t="str">
            <v>Desenhista chefe</v>
          </cell>
          <cell r="C220" t="str">
            <v>mês</v>
          </cell>
          <cell r="D220">
            <v>4713.42</v>
          </cell>
          <cell r="E220">
            <v>8674.57</v>
          </cell>
          <cell r="F220">
            <v>0.8403982670757113</v>
          </cell>
          <cell r="G220">
            <v>43466</v>
          </cell>
          <cell r="H220">
            <v>5118.77412</v>
          </cell>
        </row>
        <row r="221">
          <cell r="A221">
            <v>20051</v>
          </cell>
          <cell r="B221" t="str">
            <v>Desenhista projetista</v>
          </cell>
          <cell r="C221" t="str">
            <v>mês</v>
          </cell>
          <cell r="D221">
            <v>6179.74</v>
          </cell>
          <cell r="E221">
            <v>11373.19</v>
          </cell>
          <cell r="F221">
            <v>0.84039943428040687</v>
          </cell>
          <cell r="G221">
            <v>43466</v>
          </cell>
          <cell r="H221">
            <v>6711.1976400000003</v>
          </cell>
        </row>
        <row r="222">
          <cell r="A222">
            <v>20052</v>
          </cell>
          <cell r="B222" t="str">
            <v>Digitador</v>
          </cell>
          <cell r="C222" t="str">
            <v>mês</v>
          </cell>
          <cell r="D222">
            <v>2137.36</v>
          </cell>
          <cell r="E222">
            <v>3933.59</v>
          </cell>
          <cell r="F222">
            <v>0.84039656398547735</v>
          </cell>
          <cell r="G222">
            <v>43466</v>
          </cell>
          <cell r="H222">
            <v>2321.1729600000003</v>
          </cell>
        </row>
        <row r="223">
          <cell r="A223">
            <v>20054</v>
          </cell>
          <cell r="B223" t="str">
            <v>Economista</v>
          </cell>
          <cell r="C223" t="str">
            <v>mês</v>
          </cell>
          <cell r="D223">
            <v>8483</v>
          </cell>
          <cell r="E223">
            <v>15612.11</v>
          </cell>
          <cell r="F223">
            <v>0.84039962277496172</v>
          </cell>
          <cell r="G223">
            <v>43466</v>
          </cell>
          <cell r="H223">
            <v>9212.5380000000005</v>
          </cell>
        </row>
        <row r="224">
          <cell r="A224">
            <v>20077</v>
          </cell>
          <cell r="B224" t="str">
            <v>Engenheiro auxiliar</v>
          </cell>
          <cell r="C224" t="str">
            <v>mês</v>
          </cell>
          <cell r="D224">
            <v>8483</v>
          </cell>
          <cell r="E224">
            <v>15612.11</v>
          </cell>
          <cell r="F224">
            <v>0.84039962277496172</v>
          </cell>
          <cell r="G224">
            <v>43466</v>
          </cell>
          <cell r="H224">
            <v>9212.5380000000005</v>
          </cell>
        </row>
        <row r="225">
          <cell r="A225">
            <v>20071</v>
          </cell>
          <cell r="B225" t="str">
            <v>Engenheiro consultor (P.J.)</v>
          </cell>
          <cell r="C225" t="str">
            <v>mês</v>
          </cell>
          <cell r="D225">
            <v>17298.93</v>
          </cell>
          <cell r="E225">
            <v>20758.71</v>
          </cell>
          <cell r="F225">
            <v>0.1999996531577386</v>
          </cell>
          <cell r="G225">
            <v>43466</v>
          </cell>
          <cell r="H225">
            <v>18786.637980000003</v>
          </cell>
        </row>
        <row r="226">
          <cell r="A226">
            <v>20073</v>
          </cell>
          <cell r="B226" t="str">
            <v>Engenheiro coordenador</v>
          </cell>
          <cell r="C226" t="str">
            <v>mês</v>
          </cell>
          <cell r="D226">
            <v>17298.93</v>
          </cell>
          <cell r="E226">
            <v>31836.95</v>
          </cell>
          <cell r="F226">
            <v>0.84039995537296242</v>
          </cell>
          <cell r="G226">
            <v>43466</v>
          </cell>
          <cell r="H226">
            <v>18786.637980000003</v>
          </cell>
        </row>
        <row r="227">
          <cell r="A227">
            <v>20070</v>
          </cell>
          <cell r="B227" t="str">
            <v>Engenheiro junior</v>
          </cell>
          <cell r="C227" t="str">
            <v>mês</v>
          </cell>
          <cell r="D227">
            <v>8773.18</v>
          </cell>
          <cell r="E227">
            <v>16146.16</v>
          </cell>
          <cell r="F227">
            <v>0.84039994619966762</v>
          </cell>
          <cell r="G227">
            <v>43466</v>
          </cell>
          <cell r="H227">
            <v>9527.6734800000013</v>
          </cell>
        </row>
        <row r="228">
          <cell r="A228">
            <v>20069</v>
          </cell>
          <cell r="B228" t="str">
            <v>Engenheiro pleno</v>
          </cell>
          <cell r="C228" t="str">
            <v>mês</v>
          </cell>
          <cell r="D228">
            <v>10663.79</v>
          </cell>
          <cell r="E228">
            <v>19625.63</v>
          </cell>
          <cell r="F228">
            <v>0.84039914514445613</v>
          </cell>
          <cell r="G228">
            <v>43466</v>
          </cell>
          <cell r="H228">
            <v>11580.875940000002</v>
          </cell>
        </row>
        <row r="229">
          <cell r="A229">
            <v>20079</v>
          </cell>
          <cell r="B229" t="str">
            <v>Engenheiro sênior</v>
          </cell>
          <cell r="C229" t="str">
            <v>mês</v>
          </cell>
          <cell r="D229">
            <v>13630.9</v>
          </cell>
          <cell r="E229">
            <v>25086.3</v>
          </cell>
          <cell r="F229">
            <v>0.84039938668759939</v>
          </cell>
          <cell r="G229">
            <v>43466</v>
          </cell>
          <cell r="H229">
            <v>14803.1574</v>
          </cell>
        </row>
        <row r="230">
          <cell r="A230">
            <v>20153</v>
          </cell>
          <cell r="B230" t="str">
            <v>Especialista Ambiental (Coordenador de Estudos)</v>
          </cell>
          <cell r="C230" t="str">
            <v>mês</v>
          </cell>
          <cell r="D230">
            <v>17298.93</v>
          </cell>
          <cell r="E230">
            <v>31836.95</v>
          </cell>
          <cell r="F230">
            <v>0.84039995537296242</v>
          </cell>
          <cell r="G230">
            <v>43466</v>
          </cell>
          <cell r="H230">
            <v>18786.637980000003</v>
          </cell>
        </row>
        <row r="231">
          <cell r="A231">
            <v>20084</v>
          </cell>
          <cell r="B231" t="str">
            <v>Especialista em meio ambiente</v>
          </cell>
          <cell r="C231" t="str">
            <v>mês</v>
          </cell>
          <cell r="D231">
            <v>13630.9</v>
          </cell>
          <cell r="E231">
            <v>25086.3</v>
          </cell>
          <cell r="F231">
            <v>0.84039938668759939</v>
          </cell>
          <cell r="G231">
            <v>43466</v>
          </cell>
          <cell r="H231">
            <v>14803.1574</v>
          </cell>
        </row>
        <row r="232">
          <cell r="A232">
            <v>20089</v>
          </cell>
          <cell r="B232" t="str">
            <v>Laboratorista</v>
          </cell>
          <cell r="C232" t="str">
            <v>mês</v>
          </cell>
          <cell r="D232">
            <v>3564.53</v>
          </cell>
          <cell r="E232">
            <v>6560.16</v>
          </cell>
          <cell r="F232">
            <v>0.84039971609160236</v>
          </cell>
          <cell r="G232">
            <v>43466</v>
          </cell>
          <cell r="H232">
            <v>3871.0795800000005</v>
          </cell>
        </row>
        <row r="233">
          <cell r="A233">
            <v>20090</v>
          </cell>
          <cell r="B233" t="str">
            <v>Laboratorista auxiliar</v>
          </cell>
          <cell r="C233" t="str">
            <v>mês</v>
          </cell>
          <cell r="D233">
            <v>2861.02</v>
          </cell>
          <cell r="E233">
            <v>5265.42</v>
          </cell>
          <cell r="F233">
            <v>0.84039957777296204</v>
          </cell>
          <cell r="G233">
            <v>43466</v>
          </cell>
          <cell r="H233">
            <v>3107.06772</v>
          </cell>
        </row>
        <row r="234">
          <cell r="A234">
            <v>20091</v>
          </cell>
          <cell r="B234" t="str">
            <v>Laboratorista chefe</v>
          </cell>
          <cell r="C234" t="str">
            <v>mês</v>
          </cell>
          <cell r="D234">
            <v>4713.42</v>
          </cell>
          <cell r="E234">
            <v>8674.57</v>
          </cell>
          <cell r="F234">
            <v>0.8403982670757113</v>
          </cell>
          <cell r="G234">
            <v>43466</v>
          </cell>
          <cell r="H234">
            <v>5118.77412</v>
          </cell>
        </row>
        <row r="235">
          <cell r="A235">
            <v>20097</v>
          </cell>
          <cell r="B235" t="str">
            <v>Motorista</v>
          </cell>
          <cell r="C235" t="str">
            <v>mês</v>
          </cell>
          <cell r="D235">
            <v>1921.03</v>
          </cell>
          <cell r="E235">
            <v>3535.46</v>
          </cell>
          <cell r="F235">
            <v>0.84039811975867118</v>
          </cell>
          <cell r="G235">
            <v>43466</v>
          </cell>
          <cell r="H235">
            <v>2086.2385800000002</v>
          </cell>
        </row>
        <row r="236">
          <cell r="A236">
            <v>20098</v>
          </cell>
          <cell r="B236" t="str">
            <v>Nivelador</v>
          </cell>
          <cell r="C236" t="str">
            <v>mês</v>
          </cell>
          <cell r="D236">
            <v>2861.02</v>
          </cell>
          <cell r="E236">
            <v>5265.42</v>
          </cell>
          <cell r="F236">
            <v>0.84039957777296204</v>
          </cell>
          <cell r="G236">
            <v>43466</v>
          </cell>
          <cell r="H236">
            <v>3107.06772</v>
          </cell>
        </row>
        <row r="237">
          <cell r="A237">
            <v>20114</v>
          </cell>
          <cell r="B237" t="str">
            <v>Secretária</v>
          </cell>
          <cell r="C237" t="str">
            <v>mês</v>
          </cell>
          <cell r="D237">
            <v>2973.33</v>
          </cell>
          <cell r="E237">
            <v>5472.11</v>
          </cell>
          <cell r="F237">
            <v>0.84039780313655044</v>
          </cell>
          <cell r="G237">
            <v>43466</v>
          </cell>
          <cell r="H237">
            <v>3229.03638</v>
          </cell>
        </row>
        <row r="238">
          <cell r="A238">
            <v>20174</v>
          </cell>
          <cell r="B238" t="str">
            <v>Servente consultoria</v>
          </cell>
          <cell r="C238" t="str">
            <v>mês</v>
          </cell>
          <cell r="D238">
            <v>1674.7</v>
          </cell>
          <cell r="E238">
            <v>3082.11</v>
          </cell>
          <cell r="F238">
            <v>0.84039529467964424</v>
          </cell>
          <cell r="G238">
            <v>43466</v>
          </cell>
          <cell r="H238">
            <v>1818.7242000000001</v>
          </cell>
        </row>
        <row r="239">
          <cell r="A239">
            <v>20007</v>
          </cell>
          <cell r="B239" t="str">
            <v>Técnico de campo</v>
          </cell>
          <cell r="C239" t="str">
            <v>mês</v>
          </cell>
          <cell r="D239">
            <v>2599.16</v>
          </cell>
          <cell r="E239">
            <v>4783.49</v>
          </cell>
          <cell r="F239">
            <v>0.84039843641791956</v>
          </cell>
          <cell r="G239">
            <v>43466</v>
          </cell>
          <cell r="H239">
            <v>2822.6877600000003</v>
          </cell>
        </row>
        <row r="240">
          <cell r="A240">
            <v>20009</v>
          </cell>
          <cell r="B240" t="str">
            <v>Técnico de estradas I</v>
          </cell>
          <cell r="C240" t="str">
            <v>mês</v>
          </cell>
          <cell r="D240">
            <v>2861.02</v>
          </cell>
          <cell r="E240">
            <v>5265.42</v>
          </cell>
          <cell r="F240">
            <v>0.84039957777296204</v>
          </cell>
          <cell r="G240">
            <v>43466</v>
          </cell>
          <cell r="H240">
            <v>3107.06772</v>
          </cell>
        </row>
        <row r="241">
          <cell r="A241">
            <v>99511</v>
          </cell>
          <cell r="B241" t="str">
            <v>Técnico de estradas II</v>
          </cell>
          <cell r="C241" t="str">
            <v>mês</v>
          </cell>
          <cell r="D241">
            <v>3564.53</v>
          </cell>
          <cell r="E241">
            <v>6560.16</v>
          </cell>
          <cell r="F241">
            <v>0.84039971609160236</v>
          </cell>
          <cell r="G241">
            <v>43466</v>
          </cell>
          <cell r="H241">
            <v>3871.0795800000005</v>
          </cell>
        </row>
        <row r="242">
          <cell r="A242">
            <v>99512</v>
          </cell>
          <cell r="B242" t="str">
            <v>Técnico de estradas III</v>
          </cell>
          <cell r="C242" t="str">
            <v>mês</v>
          </cell>
          <cell r="D242">
            <v>4713.42</v>
          </cell>
          <cell r="E242">
            <v>8674.57</v>
          </cell>
          <cell r="F242">
            <v>0.8403982670757113</v>
          </cell>
          <cell r="G242">
            <v>43466</v>
          </cell>
          <cell r="H242">
            <v>5118.77412</v>
          </cell>
        </row>
        <row r="243">
          <cell r="A243">
            <v>20008</v>
          </cell>
          <cell r="B243" t="str">
            <v>Técnico de nível médio</v>
          </cell>
          <cell r="C243" t="str">
            <v>mês</v>
          </cell>
          <cell r="D243">
            <v>2861.02</v>
          </cell>
          <cell r="E243">
            <v>5265.42</v>
          </cell>
          <cell r="F243">
            <v>0.84039957777296204</v>
          </cell>
          <cell r="G243">
            <v>43466</v>
          </cell>
          <cell r="H243">
            <v>3107.06772</v>
          </cell>
        </row>
        <row r="244">
          <cell r="A244">
            <v>20010</v>
          </cell>
          <cell r="B244" t="str">
            <v>Técnico em meio ambiente</v>
          </cell>
          <cell r="C244" t="str">
            <v>mês</v>
          </cell>
          <cell r="D244">
            <v>3564.53</v>
          </cell>
          <cell r="E244">
            <v>6560.16</v>
          </cell>
          <cell r="F244">
            <v>0.84039971609160236</v>
          </cell>
          <cell r="G244">
            <v>43466</v>
          </cell>
          <cell r="H244">
            <v>3871.0795800000005</v>
          </cell>
        </row>
        <row r="245">
          <cell r="A245">
            <v>99515</v>
          </cell>
          <cell r="B245" t="str">
            <v>Técnico especial</v>
          </cell>
          <cell r="C245" t="str">
            <v>mês</v>
          </cell>
          <cell r="D245">
            <v>6179.74</v>
          </cell>
          <cell r="E245">
            <v>11373.19</v>
          </cell>
          <cell r="F245">
            <v>0.84039943428040687</v>
          </cell>
          <cell r="G245">
            <v>43466</v>
          </cell>
          <cell r="H245">
            <v>6711.1976400000003</v>
          </cell>
        </row>
        <row r="246">
          <cell r="A246">
            <v>20014</v>
          </cell>
          <cell r="B246" t="str">
            <v>Topógrafo</v>
          </cell>
          <cell r="C246" t="str">
            <v>mês</v>
          </cell>
          <cell r="D246">
            <v>3564.53</v>
          </cell>
          <cell r="E246">
            <v>6560.16</v>
          </cell>
          <cell r="F246">
            <v>0.84039971609160236</v>
          </cell>
          <cell r="G246">
            <v>43466</v>
          </cell>
          <cell r="H246">
            <v>3871.0795800000005</v>
          </cell>
        </row>
        <row r="247">
          <cell r="A247">
            <v>20015</v>
          </cell>
          <cell r="B247" t="str">
            <v>Topógrafo auxiliar (nivelador)</v>
          </cell>
          <cell r="C247" t="str">
            <v>mês</v>
          </cell>
          <cell r="D247">
            <v>2861.02</v>
          </cell>
          <cell r="E247">
            <v>5265.42</v>
          </cell>
          <cell r="F247">
            <v>0.84039957777296204</v>
          </cell>
          <cell r="G247">
            <v>43466</v>
          </cell>
          <cell r="H247">
            <v>3107.06772</v>
          </cell>
        </row>
        <row r="248">
          <cell r="A248">
            <v>20016</v>
          </cell>
          <cell r="B248" t="str">
            <v>Topógrafo chefe</v>
          </cell>
          <cell r="C248" t="str">
            <v>mês</v>
          </cell>
          <cell r="D248">
            <v>4713.42</v>
          </cell>
          <cell r="E248">
            <v>8674.57</v>
          </cell>
          <cell r="F248">
            <v>0.8403982670757113</v>
          </cell>
          <cell r="G248">
            <v>43466</v>
          </cell>
          <cell r="H248">
            <v>5118.77412</v>
          </cell>
        </row>
        <row r="250">
          <cell r="A250" t="str">
            <v>TABELA REFERENCIAL DE CONSULTORIA DO DER-ES</v>
          </cell>
          <cell r="B250">
            <v>0</v>
          </cell>
          <cell r="C250">
            <v>0</v>
          </cell>
          <cell r="D250">
            <v>0.35</v>
          </cell>
          <cell r="E250">
            <v>41640</v>
          </cell>
          <cell r="G250">
            <v>41640</v>
          </cell>
          <cell r="H250" t="str">
            <v>REAJUSTADO</v>
          </cell>
        </row>
        <row r="251">
          <cell r="G251">
            <v>41640</v>
          </cell>
          <cell r="H251">
            <v>44228</v>
          </cell>
        </row>
        <row r="252">
          <cell r="A252" t="str">
            <v>Cód. Padrão</v>
          </cell>
          <cell r="B252" t="str">
            <v>Descrição do serviço</v>
          </cell>
          <cell r="C252" t="str">
            <v>Unidade</v>
          </cell>
          <cell r="D252" t="str">
            <v>Custo Unitário</v>
          </cell>
          <cell r="E252">
            <v>0</v>
          </cell>
          <cell r="G252">
            <v>41640</v>
          </cell>
          <cell r="H252">
            <v>0</v>
          </cell>
        </row>
        <row r="253">
          <cell r="A253" t="str">
            <v>SERVIÇOS PRELIMINARES</v>
          </cell>
          <cell r="B253">
            <v>0</v>
          </cell>
          <cell r="C253">
            <v>0</v>
          </cell>
          <cell r="D253">
            <v>0</v>
          </cell>
          <cell r="E253">
            <v>0</v>
          </cell>
          <cell r="G253">
            <v>41640</v>
          </cell>
          <cell r="H253">
            <v>0</v>
          </cell>
        </row>
        <row r="254">
          <cell r="A254">
            <v>42878</v>
          </cell>
          <cell r="B254" t="str">
            <v>Aluguel de automóvel VW/ Gol (flex) 1,0 ou equivalente, inclusive combustível, sem motorista</v>
          </cell>
          <cell r="C254" t="str">
            <v>Mes</v>
          </cell>
          <cell r="D254">
            <v>3984.66</v>
          </cell>
          <cell r="G254">
            <v>41640</v>
          </cell>
          <cell r="H254">
            <v>5092.3954800000001</v>
          </cell>
        </row>
        <row r="255">
          <cell r="A255">
            <v>42888</v>
          </cell>
          <cell r="B255" t="str">
            <v>Aluguel mensal de automóvel utilitário inclusive combustível, exclusive motorista</v>
          </cell>
          <cell r="C255" t="str">
            <v>Mes</v>
          </cell>
          <cell r="D255">
            <v>5712.75</v>
          </cell>
          <cell r="G255">
            <v>41640</v>
          </cell>
          <cell r="H255">
            <v>7300.8945000000003</v>
          </cell>
        </row>
        <row r="256">
          <cell r="G256">
            <v>41640</v>
          </cell>
          <cell r="H256">
            <v>0</v>
          </cell>
        </row>
        <row r="257">
          <cell r="A257" t="str">
            <v>SERVIÇOS PRELIMINARES</v>
          </cell>
          <cell r="B257">
            <v>0</v>
          </cell>
          <cell r="C257">
            <v>0</v>
          </cell>
          <cell r="D257">
            <v>0</v>
          </cell>
          <cell r="E257">
            <v>0</v>
          </cell>
          <cell r="G257">
            <v>41640</v>
          </cell>
          <cell r="H257">
            <v>0</v>
          </cell>
        </row>
        <row r="258">
          <cell r="A258">
            <v>42532</v>
          </cell>
          <cell r="B258" t="str">
            <v>Equipe de Laboratório ( Mão de Obra )</v>
          </cell>
          <cell r="C258" t="str">
            <v>Mes</v>
          </cell>
          <cell r="D258">
            <v>18562.5</v>
          </cell>
          <cell r="G258">
            <v>41640</v>
          </cell>
          <cell r="H258">
            <v>23722.875</v>
          </cell>
        </row>
        <row r="259">
          <cell r="A259">
            <v>42531</v>
          </cell>
          <cell r="B259" t="str">
            <v>Equipe de Topografia ( Mão de Obra )</v>
          </cell>
          <cell r="C259" t="str">
            <v>Mes</v>
          </cell>
          <cell r="D259">
            <v>24131.25</v>
          </cell>
          <cell r="G259">
            <v>41640</v>
          </cell>
          <cell r="H259">
            <v>30839.737499999999</v>
          </cell>
        </row>
        <row r="260">
          <cell r="G260">
            <v>41640</v>
          </cell>
          <cell r="H260">
            <v>0</v>
          </cell>
        </row>
        <row r="261">
          <cell r="A261" t="str">
            <v>ALUGUEL DE EQUIPAMENTOS</v>
          </cell>
          <cell r="B261">
            <v>0</v>
          </cell>
          <cell r="C261">
            <v>0</v>
          </cell>
          <cell r="D261">
            <v>0</v>
          </cell>
          <cell r="E261">
            <v>0</v>
          </cell>
          <cell r="G261">
            <v>41640</v>
          </cell>
          <cell r="H261">
            <v>0</v>
          </cell>
        </row>
        <row r="262">
          <cell r="A262">
            <v>42186</v>
          </cell>
          <cell r="B262" t="str">
            <v>Aluguel mensal de barco de alumínio 4,20 m com motor 15 HP (equipamentos)</v>
          </cell>
          <cell r="C262" t="str">
            <v>Mes</v>
          </cell>
          <cell r="D262">
            <v>2281.5</v>
          </cell>
          <cell r="G262">
            <v>41640</v>
          </cell>
          <cell r="H262">
            <v>2915.7570000000001</v>
          </cell>
        </row>
        <row r="263">
          <cell r="G263">
            <v>41640</v>
          </cell>
          <cell r="H263">
            <v>0</v>
          </cell>
        </row>
        <row r="264">
          <cell r="A264" t="str">
            <v>LEVANTAMENTOS TOPOGRÁFICOS</v>
          </cell>
          <cell r="B264">
            <v>0</v>
          </cell>
          <cell r="C264">
            <v>0</v>
          </cell>
          <cell r="D264">
            <v>0</v>
          </cell>
          <cell r="E264">
            <v>0</v>
          </cell>
          <cell r="G264">
            <v>41640</v>
          </cell>
          <cell r="H264">
            <v>0</v>
          </cell>
        </row>
        <row r="265">
          <cell r="A265">
            <v>42651</v>
          </cell>
          <cell r="B265" t="str">
            <v>Aquisição de imagens digitais alta resolução, em pares esteroscópicos, esc. 1:10.000, resolução de 0,5 m - Acima de 100 km2, largura mín.5 km</v>
          </cell>
          <cell r="C265" t="str">
            <v>KM²</v>
          </cell>
          <cell r="D265">
            <v>310.5</v>
          </cell>
          <cell r="G265">
            <v>41640</v>
          </cell>
          <cell r="H265">
            <v>396.81900000000002</v>
          </cell>
        </row>
        <row r="266">
          <cell r="A266">
            <v>42617</v>
          </cell>
          <cell r="B266" t="str">
            <v>Aquisição de imagens digitais alta resolução</v>
          </cell>
          <cell r="C266" t="str">
            <v>Ud</v>
          </cell>
          <cell r="D266">
            <v>31050</v>
          </cell>
          <cell r="G266">
            <v>41640</v>
          </cell>
          <cell r="H266">
            <v>39681.9</v>
          </cell>
        </row>
        <row r="267">
          <cell r="A267">
            <v>42652</v>
          </cell>
          <cell r="B267" t="str">
            <v>Modelagem digital de terreno, c/ apoio de campo, ortorretificação, extração e edição de curvas de nível de 2 em 2m, exclusive aquisição da imagem</v>
          </cell>
          <cell r="C267" t="str">
            <v>KM²</v>
          </cell>
          <cell r="D267">
            <v>5602.5</v>
          </cell>
          <cell r="G267">
            <v>41640</v>
          </cell>
          <cell r="H267">
            <v>7159.9949999999999</v>
          </cell>
        </row>
        <row r="268">
          <cell r="A268">
            <v>40073</v>
          </cell>
          <cell r="B268" t="str">
            <v>Deslocamento (ida e volta) de equipe para realização de serviços de topografia em locais situados a mais de 151 km</v>
          </cell>
          <cell r="C268" t="str">
            <v>Ud</v>
          </cell>
          <cell r="D268">
            <v>1465.3</v>
          </cell>
          <cell r="G268">
            <v>41640</v>
          </cell>
          <cell r="H268">
            <v>1872.6533999999999</v>
          </cell>
        </row>
        <row r="269">
          <cell r="A269">
            <v>40072</v>
          </cell>
          <cell r="B269" t="str">
            <v>Deslocamento (ida e volta) de equipe para realização de serviços de topografia em locais situados de 51 a 150 km</v>
          </cell>
          <cell r="C269" t="str">
            <v>Ud</v>
          </cell>
          <cell r="D269">
            <v>826.36</v>
          </cell>
          <cell r="G269">
            <v>41640</v>
          </cell>
          <cell r="H269">
            <v>1056.08808</v>
          </cell>
        </row>
        <row r="270">
          <cell r="A270">
            <v>42548</v>
          </cell>
          <cell r="B270" t="str">
            <v>Implantação de base (par de marcos) de concreto, georreferenciados com GPS de dupla frequência, inclusive pós processamento</v>
          </cell>
          <cell r="C270" t="str">
            <v>Ud</v>
          </cell>
          <cell r="D270">
            <v>797.24</v>
          </cell>
          <cell r="G270">
            <v>41640</v>
          </cell>
          <cell r="H270">
            <v>1018.8727200000001</v>
          </cell>
        </row>
        <row r="271">
          <cell r="A271">
            <v>42581</v>
          </cell>
          <cell r="B271" t="str">
            <v>Implantação de eixo de locação, seções e cadastro em região montanhosa</v>
          </cell>
          <cell r="C271" t="str">
            <v>KM</v>
          </cell>
          <cell r="D271">
            <v>2701.09</v>
          </cell>
          <cell r="G271">
            <v>41640</v>
          </cell>
          <cell r="H271">
            <v>3451.9930200000003</v>
          </cell>
        </row>
        <row r="272">
          <cell r="A272">
            <v>42579</v>
          </cell>
          <cell r="B272" t="str">
            <v>Implantação de eixo de locação, seções e cadastro em região ondulada</v>
          </cell>
          <cell r="C272" t="str">
            <v>KM</v>
          </cell>
          <cell r="D272">
            <v>1303.6400000000001</v>
          </cell>
          <cell r="G272">
            <v>41640</v>
          </cell>
          <cell r="H272">
            <v>1666.0519200000001</v>
          </cell>
        </row>
        <row r="273">
          <cell r="A273">
            <v>42618</v>
          </cell>
          <cell r="B273" t="str">
            <v>Implantação de eixo de locação, seções e cadastro em região plana</v>
          </cell>
          <cell r="C273" t="str">
            <v>KM</v>
          </cell>
          <cell r="D273">
            <v>902.52</v>
          </cell>
          <cell r="G273">
            <v>41640</v>
          </cell>
          <cell r="H273">
            <v>1153.42056</v>
          </cell>
        </row>
        <row r="274">
          <cell r="A274">
            <v>42549</v>
          </cell>
          <cell r="B274" t="str">
            <v>Implantação de poligonal de amarração em marcos de concreto, espaçamento máximo 500 m, com nivelamento geométrico, inclusive pós processamento</v>
          </cell>
          <cell r="C274" t="str">
            <v>KM</v>
          </cell>
          <cell r="D274">
            <v>557.79</v>
          </cell>
          <cell r="G274">
            <v>41640</v>
          </cell>
          <cell r="H274">
            <v>712.85561999999993</v>
          </cell>
        </row>
        <row r="275">
          <cell r="A275">
            <v>42941</v>
          </cell>
          <cell r="B275" t="str">
            <v>Levantamento batimétrico monofeixe - Área até 8,00 ha</v>
          </cell>
          <cell r="C275" t="str">
            <v>Ud</v>
          </cell>
          <cell r="D275">
            <v>12330.41</v>
          </cell>
          <cell r="G275">
            <v>41640</v>
          </cell>
          <cell r="H275">
            <v>15758.26398</v>
          </cell>
        </row>
        <row r="276">
          <cell r="A276">
            <v>43013</v>
          </cell>
          <cell r="B276" t="str">
            <v>Levantamento batimétrico monofeixe para área excedente a 8,00ha</v>
          </cell>
          <cell r="C276" t="str">
            <v>M2</v>
          </cell>
          <cell r="D276">
            <v>0.14000000000000001</v>
          </cell>
          <cell r="G276">
            <v>41640</v>
          </cell>
          <cell r="H276">
            <v>0.17892000000000002</v>
          </cell>
        </row>
        <row r="277">
          <cell r="A277">
            <v>42939</v>
          </cell>
          <cell r="B277" t="str">
            <v>Levantamento Cadastral de Dispositivos de Drenagem</v>
          </cell>
          <cell r="C277" t="str">
            <v>KM</v>
          </cell>
          <cell r="D277">
            <v>826.57</v>
          </cell>
          <cell r="G277">
            <v>41640</v>
          </cell>
          <cell r="H277">
            <v>1056.3564600000002</v>
          </cell>
        </row>
        <row r="278">
          <cell r="A278">
            <v>42641</v>
          </cell>
          <cell r="B278" t="str">
            <v>Levantamento Planialtimétrico Cadastral em região montanhosa</v>
          </cell>
          <cell r="C278" t="str">
            <v>ha</v>
          </cell>
          <cell r="D278">
            <v>614.58000000000004</v>
          </cell>
          <cell r="G278">
            <v>41640</v>
          </cell>
          <cell r="H278">
            <v>785.43324000000007</v>
          </cell>
        </row>
        <row r="279">
          <cell r="A279">
            <v>42640</v>
          </cell>
          <cell r="B279" t="str">
            <v>Levantamento Planialtimétrico Cadastral em região ondulada</v>
          </cell>
          <cell r="C279" t="str">
            <v>ha</v>
          </cell>
          <cell r="D279">
            <v>443</v>
          </cell>
          <cell r="G279">
            <v>41640</v>
          </cell>
          <cell r="H279">
            <v>566.154</v>
          </cell>
        </row>
        <row r="280">
          <cell r="A280">
            <v>42639</v>
          </cell>
          <cell r="B280" t="str">
            <v>Levantamento Planialtimétrico Cadastral em região plana</v>
          </cell>
          <cell r="C280" t="str">
            <v>ha</v>
          </cell>
          <cell r="D280">
            <v>307.27999999999997</v>
          </cell>
          <cell r="G280">
            <v>41640</v>
          </cell>
          <cell r="H280">
            <v>392.70383999999996</v>
          </cell>
        </row>
        <row r="281">
          <cell r="A281">
            <v>42644</v>
          </cell>
          <cell r="B281" t="str">
            <v>Levantamento Planialtimétrico e Cadastral, inclusive cadastro de redes de utilidades, acessos a residências, etc</v>
          </cell>
          <cell r="C281" t="str">
            <v>ha</v>
          </cell>
          <cell r="D281">
            <v>2303.6999999999998</v>
          </cell>
          <cell r="G281">
            <v>41640</v>
          </cell>
          <cell r="H281">
            <v>2944.1286</v>
          </cell>
        </row>
        <row r="282">
          <cell r="A282">
            <v>42672</v>
          </cell>
          <cell r="B282" t="str">
            <v>Locação Topográfica à Trena</v>
          </cell>
          <cell r="C282" t="str">
            <v>KM</v>
          </cell>
          <cell r="D282">
            <v>688.81</v>
          </cell>
          <cell r="G282">
            <v>41640</v>
          </cell>
          <cell r="H282">
            <v>880.29917999999998</v>
          </cell>
        </row>
        <row r="283">
          <cell r="A283">
            <v>42589</v>
          </cell>
          <cell r="B283" t="str">
            <v>Nivelamento geométrico em região de relevo montanhoso, inclusive contranivelamento</v>
          </cell>
          <cell r="C283" t="str">
            <v>KM</v>
          </cell>
          <cell r="D283">
            <v>558.61</v>
          </cell>
          <cell r="G283">
            <v>41640</v>
          </cell>
          <cell r="H283">
            <v>713.90358000000003</v>
          </cell>
        </row>
        <row r="284">
          <cell r="A284">
            <v>42584</v>
          </cell>
          <cell r="B284" t="str">
            <v>Nivelamento geométrico em região de terreno plano, inclusive contranivelamento</v>
          </cell>
          <cell r="C284" t="str">
            <v>KM</v>
          </cell>
          <cell r="D284">
            <v>249.75</v>
          </cell>
          <cell r="G284">
            <v>41640</v>
          </cell>
          <cell r="H284">
            <v>319.18049999999999</v>
          </cell>
        </row>
        <row r="285">
          <cell r="A285">
            <v>42588</v>
          </cell>
          <cell r="B285" t="str">
            <v>Nivelamento geométrico em relevo ondulado, inclusive contranivelamento</v>
          </cell>
          <cell r="C285" t="str">
            <v>KM</v>
          </cell>
          <cell r="D285">
            <v>326.60000000000002</v>
          </cell>
          <cell r="G285">
            <v>41640</v>
          </cell>
          <cell r="H285">
            <v>417.39480000000003</v>
          </cell>
        </row>
        <row r="286">
          <cell r="G286">
            <v>41640</v>
          </cell>
          <cell r="H286">
            <v>0</v>
          </cell>
        </row>
        <row r="287">
          <cell r="A287" t="str">
            <v>PROJETOS DE OBRAS RODOVIÁRIOS</v>
          </cell>
          <cell r="B287">
            <v>0</v>
          </cell>
          <cell r="C287">
            <v>0</v>
          </cell>
          <cell r="D287">
            <v>0</v>
          </cell>
          <cell r="E287">
            <v>0</v>
          </cell>
          <cell r="G287">
            <v>41640</v>
          </cell>
          <cell r="H287">
            <v>0</v>
          </cell>
        </row>
        <row r="288">
          <cell r="A288">
            <v>43186</v>
          </cell>
          <cell r="B288" t="str">
            <v>Impressão e serviços gerais da Minuta do Projeto Final (02 vias)</v>
          </cell>
          <cell r="C288" t="str">
            <v>Ud</v>
          </cell>
          <cell r="D288">
            <v>1932.55</v>
          </cell>
          <cell r="G288">
            <v>41640</v>
          </cell>
          <cell r="H288">
            <v>2469.7988999999998</v>
          </cell>
        </row>
        <row r="289">
          <cell r="A289">
            <v>43185</v>
          </cell>
          <cell r="B289" t="str">
            <v>Impressão e serviços gerais do Projeto de Engenharia (02 vias)</v>
          </cell>
          <cell r="C289" t="str">
            <v>Ud</v>
          </cell>
          <cell r="D289">
            <v>1206.31</v>
          </cell>
          <cell r="G289">
            <v>41640</v>
          </cell>
          <cell r="H289">
            <v>1541.66418</v>
          </cell>
        </row>
        <row r="290">
          <cell r="A290">
            <v>42643</v>
          </cell>
          <cell r="B290" t="str">
            <v>Impressão e serviços gerais do Projeto Conceitual de Engenharia (02 vias)</v>
          </cell>
          <cell r="C290" t="str">
            <v>Ud</v>
          </cell>
          <cell r="D290">
            <v>986.74</v>
          </cell>
          <cell r="G290">
            <v>41640</v>
          </cell>
          <cell r="H290">
            <v>1261.0537200000001</v>
          </cell>
        </row>
        <row r="291">
          <cell r="A291">
            <v>43187</v>
          </cell>
          <cell r="B291" t="str">
            <v>Impressão e serviços gerais do Projeto Final (05 vias)</v>
          </cell>
          <cell r="C291" t="str">
            <v>Ud</v>
          </cell>
          <cell r="D291">
            <v>4162.4799999999996</v>
          </cell>
          <cell r="G291">
            <v>41640</v>
          </cell>
          <cell r="H291">
            <v>5319.6494399999992</v>
          </cell>
        </row>
        <row r="292">
          <cell r="A292">
            <v>42629</v>
          </cell>
          <cell r="B292" t="str">
            <v>Plano funcional para rodovias (projeto conceitual)</v>
          </cell>
          <cell r="C292" t="str">
            <v>KM</v>
          </cell>
          <cell r="D292">
            <v>1430.55</v>
          </cell>
          <cell r="G292">
            <v>41640</v>
          </cell>
          <cell r="H292">
            <v>1828.2429</v>
          </cell>
        </row>
        <row r="293">
          <cell r="A293">
            <v>43179</v>
          </cell>
          <cell r="B293" t="str">
            <v>Programação e Plano de execução de obras rodoviárias em região rural, extensão até 10 km</v>
          </cell>
          <cell r="C293" t="str">
            <v>Ud</v>
          </cell>
          <cell r="D293">
            <v>2573.38</v>
          </cell>
          <cell r="G293">
            <v>41640</v>
          </cell>
          <cell r="H293">
            <v>3288.7796400000002</v>
          </cell>
        </row>
        <row r="294">
          <cell r="A294">
            <v>43180</v>
          </cell>
          <cell r="B294" t="str">
            <v>Programação e Plano de execução de obras rodoviárias em região rural, extensão de 10 a 30 km</v>
          </cell>
          <cell r="C294" t="str">
            <v>Ud</v>
          </cell>
          <cell r="D294">
            <v>3043.69</v>
          </cell>
          <cell r="G294">
            <v>41640</v>
          </cell>
          <cell r="H294">
            <v>3889.8358200000002</v>
          </cell>
        </row>
        <row r="295">
          <cell r="A295">
            <v>43181</v>
          </cell>
          <cell r="B295" t="str">
            <v>Programação e Plano de execução de obras rodoviárias em região rural, extensão maior que 30 km</v>
          </cell>
          <cell r="C295" t="str">
            <v>Ud</v>
          </cell>
          <cell r="D295">
            <v>3848.49</v>
          </cell>
          <cell r="G295">
            <v>41640</v>
          </cell>
          <cell r="H295">
            <v>4918.3702199999998</v>
          </cell>
        </row>
        <row r="296">
          <cell r="A296">
            <v>43182</v>
          </cell>
          <cell r="B296" t="str">
            <v>Programação e Plano de execução de obras rodoviárias urbanas, extensão até 10 km</v>
          </cell>
          <cell r="C296" t="str">
            <v>Ud</v>
          </cell>
          <cell r="D296">
            <v>3197.83</v>
          </cell>
          <cell r="G296">
            <v>41640</v>
          </cell>
          <cell r="H296">
            <v>4086.82674</v>
          </cell>
        </row>
        <row r="297">
          <cell r="A297">
            <v>43183</v>
          </cell>
          <cell r="B297" t="str">
            <v>Programação e Plano de execução de obras rodoviárias urbanas, extensão de 10 a 30 km</v>
          </cell>
          <cell r="C297" t="str">
            <v>Ud</v>
          </cell>
          <cell r="D297">
            <v>3668.15</v>
          </cell>
          <cell r="G297">
            <v>41640</v>
          </cell>
          <cell r="H297">
            <v>4687.8957</v>
          </cell>
        </row>
        <row r="298">
          <cell r="A298">
            <v>43184</v>
          </cell>
          <cell r="B298" t="str">
            <v>Programação e Plano de execução de obras rodoviárias urbanas, extensão maior que 30 km</v>
          </cell>
          <cell r="C298" t="str">
            <v>Ud</v>
          </cell>
          <cell r="D298">
            <v>4456.08</v>
          </cell>
          <cell r="G298">
            <v>41640</v>
          </cell>
          <cell r="H298">
            <v>5694.8702400000002</v>
          </cell>
        </row>
        <row r="299">
          <cell r="A299">
            <v>42624</v>
          </cell>
          <cell r="B299" t="str">
            <v>Projeto de aterros com altura até 5,0m, sobre solos moles, conforme PRO 381/98, em rodovias, exclusive ensaios</v>
          </cell>
          <cell r="C299" t="str">
            <v>KM</v>
          </cell>
          <cell r="D299">
            <v>5131.9799999999996</v>
          </cell>
          <cell r="G299">
            <v>41640</v>
          </cell>
          <cell r="H299">
            <v>6558.6704399999999</v>
          </cell>
        </row>
        <row r="300">
          <cell r="A300">
            <v>43223</v>
          </cell>
          <cell r="B300" t="str">
            <v>Projeto de Desapropriação em área rural</v>
          </cell>
          <cell r="C300" t="str">
            <v>Ud</v>
          </cell>
          <cell r="D300">
            <v>464.84</v>
          </cell>
          <cell r="G300">
            <v>41640</v>
          </cell>
          <cell r="H300">
            <v>594.06551999999999</v>
          </cell>
        </row>
        <row r="301">
          <cell r="A301">
            <v>43224</v>
          </cell>
          <cell r="B301" t="str">
            <v>Projeto de Desapropriação em área urbana</v>
          </cell>
          <cell r="C301" t="str">
            <v>Ud</v>
          </cell>
          <cell r="D301">
            <v>570.19000000000005</v>
          </cell>
          <cell r="G301">
            <v>41640</v>
          </cell>
          <cell r="H301">
            <v>728.70282000000009</v>
          </cell>
        </row>
        <row r="302">
          <cell r="A302">
            <v>43146</v>
          </cell>
          <cell r="B302" t="str">
            <v>Projeto de Drenagem e OAC - projeto estrutural de galerias de concreto armado (por seção típica de galeria)</v>
          </cell>
          <cell r="C302" t="str">
            <v>Ud</v>
          </cell>
          <cell r="D302">
            <v>2382.64</v>
          </cell>
          <cell r="G302">
            <v>41640</v>
          </cell>
          <cell r="H302">
            <v>3045.0139199999999</v>
          </cell>
        </row>
        <row r="303">
          <cell r="A303">
            <v>43113</v>
          </cell>
          <cell r="B303" t="str">
            <v>Projeto de Drenagem e OAC de rodovias em pista dupla em área rural</v>
          </cell>
          <cell r="C303" t="str">
            <v>KM</v>
          </cell>
          <cell r="D303">
            <v>4064.25</v>
          </cell>
          <cell r="G303">
            <v>41640</v>
          </cell>
          <cell r="H303">
            <v>5194.1115</v>
          </cell>
        </row>
        <row r="304">
          <cell r="A304">
            <v>43115</v>
          </cell>
          <cell r="B304" t="str">
            <v>Projeto de Drenagem e OAC de rodovias em pista dupla em área urbana</v>
          </cell>
          <cell r="C304" t="str">
            <v>KM</v>
          </cell>
          <cell r="D304">
            <v>6651.05</v>
          </cell>
          <cell r="G304">
            <v>41640</v>
          </cell>
          <cell r="H304">
            <v>8500.0419000000002</v>
          </cell>
        </row>
        <row r="305">
          <cell r="A305">
            <v>43112</v>
          </cell>
          <cell r="B305" t="str">
            <v>Projeto de Drenagem e OAC de rodovias em pista simples em área rural</v>
          </cell>
          <cell r="C305" t="str">
            <v>KM</v>
          </cell>
          <cell r="D305">
            <v>2923.03</v>
          </cell>
          <cell r="G305">
            <v>41640</v>
          </cell>
          <cell r="H305">
            <v>3735.6323400000001</v>
          </cell>
        </row>
        <row r="306">
          <cell r="A306">
            <v>43114</v>
          </cell>
          <cell r="B306" t="str">
            <v>Projeto de Drenagem e OAC de rodovias em pista simples em área urbana</v>
          </cell>
          <cell r="C306" t="str">
            <v>KM</v>
          </cell>
          <cell r="D306">
            <v>4698.28</v>
          </cell>
          <cell r="G306">
            <v>41640</v>
          </cell>
          <cell r="H306">
            <v>6004.4018399999995</v>
          </cell>
        </row>
        <row r="307">
          <cell r="A307">
            <v>43145</v>
          </cell>
          <cell r="B307" t="str">
            <v>Projeto de Drenagem e OAC para reabilitação de rodovias em pista dupla</v>
          </cell>
          <cell r="C307" t="str">
            <v>KM</v>
          </cell>
          <cell r="D307">
            <v>4825.07</v>
          </cell>
          <cell r="G307">
            <v>41640</v>
          </cell>
          <cell r="H307">
            <v>6166.4394599999996</v>
          </cell>
        </row>
        <row r="308">
          <cell r="A308">
            <v>43124</v>
          </cell>
          <cell r="B308" t="str">
            <v>Projeto de Drenagem e OAC para reabilitação de rodovias em pista simples</v>
          </cell>
          <cell r="C308" t="str">
            <v>KM</v>
          </cell>
          <cell r="D308">
            <v>3455.6</v>
          </cell>
          <cell r="G308">
            <v>41640</v>
          </cell>
          <cell r="H308">
            <v>4416.2568000000001</v>
          </cell>
        </row>
        <row r="309">
          <cell r="A309">
            <v>43174</v>
          </cell>
          <cell r="B309" t="str">
            <v>Projeto de Estruturas de contenções com muro de arrimo (geotecnia e estrutural), por seção típica</v>
          </cell>
          <cell r="C309" t="str">
            <v>Ud</v>
          </cell>
          <cell r="D309">
            <v>4852.04</v>
          </cell>
          <cell r="G309">
            <v>41640</v>
          </cell>
          <cell r="H309">
            <v>6200.9071199999998</v>
          </cell>
        </row>
        <row r="310">
          <cell r="A310">
            <v>42600</v>
          </cell>
          <cell r="B310" t="str">
            <v>Projeto de Estruturas de contenções em estruturas de solo reforçado, altura até 10 m ( por seção típica)</v>
          </cell>
          <cell r="C310" t="str">
            <v>Ud</v>
          </cell>
          <cell r="D310">
            <v>3636.46</v>
          </cell>
          <cell r="G310">
            <v>41640</v>
          </cell>
          <cell r="H310">
            <v>4647.39588</v>
          </cell>
        </row>
        <row r="311">
          <cell r="A311">
            <v>43175</v>
          </cell>
          <cell r="B311" t="str">
            <v>Projeto de Estruturas de contenções (geotecnia e estrutural) em cortinas atirantadas, altura até 6 m (por seção típica)</v>
          </cell>
          <cell r="C311" t="str">
            <v>Ud</v>
          </cell>
          <cell r="D311">
            <v>9061.26</v>
          </cell>
          <cell r="G311">
            <v>41640</v>
          </cell>
          <cell r="H311">
            <v>11580.290280000001</v>
          </cell>
        </row>
        <row r="312">
          <cell r="A312">
            <v>43176</v>
          </cell>
          <cell r="B312" t="str">
            <v>Projeto de Estruturas de contenções (geotecnia e estrutural) em cortinas atirantadas, altura maior que 6 m (por seção típica)</v>
          </cell>
          <cell r="C312" t="str">
            <v>Ud</v>
          </cell>
          <cell r="D312">
            <v>11172.68</v>
          </cell>
          <cell r="G312">
            <v>41640</v>
          </cell>
          <cell r="H312">
            <v>14278.68504</v>
          </cell>
        </row>
        <row r="313">
          <cell r="A313">
            <v>43276</v>
          </cell>
          <cell r="B313" t="str">
            <v>Projeto de Fundação de Obras de Artes Especiais - Passarelas, Pontes e Viadutos - em fundação direta</v>
          </cell>
          <cell r="C313" t="str">
            <v>M2</v>
          </cell>
          <cell r="D313">
            <v>10.86</v>
          </cell>
          <cell r="G313">
            <v>41640</v>
          </cell>
          <cell r="H313">
            <v>13.87908</v>
          </cell>
        </row>
        <row r="314">
          <cell r="A314">
            <v>43273</v>
          </cell>
          <cell r="B314" t="str">
            <v>Projeto de Fundação de Obras de Artes Especiais - Pontes, Viadutos e Passarelas - em fundação profunda</v>
          </cell>
          <cell r="C314" t="str">
            <v>M2</v>
          </cell>
          <cell r="D314">
            <v>18.170000000000002</v>
          </cell>
          <cell r="G314">
            <v>41640</v>
          </cell>
          <cell r="H314">
            <v>23.221260000000001</v>
          </cell>
        </row>
        <row r="315">
          <cell r="A315">
            <v>43118</v>
          </cell>
          <cell r="B315" t="str">
            <v>Projeto de Iluminação Viária</v>
          </cell>
          <cell r="C315" t="str">
            <v>KM</v>
          </cell>
          <cell r="D315">
            <v>785.76</v>
          </cell>
          <cell r="G315">
            <v>41640</v>
          </cell>
          <cell r="H315">
            <v>1004.20128</v>
          </cell>
        </row>
        <row r="316">
          <cell r="A316">
            <v>42637</v>
          </cell>
          <cell r="B316" t="str">
            <v>Projeto de Interseção em dois níveis (geométrico)</v>
          </cell>
          <cell r="C316" t="str">
            <v>Ud</v>
          </cell>
          <cell r="D316">
            <v>9542.94</v>
          </cell>
          <cell r="G316">
            <v>41640</v>
          </cell>
          <cell r="H316">
            <v>12195.877320000001</v>
          </cell>
        </row>
        <row r="317">
          <cell r="A317">
            <v>42636</v>
          </cell>
          <cell r="B317" t="str">
            <v>Projeto de Interseção em nível (geométrico)</v>
          </cell>
          <cell r="C317" t="str">
            <v>Ud</v>
          </cell>
          <cell r="D317">
            <v>5807.83</v>
          </cell>
          <cell r="G317">
            <v>41640</v>
          </cell>
          <cell r="H317">
            <v>7422.4067400000004</v>
          </cell>
        </row>
        <row r="318">
          <cell r="A318">
            <v>43196</v>
          </cell>
          <cell r="B318" t="str">
            <v>Projeto de Obras Complementares em rodovias</v>
          </cell>
          <cell r="C318" t="str">
            <v>KM</v>
          </cell>
          <cell r="D318">
            <v>993.26</v>
          </cell>
          <cell r="G318">
            <v>41640</v>
          </cell>
          <cell r="H318">
            <v>1269.3862799999999</v>
          </cell>
        </row>
        <row r="319">
          <cell r="A319">
            <v>43275</v>
          </cell>
          <cell r="B319" t="str">
            <v>Projeto de Obras de Artes Especiais (Passarelas) em concreto armado e/ou protendido ou estrutura de aço, exceto fundação</v>
          </cell>
          <cell r="C319" t="str">
            <v>M2</v>
          </cell>
          <cell r="D319">
            <v>29.59</v>
          </cell>
          <cell r="G319">
            <v>41640</v>
          </cell>
          <cell r="H319">
            <v>37.816020000000002</v>
          </cell>
        </row>
        <row r="320">
          <cell r="A320">
            <v>43274</v>
          </cell>
          <cell r="B320" t="str">
            <v>Projeto de Obras de Artes Especiais (Pontes e Viadutos) em concreto armado e/ou protendido, estrutura de aço ou mista (aço/concreto), exceto fundação</v>
          </cell>
          <cell r="C320" t="str">
            <v>M2</v>
          </cell>
          <cell r="D320">
            <v>78.709999999999994</v>
          </cell>
          <cell r="G320">
            <v>41640</v>
          </cell>
          <cell r="H320">
            <v>100.59138</v>
          </cell>
        </row>
        <row r="321">
          <cell r="A321">
            <v>43150</v>
          </cell>
          <cell r="B321" t="str">
            <v>Projeto de Pavimentação para implantação de rodovias em pista dupla</v>
          </cell>
          <cell r="C321" t="str">
            <v>KM</v>
          </cell>
          <cell r="D321">
            <v>2152.88</v>
          </cell>
          <cell r="G321">
            <v>41640</v>
          </cell>
          <cell r="H321">
            <v>2751.3806400000003</v>
          </cell>
        </row>
        <row r="322">
          <cell r="A322">
            <v>43149</v>
          </cell>
          <cell r="B322" t="str">
            <v>Projeto de Pavimentação para implantação de rodovias em pista simples</v>
          </cell>
          <cell r="C322" t="str">
            <v>KM</v>
          </cell>
          <cell r="D322">
            <v>1540.47</v>
          </cell>
          <cell r="G322">
            <v>41640</v>
          </cell>
          <cell r="H322">
            <v>1968.7206600000002</v>
          </cell>
        </row>
        <row r="323">
          <cell r="A323">
            <v>43152</v>
          </cell>
          <cell r="B323" t="str">
            <v>Projeto de Reabilitação de pavimentos de rodovias em pista dupla</v>
          </cell>
          <cell r="C323" t="str">
            <v>KM</v>
          </cell>
          <cell r="D323">
            <v>2510.4299999999998</v>
          </cell>
          <cell r="G323">
            <v>41640</v>
          </cell>
          <cell r="H323">
            <v>3208.3295399999997</v>
          </cell>
        </row>
        <row r="324">
          <cell r="A324">
            <v>43151</v>
          </cell>
          <cell r="B324" t="str">
            <v>Projeto de Reabilitação de pavimentos de rodovias em pista simples</v>
          </cell>
          <cell r="C324" t="str">
            <v>KM</v>
          </cell>
          <cell r="D324">
            <v>1790.74</v>
          </cell>
          <cell r="G324">
            <v>41640</v>
          </cell>
          <cell r="H324">
            <v>2288.5657200000001</v>
          </cell>
        </row>
        <row r="325">
          <cell r="A325">
            <v>43169</v>
          </cell>
          <cell r="B325" t="str">
            <v>Projeto de Recuperação Funcional de Obras de Arte Especiais - Pontes e Viadutos - em estruturas de concreto, aço ou mista</v>
          </cell>
          <cell r="C325" t="str">
            <v>M2</v>
          </cell>
          <cell r="D325">
            <v>54.75</v>
          </cell>
          <cell r="G325">
            <v>41640</v>
          </cell>
          <cell r="H325">
            <v>69.970500000000001</v>
          </cell>
        </row>
        <row r="326">
          <cell r="A326">
            <v>43170</v>
          </cell>
          <cell r="B326" t="str">
            <v>Projeto de Reforço e Recuperação Estrutural de Obras de Arte Especiais - Pontes e Viadutos - em estrut.concreto, aço ou mista</v>
          </cell>
          <cell r="C326" t="str">
            <v>M2</v>
          </cell>
          <cell r="D326">
            <v>80.94</v>
          </cell>
          <cell r="G326">
            <v>41640</v>
          </cell>
          <cell r="H326">
            <v>103.44132</v>
          </cell>
        </row>
        <row r="327">
          <cell r="A327">
            <v>43154</v>
          </cell>
          <cell r="B327" t="str">
            <v>Projeto de Sinalização para implantação de rodovias em pista dupla área rural</v>
          </cell>
          <cell r="C327" t="str">
            <v>KM</v>
          </cell>
          <cell r="D327">
            <v>1707.46</v>
          </cell>
          <cell r="G327">
            <v>41640</v>
          </cell>
          <cell r="H327">
            <v>2182.1338799999999</v>
          </cell>
        </row>
        <row r="328">
          <cell r="A328">
            <v>43158</v>
          </cell>
          <cell r="B328" t="str">
            <v>Projeto de Sinalização para implantação de rodovias em pista dupla área urbana</v>
          </cell>
          <cell r="C328" t="str">
            <v>KM</v>
          </cell>
          <cell r="D328">
            <v>2643.85</v>
          </cell>
          <cell r="G328">
            <v>41640</v>
          </cell>
          <cell r="H328">
            <v>3378.8402999999998</v>
          </cell>
        </row>
        <row r="329">
          <cell r="A329">
            <v>43153</v>
          </cell>
          <cell r="B329" t="str">
            <v>Projeto de Sinalização para implantação de rodovias em pista simples área rural</v>
          </cell>
          <cell r="C329" t="str">
            <v>KM</v>
          </cell>
          <cell r="D329">
            <v>1250.97</v>
          </cell>
          <cell r="G329">
            <v>41640</v>
          </cell>
          <cell r="H329">
            <v>1598.73966</v>
          </cell>
        </row>
        <row r="330">
          <cell r="A330">
            <v>43157</v>
          </cell>
          <cell r="B330" t="str">
            <v>Projeto de Sinalização para implantação de rodovias em pista simples área urbana</v>
          </cell>
          <cell r="C330" t="str">
            <v>KM</v>
          </cell>
          <cell r="D330">
            <v>1961.07</v>
          </cell>
          <cell r="G330">
            <v>41640</v>
          </cell>
          <cell r="H330">
            <v>2506.24746</v>
          </cell>
        </row>
        <row r="331">
          <cell r="A331">
            <v>43156</v>
          </cell>
          <cell r="B331" t="str">
            <v>Projeto de Sinalização para reabilitação de rodovias em pista dupla área rural</v>
          </cell>
          <cell r="C331" t="str">
            <v>KM</v>
          </cell>
          <cell r="D331">
            <v>1597.72</v>
          </cell>
          <cell r="G331">
            <v>41640</v>
          </cell>
          <cell r="H331">
            <v>2041.88616</v>
          </cell>
        </row>
        <row r="332">
          <cell r="A332">
            <v>43160</v>
          </cell>
          <cell r="B332" t="str">
            <v>Projeto de Sinalização para reabilitação de rodovias em pista dupla área urbana</v>
          </cell>
          <cell r="C332" t="str">
            <v>KM</v>
          </cell>
          <cell r="D332">
            <v>2848.7</v>
          </cell>
          <cell r="G332">
            <v>41640</v>
          </cell>
          <cell r="H332">
            <v>3640.6385999999998</v>
          </cell>
        </row>
        <row r="333">
          <cell r="A333">
            <v>43155</v>
          </cell>
          <cell r="B333" t="str">
            <v>Projeto de Sinalização para reabilitação de rodovias em pista simples área rural</v>
          </cell>
          <cell r="C333" t="str">
            <v>KM</v>
          </cell>
          <cell r="D333">
            <v>1327.05</v>
          </cell>
          <cell r="G333">
            <v>41640</v>
          </cell>
          <cell r="H333">
            <v>1695.9699000000001</v>
          </cell>
        </row>
        <row r="334">
          <cell r="A334">
            <v>43159</v>
          </cell>
          <cell r="B334" t="str">
            <v>Projeto de Sinalização para reabilitação de rodovias em pista simples área urbana</v>
          </cell>
          <cell r="C334" t="str">
            <v>KM</v>
          </cell>
          <cell r="D334">
            <v>2065.5</v>
          </cell>
          <cell r="G334">
            <v>41640</v>
          </cell>
          <cell r="H334">
            <v>2639.7089999999998</v>
          </cell>
        </row>
        <row r="335">
          <cell r="A335">
            <v>42983</v>
          </cell>
          <cell r="B335" t="str">
            <v>Projeto de Soluções de Interferências Urbanas</v>
          </cell>
          <cell r="C335" t="str">
            <v>KM</v>
          </cell>
          <cell r="D335">
            <v>2631.87</v>
          </cell>
          <cell r="G335">
            <v>41640</v>
          </cell>
          <cell r="H335">
            <v>3363.5298600000001</v>
          </cell>
        </row>
        <row r="336">
          <cell r="A336">
            <v>43108</v>
          </cell>
          <cell r="B336" t="str">
            <v>Projeto de Terraplenagem de rodovias em pista dupla área rural</v>
          </cell>
          <cell r="C336" t="str">
            <v>KM</v>
          </cell>
          <cell r="D336">
            <v>2852.07</v>
          </cell>
          <cell r="G336">
            <v>41640</v>
          </cell>
          <cell r="H336">
            <v>3644.9454600000004</v>
          </cell>
        </row>
        <row r="337">
          <cell r="A337">
            <v>43110</v>
          </cell>
          <cell r="B337" t="str">
            <v>Projeto de Terraplenagem de rodovias em pista dupla área urbana</v>
          </cell>
          <cell r="C337" t="str">
            <v>KM</v>
          </cell>
          <cell r="D337">
            <v>4451.82</v>
          </cell>
          <cell r="G337">
            <v>41640</v>
          </cell>
          <cell r="H337">
            <v>5689.4259599999996</v>
          </cell>
        </row>
        <row r="338">
          <cell r="A338">
            <v>43107</v>
          </cell>
          <cell r="B338" t="str">
            <v>Projeto de Terraplenagem de rodovias em pista simples área rural</v>
          </cell>
          <cell r="C338" t="str">
            <v>KM</v>
          </cell>
          <cell r="D338">
            <v>2067.87</v>
          </cell>
          <cell r="G338">
            <v>41640</v>
          </cell>
          <cell r="H338">
            <v>2642.7378599999997</v>
          </cell>
        </row>
        <row r="339">
          <cell r="A339">
            <v>43109</v>
          </cell>
          <cell r="B339" t="str">
            <v>Projeto de Terraplenagem de rodovias em pista simples área urbana</v>
          </cell>
          <cell r="C339" t="str">
            <v>KM</v>
          </cell>
          <cell r="D339">
            <v>3385.32</v>
          </cell>
          <cell r="F339">
            <v>0</v>
          </cell>
          <cell r="G339">
            <v>41640</v>
          </cell>
          <cell r="H339">
            <v>4326.4389600000004</v>
          </cell>
        </row>
        <row r="340">
          <cell r="A340">
            <v>42626</v>
          </cell>
          <cell r="B340" t="str">
            <v>Projeto de Urbanização e Paisagismo</v>
          </cell>
          <cell r="C340" t="str">
            <v>Ud</v>
          </cell>
          <cell r="D340">
            <v>1273.49</v>
          </cell>
          <cell r="F340">
            <v>0</v>
          </cell>
          <cell r="G340">
            <v>41640</v>
          </cell>
          <cell r="H340">
            <v>1627.5202200000001</v>
          </cell>
        </row>
        <row r="341">
          <cell r="A341">
            <v>42631</v>
          </cell>
          <cell r="B341" t="str">
            <v>Projeto Geométrico de rodovias com pista dupla em área rural</v>
          </cell>
          <cell r="C341" t="str">
            <v>KM</v>
          </cell>
          <cell r="D341">
            <v>1835.63</v>
          </cell>
          <cell r="F341">
            <v>0</v>
          </cell>
          <cell r="G341">
            <v>41640</v>
          </cell>
          <cell r="H341">
            <v>2345.93514</v>
          </cell>
        </row>
        <row r="342">
          <cell r="A342">
            <v>42633</v>
          </cell>
          <cell r="B342" t="str">
            <v>Projeto Geométrico de rodovias com pista dupla em área urbana</v>
          </cell>
          <cell r="C342" t="str">
            <v>KM</v>
          </cell>
          <cell r="D342">
            <v>2846.01</v>
          </cell>
          <cell r="F342">
            <v>0</v>
          </cell>
          <cell r="G342">
            <v>41640</v>
          </cell>
          <cell r="H342">
            <v>3637.2007800000001</v>
          </cell>
        </row>
        <row r="343">
          <cell r="A343">
            <v>42630</v>
          </cell>
          <cell r="B343" t="str">
            <v>Projeto Geométrico de rodovias com pista simples em área rural</v>
          </cell>
          <cell r="C343" t="str">
            <v>KM</v>
          </cell>
          <cell r="D343">
            <v>1391.06</v>
          </cell>
          <cell r="F343">
            <v>0</v>
          </cell>
          <cell r="G343">
            <v>41640</v>
          </cell>
          <cell r="H343">
            <v>1777.77468</v>
          </cell>
        </row>
        <row r="344">
          <cell r="A344">
            <v>42632</v>
          </cell>
          <cell r="B344" t="str">
            <v>Projeto Geométrico de rodovias com pista simples em área urbana</v>
          </cell>
          <cell r="C344" t="str">
            <v>KM</v>
          </cell>
          <cell r="D344">
            <v>2153.1799999999998</v>
          </cell>
          <cell r="F344">
            <v>0</v>
          </cell>
          <cell r="G344">
            <v>41640</v>
          </cell>
          <cell r="H344">
            <v>2751.76404</v>
          </cell>
        </row>
        <row r="345">
          <cell r="A345">
            <v>42627</v>
          </cell>
          <cell r="B345" t="str">
            <v>Estudo de alternativa de traçado em área rural</v>
          </cell>
          <cell r="C345" t="str">
            <v>KM</v>
          </cell>
          <cell r="D345">
            <v>1120.08</v>
          </cell>
          <cell r="F345">
            <v>0</v>
          </cell>
          <cell r="G345">
            <v>41640</v>
          </cell>
          <cell r="H345">
            <v>1431.4622399999998</v>
          </cell>
        </row>
        <row r="346">
          <cell r="A346">
            <v>42628</v>
          </cell>
          <cell r="B346" t="str">
            <v>Estudo de alternativa de traçado em área urbana</v>
          </cell>
          <cell r="C346" t="str">
            <v>KM</v>
          </cell>
          <cell r="D346">
            <v>1683.62</v>
          </cell>
          <cell r="F346">
            <v>0</v>
          </cell>
          <cell r="G346">
            <v>41640</v>
          </cell>
          <cell r="H346">
            <v>2151.6663599999997</v>
          </cell>
        </row>
        <row r="347">
          <cell r="A347">
            <v>42662</v>
          </cell>
          <cell r="B347" t="str">
            <v>Estudos Hidrológicos com modelagem computacional para projeto de implantação de rodovias</v>
          </cell>
          <cell r="C347" t="str">
            <v>KM</v>
          </cell>
          <cell r="D347">
            <v>1941.43</v>
          </cell>
          <cell r="F347">
            <v>0</v>
          </cell>
          <cell r="G347">
            <v>41640</v>
          </cell>
          <cell r="H347">
            <v>2481.1475399999999</v>
          </cell>
        </row>
        <row r="348">
          <cell r="A348">
            <v>43225</v>
          </cell>
          <cell r="B348" t="str">
            <v>Estudos Geológicos e Geotécnicos para Projeto de Pavimentação - Implantação</v>
          </cell>
          <cell r="C348" t="str">
            <v>KM</v>
          </cell>
          <cell r="D348">
            <v>6640.06</v>
          </cell>
          <cell r="F348">
            <v>0</v>
          </cell>
          <cell r="G348">
            <v>41640</v>
          </cell>
          <cell r="H348">
            <v>8485.9966800000002</v>
          </cell>
        </row>
        <row r="349">
          <cell r="F349">
            <v>0</v>
          </cell>
          <cell r="G349">
            <v>41640</v>
          </cell>
          <cell r="H349">
            <v>0</v>
          </cell>
        </row>
        <row r="350">
          <cell r="A350" t="str">
            <v>ESTUDOS, SONDAGENS</v>
          </cell>
          <cell r="B350">
            <v>0</v>
          </cell>
          <cell r="C350">
            <v>0</v>
          </cell>
          <cell r="D350">
            <v>0</v>
          </cell>
          <cell r="E350">
            <v>0</v>
          </cell>
          <cell r="F350">
            <v>0</v>
          </cell>
          <cell r="G350">
            <v>41640</v>
          </cell>
          <cell r="H350">
            <v>0</v>
          </cell>
        </row>
        <row r="351">
          <cell r="A351">
            <v>43344</v>
          </cell>
          <cell r="B351" t="str">
            <v>Análise de solo para verificação de eventuais deficiências de nutrientes (Fertilidade do Solo)</v>
          </cell>
          <cell r="C351" t="str">
            <v>Ud</v>
          </cell>
          <cell r="D351">
            <v>71.209999999999994</v>
          </cell>
          <cell r="F351">
            <v>0</v>
          </cell>
          <cell r="G351">
            <v>41640</v>
          </cell>
          <cell r="H351">
            <v>91.006379999999993</v>
          </cell>
        </row>
        <row r="352">
          <cell r="A352">
            <v>42873</v>
          </cell>
          <cell r="B352" t="str">
            <v>Análise granulométrica por peneiramento DNER-ME 080/94</v>
          </cell>
          <cell r="C352" t="str">
            <v>Ud</v>
          </cell>
          <cell r="D352">
            <v>139.05000000000001</v>
          </cell>
          <cell r="F352">
            <v>0</v>
          </cell>
          <cell r="G352">
            <v>41640</v>
          </cell>
          <cell r="H352">
            <v>177.70590000000001</v>
          </cell>
        </row>
        <row r="353">
          <cell r="A353">
            <v>42665</v>
          </cell>
          <cell r="B353" t="str">
            <v>Avaliação objetiva da superfície de pavimentos flexíveis e semi-rigidos - Procedimento PRO 06/2003 (inventário/ levant. de flechas em trilha de rodas)</v>
          </cell>
          <cell r="C353" t="str">
            <v>KM</v>
          </cell>
          <cell r="D353">
            <v>329.15</v>
          </cell>
          <cell r="F353">
            <v>0</v>
          </cell>
          <cell r="G353">
            <v>41640</v>
          </cell>
          <cell r="H353">
            <v>420.65369999999996</v>
          </cell>
        </row>
        <row r="354">
          <cell r="A354">
            <v>42661</v>
          </cell>
          <cell r="B354" t="str">
            <v>Coleta de amostra indeformada Shelby</v>
          </cell>
          <cell r="C354" t="str">
            <v>Ud</v>
          </cell>
          <cell r="D354">
            <v>2092.5</v>
          </cell>
          <cell r="F354">
            <v>0</v>
          </cell>
          <cell r="G354">
            <v>41640</v>
          </cell>
          <cell r="H354">
            <v>2674.2150000000001</v>
          </cell>
        </row>
        <row r="355">
          <cell r="A355">
            <v>42666</v>
          </cell>
          <cell r="B355" t="str">
            <v>Conjunto de ensaios para caracterização de misturas p/ base: granulometria, LL, LP, Equiv. de areia, CBR e compact. PM, incl. analise estatística</v>
          </cell>
          <cell r="C355" t="str">
            <v>Ud</v>
          </cell>
          <cell r="D355">
            <v>1288.75</v>
          </cell>
          <cell r="F355">
            <v>0</v>
          </cell>
          <cell r="G355">
            <v>41640</v>
          </cell>
          <cell r="H355">
            <v>1647.0225</v>
          </cell>
        </row>
        <row r="356">
          <cell r="A356">
            <v>42667</v>
          </cell>
          <cell r="B356" t="str">
            <v>Conjunto de ensaios para caracterização de misturas para sub base: granulometria, LL, LP, CBR e compactação PI, inclusive análise estatística</v>
          </cell>
          <cell r="C356" t="str">
            <v>Ud</v>
          </cell>
          <cell r="D356">
            <v>1248.5</v>
          </cell>
          <cell r="F356">
            <v>0</v>
          </cell>
          <cell r="G356">
            <v>41640</v>
          </cell>
          <cell r="H356">
            <v>1595.5830000000001</v>
          </cell>
        </row>
        <row r="357">
          <cell r="A357">
            <v>43200</v>
          </cell>
          <cell r="B357" t="str">
            <v>Contagem de tráfego não motorizado (pedestres e ciclistas), 02 direções, duração 8h (6h as 10h e 16h as 20h)</v>
          </cell>
          <cell r="C357" t="str">
            <v>DIA</v>
          </cell>
          <cell r="D357">
            <v>1398.73</v>
          </cell>
          <cell r="F357">
            <v>0</v>
          </cell>
          <cell r="G357">
            <v>41640</v>
          </cell>
          <cell r="H357">
            <v>1787.5769400000001</v>
          </cell>
        </row>
        <row r="358">
          <cell r="A358">
            <v>43195</v>
          </cell>
          <cell r="B358" t="str">
            <v>Contagem volumétrica classificatória de tráfego 02 direções, duração 12 horas, TMD&lt;3000</v>
          </cell>
          <cell r="C358" t="str">
            <v>DIA</v>
          </cell>
          <cell r="D358">
            <v>1962.53</v>
          </cell>
          <cell r="F358">
            <v>0</v>
          </cell>
          <cell r="G358">
            <v>41640</v>
          </cell>
          <cell r="H358">
            <v>2508.1133399999999</v>
          </cell>
        </row>
        <row r="359">
          <cell r="A359">
            <v>43194</v>
          </cell>
          <cell r="B359" t="str">
            <v>Contagem volumétrica classificatória de tráfego 02 direções, duração 12 horas, TMD&gt;3000</v>
          </cell>
          <cell r="C359" t="str">
            <v>DIA</v>
          </cell>
          <cell r="D359">
            <v>2455.2399999999998</v>
          </cell>
          <cell r="F359">
            <v>0</v>
          </cell>
          <cell r="G359">
            <v>41640</v>
          </cell>
          <cell r="H359">
            <v>3137.7967199999998</v>
          </cell>
        </row>
        <row r="360">
          <cell r="A360">
            <v>43193</v>
          </cell>
          <cell r="B360" t="str">
            <v>Contagem volumétrica classificatória de tráfego 02 direções, duração 24 horas, TMD&lt;3000</v>
          </cell>
          <cell r="C360" t="str">
            <v>DIA</v>
          </cell>
          <cell r="D360">
            <v>3266.02</v>
          </cell>
          <cell r="F360">
            <v>0</v>
          </cell>
          <cell r="G360">
            <v>41640</v>
          </cell>
          <cell r="H360">
            <v>4173.9735600000004</v>
          </cell>
        </row>
        <row r="361">
          <cell r="A361">
            <v>43192</v>
          </cell>
          <cell r="B361" t="str">
            <v>Contagem volumétrica classificatória de tráfego 02 direções, duração 24 horas, TMD&gt;3000</v>
          </cell>
          <cell r="C361" t="str">
            <v>DIA</v>
          </cell>
          <cell r="D361">
            <v>4102.3500000000004</v>
          </cell>
          <cell r="F361">
            <v>0</v>
          </cell>
          <cell r="G361">
            <v>41640</v>
          </cell>
          <cell r="H361">
            <v>5242.8033000000005</v>
          </cell>
        </row>
        <row r="362">
          <cell r="A362">
            <v>43198</v>
          </cell>
          <cell r="B362" t="str">
            <v>Contagem volumétrica classificatória de tráfego 06 direções, duração 8 horas</v>
          </cell>
          <cell r="C362" t="str">
            <v>DIA</v>
          </cell>
          <cell r="D362">
            <v>1783.18</v>
          </cell>
          <cell r="F362">
            <v>0</v>
          </cell>
          <cell r="G362">
            <v>41640</v>
          </cell>
          <cell r="H362">
            <v>2278.9040400000004</v>
          </cell>
        </row>
        <row r="363">
          <cell r="A363">
            <v>42649</v>
          </cell>
          <cell r="B363" t="str">
            <v>Deslocamento de equipe e equipamento de sondagem rotativa e SPT, fora da Grande Vitória</v>
          </cell>
          <cell r="C363" t="str">
            <v>KM</v>
          </cell>
          <cell r="D363">
            <v>5.62</v>
          </cell>
          <cell r="F363">
            <v>0</v>
          </cell>
          <cell r="G363">
            <v>41640</v>
          </cell>
          <cell r="H363">
            <v>7.1823600000000001</v>
          </cell>
        </row>
        <row r="364">
          <cell r="A364">
            <v>43199</v>
          </cell>
          <cell r="B364" t="str">
            <v>Deslocamento entre furos na área de investigação de sondagem SPT acima de 500 m de distância</v>
          </cell>
          <cell r="C364" t="str">
            <v>Ud</v>
          </cell>
          <cell r="D364">
            <v>189</v>
          </cell>
          <cell r="F364">
            <v>0</v>
          </cell>
          <cell r="G364">
            <v>41640</v>
          </cell>
          <cell r="H364">
            <v>241.542</v>
          </cell>
        </row>
        <row r="365">
          <cell r="A365">
            <v>42625</v>
          </cell>
          <cell r="B365" t="str">
            <v>Deslocamento entre margem e furos com auxílio de barco (por local instalado)</v>
          </cell>
          <cell r="C365" t="str">
            <v>Ud</v>
          </cell>
          <cell r="D365">
            <v>1188</v>
          </cell>
          <cell r="F365">
            <v>0</v>
          </cell>
          <cell r="G365">
            <v>41640</v>
          </cell>
          <cell r="H365">
            <v>1518.2640000000001</v>
          </cell>
        </row>
        <row r="366">
          <cell r="A366">
            <v>42621</v>
          </cell>
          <cell r="B366" t="str">
            <v>Deslocamento (ida e volta) de equipe técnica, para inspeções e vistorias em locais situados a mais de 150 km, exclusive execução do serviço</v>
          </cell>
          <cell r="C366" t="str">
            <v>Ud</v>
          </cell>
          <cell r="D366">
            <v>1911.27</v>
          </cell>
          <cell r="F366">
            <v>0</v>
          </cell>
          <cell r="G366">
            <v>41640</v>
          </cell>
          <cell r="H366">
            <v>2442.6030599999999</v>
          </cell>
        </row>
        <row r="367">
          <cell r="A367">
            <v>42620</v>
          </cell>
          <cell r="B367" t="str">
            <v>Deslocamento (ida e volta) de equipe técnica, para inspeções e vistorias em locais situados até 150 km , exclusive execução do serviço</v>
          </cell>
          <cell r="C367" t="str">
            <v>Ud</v>
          </cell>
          <cell r="D367">
            <v>955.63</v>
          </cell>
          <cell r="F367">
            <v>0</v>
          </cell>
          <cell r="G367">
            <v>41640</v>
          </cell>
          <cell r="H367">
            <v>1221.2951399999999</v>
          </cell>
        </row>
        <row r="368">
          <cell r="A368">
            <v>43279</v>
          </cell>
          <cell r="B368" t="str">
            <v>Deslocamento manual entre furos para Sondagem Rotativa acima de 500 m</v>
          </cell>
          <cell r="C368" t="str">
            <v>Ud</v>
          </cell>
          <cell r="D368">
            <v>621</v>
          </cell>
          <cell r="F368">
            <v>0</v>
          </cell>
          <cell r="G368">
            <v>41640</v>
          </cell>
          <cell r="H368">
            <v>793.63800000000003</v>
          </cell>
        </row>
        <row r="369">
          <cell r="A369">
            <v>43017</v>
          </cell>
          <cell r="B369" t="str">
            <v>Determinação da abrasão "Los Angeles" DNER-ME 035/98</v>
          </cell>
          <cell r="C369" t="str">
            <v>Ud</v>
          </cell>
          <cell r="D369">
            <v>405</v>
          </cell>
          <cell r="F369">
            <v>0</v>
          </cell>
          <cell r="G369">
            <v>41640</v>
          </cell>
          <cell r="H369">
            <v>517.59</v>
          </cell>
        </row>
        <row r="370">
          <cell r="A370">
            <v>42874</v>
          </cell>
          <cell r="B370" t="str">
            <v>Determinação da compressão simples DNER-IE 004/94 (NBR 12770)</v>
          </cell>
          <cell r="C370" t="str">
            <v>Ud</v>
          </cell>
          <cell r="D370">
            <v>207.22</v>
          </cell>
          <cell r="F370">
            <v>0</v>
          </cell>
          <cell r="G370">
            <v>41640</v>
          </cell>
          <cell r="H370">
            <v>264.82715999999999</v>
          </cell>
        </row>
        <row r="371">
          <cell r="A371">
            <v>42885</v>
          </cell>
          <cell r="B371" t="str">
            <v>Determinação do equivalente de areia DNER-ME 054/97</v>
          </cell>
          <cell r="C371" t="str">
            <v>Ud</v>
          </cell>
          <cell r="D371">
            <v>261.22000000000003</v>
          </cell>
          <cell r="F371">
            <v>0</v>
          </cell>
          <cell r="G371">
            <v>41640</v>
          </cell>
          <cell r="H371">
            <v>333.83916000000005</v>
          </cell>
        </row>
        <row r="372">
          <cell r="A372">
            <v>43227</v>
          </cell>
          <cell r="B372" t="str">
            <v>Ensaio - Esclerometria até 4 pontos com 16 perc.</v>
          </cell>
          <cell r="C372" t="str">
            <v>Ud</v>
          </cell>
          <cell r="D372">
            <v>783</v>
          </cell>
          <cell r="F372">
            <v>0</v>
          </cell>
          <cell r="G372">
            <v>41640</v>
          </cell>
          <cell r="H372">
            <v>1000.674</v>
          </cell>
        </row>
        <row r="373">
          <cell r="A373">
            <v>42892</v>
          </cell>
          <cell r="B373" t="str">
            <v>Ensaio compressão triaxial NBR 12770 - Adensado, drenado</v>
          </cell>
          <cell r="C373" t="str">
            <v>Ud</v>
          </cell>
          <cell r="D373">
            <v>812.7</v>
          </cell>
          <cell r="F373">
            <v>0</v>
          </cell>
          <cell r="G373">
            <v>41640</v>
          </cell>
          <cell r="H373">
            <v>1038.6306000000002</v>
          </cell>
        </row>
        <row r="374">
          <cell r="A374">
            <v>42893</v>
          </cell>
          <cell r="B374" t="str">
            <v>Ensaio compressão triaxial NBR 12770 - Adensado, não drenado</v>
          </cell>
          <cell r="C374" t="str">
            <v>Ud</v>
          </cell>
          <cell r="D374">
            <v>812.7</v>
          </cell>
          <cell r="F374">
            <v>0</v>
          </cell>
          <cell r="G374">
            <v>41640</v>
          </cell>
          <cell r="H374">
            <v>1038.6306000000002</v>
          </cell>
        </row>
        <row r="375">
          <cell r="A375">
            <v>42894</v>
          </cell>
          <cell r="B375" t="str">
            <v>Ensaio compressão triaxial NBR 12770 - Não adensado, não drenado</v>
          </cell>
          <cell r="C375" t="str">
            <v>Ud</v>
          </cell>
          <cell r="D375">
            <v>777.6</v>
          </cell>
          <cell r="F375">
            <v>0</v>
          </cell>
          <cell r="G375">
            <v>41640</v>
          </cell>
          <cell r="H375">
            <v>993.77280000000007</v>
          </cell>
        </row>
        <row r="376">
          <cell r="A376">
            <v>42895</v>
          </cell>
          <cell r="B376" t="str">
            <v>Ensaio de adensamento unidimensional CRS, com velocidade de deformação controlada</v>
          </cell>
          <cell r="C376" t="str">
            <v>Ud</v>
          </cell>
          <cell r="D376">
            <v>614.25</v>
          </cell>
          <cell r="F376">
            <v>0</v>
          </cell>
          <cell r="G376">
            <v>41640</v>
          </cell>
          <cell r="H376">
            <v>785.01150000000007</v>
          </cell>
        </row>
        <row r="377">
          <cell r="A377">
            <v>42896</v>
          </cell>
          <cell r="B377" t="str">
            <v>Ensaio de adensamento unidimensional SIC DNER-IS 005/94 (NBR 12007)</v>
          </cell>
          <cell r="C377" t="str">
            <v>Ud</v>
          </cell>
          <cell r="D377">
            <v>614.25</v>
          </cell>
          <cell r="F377">
            <v>0</v>
          </cell>
          <cell r="G377">
            <v>41640</v>
          </cell>
          <cell r="H377">
            <v>785.01150000000007</v>
          </cell>
        </row>
        <row r="378">
          <cell r="A378">
            <v>42935</v>
          </cell>
          <cell r="B378" t="str">
            <v>Ensaio de Águas Salgados Classe II - CONAMA 357/05</v>
          </cell>
          <cell r="C378" t="str">
            <v>Ud</v>
          </cell>
          <cell r="D378">
            <v>2333.0100000000002</v>
          </cell>
          <cell r="F378">
            <v>0</v>
          </cell>
          <cell r="G378">
            <v>41640</v>
          </cell>
          <cell r="H378">
            <v>2981.5867800000005</v>
          </cell>
        </row>
        <row r="379">
          <cell r="A379">
            <v>42877</v>
          </cell>
          <cell r="B379" t="str">
            <v>Ensaio de Análise de águas doces - Classe I e II - CONAMA 337/05 e 430/11</v>
          </cell>
          <cell r="C379" t="str">
            <v>Ud</v>
          </cell>
          <cell r="D379">
            <v>2401.2800000000002</v>
          </cell>
          <cell r="F379">
            <v>0</v>
          </cell>
          <cell r="G379">
            <v>41640</v>
          </cell>
          <cell r="H379">
            <v>3068.8358400000002</v>
          </cell>
        </row>
        <row r="380">
          <cell r="A380">
            <v>42898</v>
          </cell>
          <cell r="B380" t="str">
            <v>Ensaio de Análise Física do material a ser dragado - CONAMA 454/12</v>
          </cell>
          <cell r="C380" t="str">
            <v>Ud</v>
          </cell>
          <cell r="D380">
            <v>1207.95</v>
          </cell>
          <cell r="F380">
            <v>0</v>
          </cell>
          <cell r="G380">
            <v>41640</v>
          </cell>
          <cell r="H380">
            <v>1543.7601000000002</v>
          </cell>
        </row>
        <row r="381">
          <cell r="A381">
            <v>42890</v>
          </cell>
          <cell r="B381" t="str">
            <v>Ensaio de Análise Química de Efluentes - CONAMA 430/11</v>
          </cell>
          <cell r="C381" t="str">
            <v>Ud</v>
          </cell>
          <cell r="D381">
            <v>1011.96</v>
          </cell>
          <cell r="F381">
            <v>0</v>
          </cell>
          <cell r="G381">
            <v>41640</v>
          </cell>
          <cell r="H381">
            <v>1293.2848800000002</v>
          </cell>
        </row>
        <row r="382">
          <cell r="A382">
            <v>42891</v>
          </cell>
          <cell r="B382" t="str">
            <v>Ensaio de Análise Química de material a ser dragado - CONAMA 454/12</v>
          </cell>
          <cell r="C382" t="str">
            <v>Ud</v>
          </cell>
          <cell r="D382">
            <v>1519.41</v>
          </cell>
          <cell r="F382">
            <v>0</v>
          </cell>
          <cell r="G382">
            <v>41640</v>
          </cell>
          <cell r="H382">
            <v>1941.8059800000001</v>
          </cell>
        </row>
        <row r="383">
          <cell r="A383">
            <v>42936</v>
          </cell>
          <cell r="B383" t="str">
            <v>Ensaio de Análise Química em amostra de solo - CONAMA 420/09</v>
          </cell>
          <cell r="C383" t="str">
            <v>Ud</v>
          </cell>
          <cell r="D383">
            <v>1147.94</v>
          </cell>
          <cell r="F383">
            <v>0</v>
          </cell>
          <cell r="G383">
            <v>41640</v>
          </cell>
          <cell r="H383">
            <v>1467.0673200000001</v>
          </cell>
        </row>
        <row r="384">
          <cell r="A384">
            <v>42889</v>
          </cell>
          <cell r="B384" t="str">
            <v>Ensaio de Caracterização Ecotoxicológico de material a ser dragado - CONAMA 454/12</v>
          </cell>
          <cell r="C384" t="str">
            <v>Ud</v>
          </cell>
          <cell r="D384">
            <v>3729.07</v>
          </cell>
          <cell r="G384">
            <v>41640</v>
          </cell>
          <cell r="H384">
            <v>4765.7514600000004</v>
          </cell>
        </row>
        <row r="385">
          <cell r="A385">
            <v>42897</v>
          </cell>
          <cell r="B385" t="str">
            <v>Ensaio de CBR - NBR 12102</v>
          </cell>
          <cell r="C385" t="str">
            <v>Ud</v>
          </cell>
          <cell r="D385">
            <v>343.35</v>
          </cell>
          <cell r="G385">
            <v>41640</v>
          </cell>
          <cell r="H385">
            <v>438.80130000000003</v>
          </cell>
        </row>
        <row r="386">
          <cell r="A386">
            <v>43242</v>
          </cell>
          <cell r="B386" t="str">
            <v>Ensaio de Cisalhamento Direto</v>
          </cell>
          <cell r="C386" t="str">
            <v>Ud</v>
          </cell>
          <cell r="D386">
            <v>700.69</v>
          </cell>
          <cell r="G386">
            <v>41640</v>
          </cell>
          <cell r="H386">
            <v>895.48182000000008</v>
          </cell>
        </row>
        <row r="387">
          <cell r="A387">
            <v>43246</v>
          </cell>
          <cell r="B387" t="str">
            <v>Ensaio de Compactação Proctor Intermediário - por amostra</v>
          </cell>
          <cell r="C387" t="str">
            <v>Ud</v>
          </cell>
          <cell r="D387">
            <v>329.37</v>
          </cell>
          <cell r="G387">
            <v>41640</v>
          </cell>
          <cell r="H387">
            <v>420.93486000000001</v>
          </cell>
        </row>
        <row r="388">
          <cell r="A388">
            <v>43247</v>
          </cell>
          <cell r="B388" t="str">
            <v>Ensaio de Compactação Proctor Modificado - por amostra</v>
          </cell>
          <cell r="C388" t="str">
            <v>Ud</v>
          </cell>
          <cell r="D388">
            <v>369.61</v>
          </cell>
          <cell r="G388">
            <v>41640</v>
          </cell>
          <cell r="H388">
            <v>472.36158</v>
          </cell>
        </row>
        <row r="389">
          <cell r="A389">
            <v>43248</v>
          </cell>
          <cell r="B389" t="str">
            <v>Ensaio de Compactação Proctor Normal - por amostra</v>
          </cell>
          <cell r="C389" t="str">
            <v>Ud</v>
          </cell>
          <cell r="D389">
            <v>282.14999999999998</v>
          </cell>
          <cell r="G389">
            <v>41640</v>
          </cell>
          <cell r="H389">
            <v>360.58769999999998</v>
          </cell>
        </row>
        <row r="390">
          <cell r="A390">
            <v>43261</v>
          </cell>
          <cell r="B390" t="str">
            <v>Ensaio de Limites de Liquidez e Plasticidade - por amostra</v>
          </cell>
          <cell r="C390" t="str">
            <v>Ud</v>
          </cell>
          <cell r="D390">
            <v>175.5</v>
          </cell>
          <cell r="G390">
            <v>41640</v>
          </cell>
          <cell r="H390">
            <v>224.28900000000002</v>
          </cell>
        </row>
        <row r="391">
          <cell r="A391">
            <v>43262</v>
          </cell>
          <cell r="B391" t="str">
            <v>Ensaio de Palheta (Vane Test), até 4 determinações por furo, inclusive instalação por furo e relatório</v>
          </cell>
          <cell r="C391" t="str">
            <v>Ud</v>
          </cell>
          <cell r="D391">
            <v>1215</v>
          </cell>
          <cell r="G391">
            <v>41640</v>
          </cell>
          <cell r="H391">
            <v>1552.77</v>
          </cell>
        </row>
        <row r="392">
          <cell r="A392">
            <v>43265</v>
          </cell>
          <cell r="B392" t="str">
            <v>Ensaio de penetração de cone CPTU</v>
          </cell>
          <cell r="C392" t="str">
            <v>M</v>
          </cell>
          <cell r="D392">
            <v>324</v>
          </cell>
          <cell r="G392">
            <v>41640</v>
          </cell>
          <cell r="H392">
            <v>414.072</v>
          </cell>
        </row>
        <row r="393">
          <cell r="A393">
            <v>43263</v>
          </cell>
          <cell r="B393" t="str">
            <v>Ensaio de Permeabilidade  - por amostra - Carga Constante</v>
          </cell>
          <cell r="C393" t="str">
            <v>Ud</v>
          </cell>
          <cell r="D393">
            <v>403.65</v>
          </cell>
          <cell r="G393">
            <v>41640</v>
          </cell>
          <cell r="H393">
            <v>515.86469999999997</v>
          </cell>
        </row>
        <row r="394">
          <cell r="A394">
            <v>43264</v>
          </cell>
          <cell r="B394" t="str">
            <v>Ensaio de Permeabilidade - por amostra - Carga Variável</v>
          </cell>
          <cell r="C394" t="str">
            <v>Ud</v>
          </cell>
          <cell r="D394">
            <v>424.57</v>
          </cell>
          <cell r="G394">
            <v>41640</v>
          </cell>
          <cell r="H394">
            <v>542.60046</v>
          </cell>
        </row>
        <row r="395">
          <cell r="A395">
            <v>43272</v>
          </cell>
          <cell r="B395" t="str">
            <v>Ensaio de Umidade em Estufa (Natural), por amostra</v>
          </cell>
          <cell r="C395" t="str">
            <v>Ud</v>
          </cell>
          <cell r="D395">
            <v>51.97</v>
          </cell>
          <cell r="G395">
            <v>41640</v>
          </cell>
          <cell r="H395">
            <v>66.417659999999998</v>
          </cell>
        </row>
        <row r="396">
          <cell r="A396">
            <v>42646</v>
          </cell>
          <cell r="B396" t="str">
            <v>Estudos Geológicos e Geotécnicos para Projeto de Pavimentação - Reabilitação</v>
          </cell>
          <cell r="C396" t="str">
            <v>KM</v>
          </cell>
          <cell r="D396">
            <v>5312.06</v>
          </cell>
          <cell r="G396">
            <v>41640</v>
          </cell>
          <cell r="H396">
            <v>6788.8126800000009</v>
          </cell>
        </row>
        <row r="397">
          <cell r="A397">
            <v>42664</v>
          </cell>
          <cell r="B397" t="str">
            <v>Estudos Hidrológicos para projeto de reabilitação de rodovias</v>
          </cell>
          <cell r="C397" t="str">
            <v>KM</v>
          </cell>
          <cell r="D397">
            <v>2138.11</v>
          </cell>
          <cell r="G397">
            <v>41640</v>
          </cell>
          <cell r="H397">
            <v>2732.5045800000003</v>
          </cell>
        </row>
        <row r="398">
          <cell r="A398">
            <v>42668</v>
          </cell>
          <cell r="B398" t="str">
            <v>Execução de vídeo registro do pavimento (filmagem nos 02 sentidos)</v>
          </cell>
          <cell r="C398" t="str">
            <v>KM</v>
          </cell>
          <cell r="D398">
            <v>626.44000000000005</v>
          </cell>
          <cell r="G398">
            <v>41640</v>
          </cell>
          <cell r="H398">
            <v>800.59032000000013</v>
          </cell>
        </row>
        <row r="399">
          <cell r="A399">
            <v>42886</v>
          </cell>
          <cell r="B399" t="str">
            <v>Inclinômetro, fornecimento e instalação</v>
          </cell>
          <cell r="C399" t="str">
            <v>M</v>
          </cell>
          <cell r="D399">
            <v>365.9</v>
          </cell>
          <cell r="G399">
            <v>41640</v>
          </cell>
          <cell r="H399">
            <v>467.62019999999995</v>
          </cell>
        </row>
        <row r="400">
          <cell r="A400">
            <v>43266</v>
          </cell>
          <cell r="B400" t="str">
            <v>Instalação de cone "CPTU" e ensaio de dissipação de pressões neutras (até 2 horas), inclusive relatório</v>
          </cell>
          <cell r="C400" t="str">
            <v>Ud</v>
          </cell>
          <cell r="D400">
            <v>3556</v>
          </cell>
          <cell r="G400">
            <v>41640</v>
          </cell>
          <cell r="H400">
            <v>4544.5680000000002</v>
          </cell>
        </row>
        <row r="401">
          <cell r="A401">
            <v>42616</v>
          </cell>
          <cell r="B401" t="str">
            <v>Instalação de equipamento de sondagem sobre flutuante</v>
          </cell>
          <cell r="C401" t="str">
            <v>Ud</v>
          </cell>
          <cell r="D401">
            <v>945</v>
          </cell>
          <cell r="G401">
            <v>41640</v>
          </cell>
          <cell r="H401">
            <v>1207.71</v>
          </cell>
        </row>
        <row r="402">
          <cell r="A402">
            <v>43280</v>
          </cell>
          <cell r="B402" t="str">
            <v>Instalação de Piezômetro Casagrande exclusive perfuração, inclusive leitura piezométrica (monitoramento) com análise de poropressões</v>
          </cell>
          <cell r="C402" t="str">
            <v>Ud</v>
          </cell>
          <cell r="D402">
            <v>631.09</v>
          </cell>
          <cell r="G402">
            <v>41640</v>
          </cell>
          <cell r="H402">
            <v>806.53302000000008</v>
          </cell>
        </row>
        <row r="403">
          <cell r="A403">
            <v>42546</v>
          </cell>
          <cell r="B403" t="str">
            <v>Laudo Geotécnico, contendo Projeto Conceitual de soluções para correção de instabilidade de taludes</v>
          </cell>
          <cell r="C403" t="str">
            <v>Ud</v>
          </cell>
          <cell r="D403">
            <v>2039.24</v>
          </cell>
          <cell r="G403">
            <v>41640</v>
          </cell>
          <cell r="H403">
            <v>2606.1487200000001</v>
          </cell>
        </row>
        <row r="404">
          <cell r="A404">
            <v>42887</v>
          </cell>
          <cell r="B404" t="str">
            <v>Leitura por ponto e acompanhamento da instalação do tubo. Relatório de apresentação dos resultados do monitoramento do inclinômetro</v>
          </cell>
          <cell r="C404" t="str">
            <v>Ud</v>
          </cell>
          <cell r="D404">
            <v>621.04</v>
          </cell>
          <cell r="G404">
            <v>41640</v>
          </cell>
          <cell r="H404">
            <v>793.68912</v>
          </cell>
        </row>
        <row r="405">
          <cell r="A405">
            <v>42671</v>
          </cell>
          <cell r="B405" t="str">
            <v>Levantamento deflectométrico do pavimento e estudo</v>
          </cell>
          <cell r="C405" t="str">
            <v>KM</v>
          </cell>
          <cell r="D405">
            <v>659.82</v>
          </cell>
          <cell r="G405">
            <v>41640</v>
          </cell>
          <cell r="H405">
            <v>843.2499600000001</v>
          </cell>
        </row>
        <row r="406">
          <cell r="A406">
            <v>42638</v>
          </cell>
          <cell r="B406" t="str">
            <v>Levantamento p/ avaliação de condição de superfície de subtrecho homogêneo de rodovias para gerência de pavimentos PRO 07/2003</v>
          </cell>
          <cell r="C406" t="str">
            <v>KM</v>
          </cell>
          <cell r="D406">
            <v>251.24</v>
          </cell>
          <cell r="G406">
            <v>41640</v>
          </cell>
          <cell r="H406">
            <v>321.08472</v>
          </cell>
        </row>
        <row r="407">
          <cell r="A407">
            <v>42674</v>
          </cell>
          <cell r="B407" t="str">
            <v>Medição de irregularidade longitudinal com perfilógrafo a laser (medição em duas faixas por quilômetro)</v>
          </cell>
          <cell r="C407" t="str">
            <v>KM</v>
          </cell>
          <cell r="D407">
            <v>712.07</v>
          </cell>
          <cell r="G407">
            <v>41640</v>
          </cell>
          <cell r="H407">
            <v>910.02546000000007</v>
          </cell>
        </row>
        <row r="408">
          <cell r="A408">
            <v>42663</v>
          </cell>
          <cell r="B408" t="str">
            <v>Mobilização e desmobilização de equipamento para coleta Shelby</v>
          </cell>
          <cell r="C408" t="str">
            <v>Ud</v>
          </cell>
          <cell r="D408">
            <v>6210</v>
          </cell>
          <cell r="G408">
            <v>41640</v>
          </cell>
          <cell r="H408">
            <v>7936.38</v>
          </cell>
        </row>
        <row r="409">
          <cell r="A409">
            <v>43282</v>
          </cell>
          <cell r="B409" t="str">
            <v>Mobilização e desmobilização de equipe / equipamento para ensaio CPTU / Vane Test / Piezômetro</v>
          </cell>
          <cell r="C409" t="str">
            <v>Ud</v>
          </cell>
          <cell r="D409">
            <v>8100</v>
          </cell>
          <cell r="G409">
            <v>41640</v>
          </cell>
          <cell r="H409">
            <v>10351.800000000001</v>
          </cell>
        </row>
        <row r="410">
          <cell r="A410">
            <v>42650</v>
          </cell>
          <cell r="B410" t="str">
            <v>Mobilização e desmobilização de equipe e equipamento de sondagem rotativa, inclusive deslocamento na Grande Vitória</v>
          </cell>
          <cell r="C410" t="str">
            <v>Ud</v>
          </cell>
          <cell r="D410">
            <v>3408.75</v>
          </cell>
          <cell r="G410">
            <v>41640</v>
          </cell>
          <cell r="H410">
            <v>4356.3824999999997</v>
          </cell>
        </row>
        <row r="411">
          <cell r="A411">
            <v>42647</v>
          </cell>
          <cell r="B411" t="str">
            <v>Mobilização e desmobilização de equipe e equipamento de sondagem SPT, inclusive deslocamento na Grande Vitória</v>
          </cell>
          <cell r="C411" t="str">
            <v>Ud</v>
          </cell>
          <cell r="D411">
            <v>1290.93</v>
          </cell>
          <cell r="G411">
            <v>41640</v>
          </cell>
          <cell r="H411">
            <v>1649.8085400000002</v>
          </cell>
        </row>
        <row r="412">
          <cell r="A412">
            <v>42659</v>
          </cell>
          <cell r="B412" t="str">
            <v>Perfuração à Percussão sem retirada de amostra para instalação de Piezômetro, incluindo todos os materiais</v>
          </cell>
          <cell r="C412" t="str">
            <v>M</v>
          </cell>
          <cell r="D412">
            <v>150.83000000000001</v>
          </cell>
          <cell r="G412">
            <v>41640</v>
          </cell>
          <cell r="H412">
            <v>192.76074000000003</v>
          </cell>
        </row>
        <row r="413">
          <cell r="A413">
            <v>42648</v>
          </cell>
          <cell r="B413" t="str">
            <v>Perfuração para execução de ensaio de Palheta (Vane Test)</v>
          </cell>
          <cell r="C413" t="str">
            <v>M</v>
          </cell>
          <cell r="D413">
            <v>270</v>
          </cell>
          <cell r="G413">
            <v>41640</v>
          </cell>
          <cell r="H413">
            <v>345.06</v>
          </cell>
        </row>
        <row r="414">
          <cell r="A414">
            <v>41019</v>
          </cell>
          <cell r="B414" t="str">
            <v>Perfuração rotativa inclinada, em rocha sã, com coroa de diamante, diâmetro N (75mm), inclusive deslocamento e posicionamento em cada furo.</v>
          </cell>
          <cell r="C414" t="str">
            <v>M</v>
          </cell>
          <cell r="D414">
            <v>548.42999999999995</v>
          </cell>
          <cell r="G414">
            <v>41640</v>
          </cell>
          <cell r="H414">
            <v>700.89353999999992</v>
          </cell>
        </row>
        <row r="415">
          <cell r="A415">
            <v>43201</v>
          </cell>
          <cell r="B415" t="str">
            <v>Pesquisa OD, duração 12 horas, envolvendo 50 entrevistas/h (6h as 18h)</v>
          </cell>
          <cell r="C415" t="str">
            <v>DIA</v>
          </cell>
          <cell r="D415">
            <v>5452.48</v>
          </cell>
          <cell r="G415">
            <v>41640</v>
          </cell>
          <cell r="H415">
            <v>6968.26944</v>
          </cell>
        </row>
        <row r="416">
          <cell r="A416">
            <v>43202</v>
          </cell>
          <cell r="B416" t="str">
            <v>Pesquisa OD, duração 12 horas, envolvendo 70 entrevistas/h (6h as 18h)</v>
          </cell>
          <cell r="C416" t="str">
            <v>DIA</v>
          </cell>
          <cell r="D416">
            <v>6302.98</v>
          </cell>
          <cell r="G416">
            <v>41640</v>
          </cell>
          <cell r="H416">
            <v>8055.2084399999994</v>
          </cell>
        </row>
        <row r="417">
          <cell r="A417">
            <v>42634</v>
          </cell>
          <cell r="B417" t="str">
            <v>Sondagem à Percussão SPT - Instalação de tubo de revestimento</v>
          </cell>
          <cell r="C417" t="str">
            <v>M</v>
          </cell>
          <cell r="D417">
            <v>101.25</v>
          </cell>
          <cell r="G417">
            <v>41640</v>
          </cell>
          <cell r="H417">
            <v>129.39750000000001</v>
          </cell>
        </row>
        <row r="418">
          <cell r="A418">
            <v>42645</v>
          </cell>
          <cell r="B418" t="str">
            <v>Sondagem à Percussão SPT sobre flutuante</v>
          </cell>
          <cell r="C418" t="str">
            <v>M</v>
          </cell>
          <cell r="D418">
            <v>117.45</v>
          </cell>
          <cell r="G418">
            <v>41640</v>
          </cell>
          <cell r="H418">
            <v>150.1011</v>
          </cell>
        </row>
        <row r="419">
          <cell r="A419">
            <v>42619</v>
          </cell>
          <cell r="B419" t="str">
            <v>Sondagem à Trado, profundidade até 3,00 m, inclusive coleta de amostras</v>
          </cell>
          <cell r="C419" t="str">
            <v>Ud</v>
          </cell>
          <cell r="D419">
            <v>82.35</v>
          </cell>
          <cell r="G419">
            <v>41640</v>
          </cell>
          <cell r="H419">
            <v>105.24329999999999</v>
          </cell>
        </row>
        <row r="420">
          <cell r="A420">
            <v>42653</v>
          </cell>
          <cell r="B420" t="str">
            <v>Sondagem de simples reconhecimento tipo SPT, incl. deslocamento local do equipamento até 500 m</v>
          </cell>
          <cell r="C420" t="str">
            <v>M</v>
          </cell>
          <cell r="D420">
            <v>103.61</v>
          </cell>
          <cell r="G420">
            <v>41640</v>
          </cell>
          <cell r="H420">
            <v>132.41358</v>
          </cell>
        </row>
        <row r="421">
          <cell r="A421">
            <v>42656</v>
          </cell>
          <cell r="B421" t="str">
            <v>Sondagem por simples lavagem</v>
          </cell>
          <cell r="C421" t="str">
            <v>M</v>
          </cell>
          <cell r="D421">
            <v>112.05</v>
          </cell>
          <cell r="G421">
            <v>41640</v>
          </cell>
          <cell r="H421">
            <v>143.19989999999999</v>
          </cell>
        </row>
        <row r="422">
          <cell r="A422">
            <v>42655</v>
          </cell>
          <cell r="B422" t="str">
            <v>Sondagem rotativa em alteração de rocha inclusive deslocamento local do equipamento até 500 m</v>
          </cell>
          <cell r="C422" t="str">
            <v>M</v>
          </cell>
          <cell r="D422">
            <v>401.62</v>
          </cell>
          <cell r="G422">
            <v>41640</v>
          </cell>
          <cell r="H422">
            <v>513.27035999999998</v>
          </cell>
        </row>
        <row r="423">
          <cell r="A423">
            <v>43197</v>
          </cell>
          <cell r="B423" t="str">
            <v>Sondagem rotativa em rocha sã ou fraturada inclusive deslocamento local do equipamento até 500m</v>
          </cell>
          <cell r="C423" t="str">
            <v>M</v>
          </cell>
          <cell r="D423">
            <v>911.25</v>
          </cell>
          <cell r="G423">
            <v>41640</v>
          </cell>
          <cell r="H423">
            <v>1164.5775000000001</v>
          </cell>
        </row>
        <row r="424">
          <cell r="A424">
            <v>42654</v>
          </cell>
          <cell r="B424" t="str">
            <v>Sondagem rotativa em solo, inclusive deslocamento local do equipamento até 500m</v>
          </cell>
          <cell r="C424" t="str">
            <v>M</v>
          </cell>
          <cell r="D424">
            <v>253.12</v>
          </cell>
          <cell r="G424">
            <v>41640</v>
          </cell>
          <cell r="H424">
            <v>323.48736000000002</v>
          </cell>
        </row>
        <row r="425">
          <cell r="A425">
            <v>42696</v>
          </cell>
          <cell r="B425" t="str">
            <v>Sondagens geofísicas (GPR/eletrorresistividade)</v>
          </cell>
          <cell r="C425" t="str">
            <v>M</v>
          </cell>
          <cell r="D425">
            <v>10.77</v>
          </cell>
          <cell r="G425">
            <v>41640</v>
          </cell>
          <cell r="H425">
            <v>13.764059999999999</v>
          </cell>
        </row>
        <row r="426">
          <cell r="A426">
            <v>42623</v>
          </cell>
          <cell r="B426" t="str">
            <v>Vistoria de Obras de Artes Especiais, inclusive elaboração de laudo</v>
          </cell>
          <cell r="C426" t="str">
            <v>Ud</v>
          </cell>
          <cell r="D426">
            <v>1737.94</v>
          </cell>
          <cell r="G426">
            <v>41640</v>
          </cell>
          <cell r="H426">
            <v>2221.0873200000001</v>
          </cell>
        </row>
        <row r="427">
          <cell r="G427">
            <v>41640</v>
          </cell>
          <cell r="H427">
            <v>0</v>
          </cell>
        </row>
        <row r="428">
          <cell r="A428" t="str">
            <v>ESTUDOS E PROJETOS AMBIENTAIS</v>
          </cell>
          <cell r="B428">
            <v>0</v>
          </cell>
          <cell r="C428">
            <v>0</v>
          </cell>
          <cell r="D428">
            <v>0</v>
          </cell>
          <cell r="E428">
            <v>0</v>
          </cell>
          <cell r="G428">
            <v>41640</v>
          </cell>
          <cell r="H428">
            <v>0</v>
          </cell>
        </row>
        <row r="429">
          <cell r="A429">
            <v>42642</v>
          </cell>
          <cell r="B429" t="str">
            <v>Diagnóstico Arqueológico Prospectivo até 15 km</v>
          </cell>
          <cell r="C429" t="str">
            <v>Ud</v>
          </cell>
          <cell r="D429">
            <v>9935.6299999999992</v>
          </cell>
          <cell r="G429">
            <v>41640</v>
          </cell>
          <cell r="H429">
            <v>12697.735139999999</v>
          </cell>
        </row>
        <row r="430">
          <cell r="A430">
            <v>42657</v>
          </cell>
          <cell r="B430" t="str">
            <v>Diagnóstico Arqueológico Prospectivo para extensão excedente a 15 km</v>
          </cell>
          <cell r="C430" t="str">
            <v>KM</v>
          </cell>
          <cell r="D430">
            <v>655.39</v>
          </cell>
          <cell r="G430">
            <v>41640</v>
          </cell>
          <cell r="H430">
            <v>837.58842000000004</v>
          </cell>
        </row>
        <row r="431">
          <cell r="A431">
            <v>43277</v>
          </cell>
          <cell r="B431" t="str">
            <v>Estudos e Relatórios de Impacto Ambiental (EIA/RIMA) em rodovias ou vias urbanas com extensão até 10 km</v>
          </cell>
          <cell r="C431" t="str">
            <v>Ud</v>
          </cell>
          <cell r="D431">
            <v>60613.19</v>
          </cell>
          <cell r="G431">
            <v>41640</v>
          </cell>
          <cell r="H431">
            <v>77463.656820000004</v>
          </cell>
        </row>
        <row r="432">
          <cell r="A432">
            <v>43278</v>
          </cell>
          <cell r="B432" t="str">
            <v>Estudos e Relatórios de Impacto Ambiental (EIA/RIMA) em rodovias para extensão excedente a 10 km</v>
          </cell>
          <cell r="C432" t="str">
            <v>KM</v>
          </cell>
          <cell r="D432">
            <v>1614.74</v>
          </cell>
          <cell r="G432">
            <v>41640</v>
          </cell>
          <cell r="H432">
            <v>2063.6377200000002</v>
          </cell>
        </row>
        <row r="433">
          <cell r="A433">
            <v>42881</v>
          </cell>
          <cell r="B433" t="str">
            <v>Estudos Hidrológicos para projeto de Recuperação de Passivos Ambientais</v>
          </cell>
          <cell r="C433" t="str">
            <v>Ud</v>
          </cell>
          <cell r="D433">
            <v>1586.38</v>
          </cell>
          <cell r="G433">
            <v>41640</v>
          </cell>
          <cell r="H433">
            <v>2027.3936400000002</v>
          </cell>
        </row>
        <row r="434">
          <cell r="A434">
            <v>42884</v>
          </cell>
          <cell r="B434" t="str">
            <v>Levantamento Planialtimétrico Cadastral para Recuperação de Passivo Ambiental</v>
          </cell>
          <cell r="C434" t="str">
            <v>M2</v>
          </cell>
          <cell r="D434">
            <v>0.28000000000000003</v>
          </cell>
          <cell r="G434">
            <v>41640</v>
          </cell>
          <cell r="H434">
            <v>0.35784000000000005</v>
          </cell>
        </row>
        <row r="435">
          <cell r="A435">
            <v>43206</v>
          </cell>
          <cell r="B435" t="str">
            <v>PCA - Plano de Controle Ambiental em rodovias ou vias urbanas com extensão de até 10km</v>
          </cell>
          <cell r="C435" t="str">
            <v>Ud</v>
          </cell>
          <cell r="D435">
            <v>23415.91</v>
          </cell>
          <cell r="G435">
            <v>41640</v>
          </cell>
          <cell r="H435">
            <v>29925.53298</v>
          </cell>
        </row>
        <row r="436">
          <cell r="A436">
            <v>43207</v>
          </cell>
          <cell r="B436" t="str">
            <v>PCA - Plano de Controle Ambiental em rodovias para extensão excedente a 10km</v>
          </cell>
          <cell r="C436" t="str">
            <v>KM</v>
          </cell>
          <cell r="D436">
            <v>611.95000000000005</v>
          </cell>
          <cell r="G436">
            <v>41640</v>
          </cell>
          <cell r="H436">
            <v>782.07210000000009</v>
          </cell>
        </row>
        <row r="437">
          <cell r="A437">
            <v>42882</v>
          </cell>
          <cell r="B437" t="str">
            <v>Projeto de Drenagem para Recuperação de Passivos Ambientais</v>
          </cell>
          <cell r="C437" t="str">
            <v>Ud</v>
          </cell>
          <cell r="D437">
            <v>2279.16</v>
          </cell>
          <cell r="G437">
            <v>41640</v>
          </cell>
          <cell r="H437">
            <v>2912.7664799999998</v>
          </cell>
        </row>
        <row r="438">
          <cell r="A438">
            <v>42879</v>
          </cell>
          <cell r="B438" t="str">
            <v>Projeto de Reconformação de taludes em áreas erodidas, inclusive revegetação</v>
          </cell>
          <cell r="C438" t="str">
            <v>M2</v>
          </cell>
          <cell r="D438">
            <v>0.54</v>
          </cell>
          <cell r="G438">
            <v>41640</v>
          </cell>
          <cell r="H438">
            <v>0.69012000000000007</v>
          </cell>
        </row>
        <row r="439">
          <cell r="A439">
            <v>43204</v>
          </cell>
          <cell r="B439" t="str">
            <v>RCA - Relatório de Controle Ambiental em rodovias ou vias urbanas com extensão de até 10 km</v>
          </cell>
          <cell r="C439" t="str">
            <v>Ud</v>
          </cell>
          <cell r="D439">
            <v>47009.83</v>
          </cell>
          <cell r="G439">
            <v>41640</v>
          </cell>
          <cell r="H439">
            <v>60078.562740000001</v>
          </cell>
        </row>
        <row r="440">
          <cell r="A440">
            <v>43205</v>
          </cell>
          <cell r="B440" t="str">
            <v>RCA - Relatório de Controle Ambiental em rodovias para extensão excedente a 10km</v>
          </cell>
          <cell r="C440" t="str">
            <v>KM</v>
          </cell>
          <cell r="D440">
            <v>1175.51</v>
          </cell>
          <cell r="G440">
            <v>41640</v>
          </cell>
          <cell r="H440">
            <v>1502.30178</v>
          </cell>
        </row>
        <row r="441">
          <cell r="A441">
            <v>42173</v>
          </cell>
          <cell r="B441" t="str">
            <v>Reunião de Audiência Pública</v>
          </cell>
          <cell r="C441" t="str">
            <v>Ud</v>
          </cell>
          <cell r="D441">
            <v>12951.15</v>
          </cell>
          <cell r="G441">
            <v>41640</v>
          </cell>
          <cell r="H441">
            <v>16551.5697</v>
          </cell>
        </row>
        <row r="442">
          <cell r="A442">
            <v>41559</v>
          </cell>
          <cell r="B442" t="str">
            <v>Reunião de Consulta Pública</v>
          </cell>
          <cell r="C442" t="str">
            <v>Ud</v>
          </cell>
          <cell r="D442">
            <v>9068.5400000000009</v>
          </cell>
          <cell r="G442">
            <v>41640</v>
          </cell>
          <cell r="H442">
            <v>11589.594120000002</v>
          </cell>
        </row>
        <row r="446">
          <cell r="A446" t="str">
            <v>TABELA REFERENCIAL DE CONSULTORIA DO IOPES</v>
          </cell>
          <cell r="B446">
            <v>0</v>
          </cell>
          <cell r="C446">
            <v>0</v>
          </cell>
          <cell r="D446">
            <v>0</v>
          </cell>
          <cell r="E446">
            <v>43101</v>
          </cell>
          <cell r="G446">
            <v>43101</v>
          </cell>
          <cell r="H446" t="str">
            <v>REAJUSTADO</v>
          </cell>
        </row>
        <row r="447">
          <cell r="G447">
            <v>43101</v>
          </cell>
          <cell r="H447">
            <v>44228</v>
          </cell>
        </row>
        <row r="448">
          <cell r="B448">
            <v>0</v>
          </cell>
          <cell r="G448">
            <v>43101</v>
          </cell>
          <cell r="H448">
            <v>0</v>
          </cell>
        </row>
        <row r="449">
          <cell r="A449" t="str">
            <v>CÓDIGO</v>
          </cell>
          <cell r="B449" t="str">
            <v>DESCRIÇÃO DO SERVIÇO</v>
          </cell>
          <cell r="C449" t="str">
            <v>UNID</v>
          </cell>
          <cell r="D449" t="str">
            <v>CUSTO UNITÁRIO</v>
          </cell>
          <cell r="E449">
            <v>0</v>
          </cell>
          <cell r="G449">
            <v>43101</v>
          </cell>
          <cell r="H449">
            <v>0</v>
          </cell>
        </row>
        <row r="450">
          <cell r="B450">
            <v>0</v>
          </cell>
          <cell r="G450">
            <v>43101</v>
          </cell>
          <cell r="H450">
            <v>0</v>
          </cell>
        </row>
        <row r="451">
          <cell r="A451">
            <v>0</v>
          </cell>
          <cell r="B451" t="str">
            <v>PROJETOS PARA EDIFICIOS EDUCACIONAIS</v>
          </cell>
          <cell r="C451">
            <v>0</v>
          </cell>
          <cell r="D451">
            <v>0</v>
          </cell>
          <cell r="E451">
            <v>0</v>
          </cell>
          <cell r="G451">
            <v>43101</v>
          </cell>
          <cell r="H451">
            <v>0</v>
          </cell>
        </row>
        <row r="452">
          <cell r="A452">
            <v>1</v>
          </cell>
          <cell r="B452" t="str">
            <v>PROJETO ARQUITETÔNICO</v>
          </cell>
          <cell r="C452" t="str">
            <v>M2</v>
          </cell>
          <cell r="D452">
            <v>22.92</v>
          </cell>
          <cell r="G452">
            <v>43101</v>
          </cell>
          <cell r="H452">
            <v>25.601640000000003</v>
          </cell>
        </row>
        <row r="453">
          <cell r="A453">
            <v>2</v>
          </cell>
          <cell r="B453" t="str">
            <v>LEVANTAMENTO ARQUITETÔNICO</v>
          </cell>
          <cell r="C453" t="str">
            <v>M2</v>
          </cell>
          <cell r="D453">
            <v>4.6100000000000003</v>
          </cell>
          <cell r="G453">
            <v>43101</v>
          </cell>
          <cell r="H453">
            <v>5.1493700000000002</v>
          </cell>
        </row>
        <row r="454">
          <cell r="A454">
            <v>3</v>
          </cell>
          <cell r="B454" t="str">
            <v>PROJETO ESTRUTURAL, INCLUSIVE FUNDAÇÃO</v>
          </cell>
          <cell r="C454" t="str">
            <v>M2</v>
          </cell>
          <cell r="D454">
            <v>13.82</v>
          </cell>
          <cell r="G454">
            <v>43101</v>
          </cell>
          <cell r="H454">
            <v>15.43694</v>
          </cell>
        </row>
        <row r="455">
          <cell r="A455">
            <v>4</v>
          </cell>
          <cell r="B455" t="str">
            <v>PROJETO DE ESTRUTURA METÁLICA</v>
          </cell>
          <cell r="C455" t="str">
            <v>M2</v>
          </cell>
          <cell r="D455">
            <v>11.53</v>
          </cell>
          <cell r="G455">
            <v>43101</v>
          </cell>
          <cell r="H455">
            <v>12.879009999999999</v>
          </cell>
        </row>
        <row r="456">
          <cell r="A456">
            <v>5</v>
          </cell>
          <cell r="B456" t="str">
            <v>PROJETO HIDROSSANITÁRIO</v>
          </cell>
          <cell r="C456" t="str">
            <v>M2</v>
          </cell>
          <cell r="D456">
            <v>8.6300000000000008</v>
          </cell>
          <cell r="G456">
            <v>43101</v>
          </cell>
          <cell r="H456">
            <v>9.6397100000000009</v>
          </cell>
        </row>
        <row r="457">
          <cell r="A457">
            <v>6</v>
          </cell>
          <cell r="B457" t="str">
            <v>LEVANTAMENTO DE REDES HIDROSSANITÁRIAS</v>
          </cell>
          <cell r="C457" t="str">
            <v>M2</v>
          </cell>
          <cell r="D457">
            <v>1.85</v>
          </cell>
          <cell r="G457">
            <v>43101</v>
          </cell>
          <cell r="H457">
            <v>2.0664500000000001</v>
          </cell>
        </row>
        <row r="458">
          <cell r="A458">
            <v>7</v>
          </cell>
          <cell r="B458" t="str">
            <v>PROJETO REDES ELÉTRICAS</v>
          </cell>
          <cell r="C458" t="str">
            <v>M2</v>
          </cell>
          <cell r="D458">
            <v>10.63</v>
          </cell>
          <cell r="G458">
            <v>43101</v>
          </cell>
          <cell r="H458">
            <v>11.873710000000001</v>
          </cell>
        </row>
        <row r="459">
          <cell r="A459">
            <v>8</v>
          </cell>
          <cell r="B459" t="str">
            <v>LEVANTAMENTO DE CARGAS E REDES ELÉTRICAS</v>
          </cell>
          <cell r="C459" t="str">
            <v>M2</v>
          </cell>
          <cell r="D459">
            <v>2.25</v>
          </cell>
          <cell r="G459">
            <v>43101</v>
          </cell>
          <cell r="H459">
            <v>2.5132500000000002</v>
          </cell>
        </row>
        <row r="460">
          <cell r="A460">
            <v>9</v>
          </cell>
          <cell r="B460" t="str">
            <v>PROJETO TELEFÔNICO</v>
          </cell>
          <cell r="C460" t="str">
            <v>M2</v>
          </cell>
          <cell r="D460">
            <v>3.2</v>
          </cell>
          <cell r="G460">
            <v>43101</v>
          </cell>
          <cell r="H460">
            <v>3.5744000000000002</v>
          </cell>
        </row>
        <row r="461">
          <cell r="A461">
            <v>10</v>
          </cell>
          <cell r="B461" t="str">
            <v>PROJETO DE LÓGICA</v>
          </cell>
          <cell r="C461" t="str">
            <v>M2</v>
          </cell>
          <cell r="D461">
            <v>3.12</v>
          </cell>
          <cell r="G461">
            <v>43101</v>
          </cell>
          <cell r="H461">
            <v>3.4850400000000001</v>
          </cell>
        </row>
        <row r="462">
          <cell r="A462">
            <v>11</v>
          </cell>
          <cell r="B462" t="str">
            <v>PROJETO SIST. CABEAMENTO ESTRUTURADO (VOZ, DADOS E SONORIZAÇÃO)</v>
          </cell>
          <cell r="C462" t="str">
            <v>M2</v>
          </cell>
          <cell r="D462">
            <v>5.3</v>
          </cell>
          <cell r="G462">
            <v>43101</v>
          </cell>
          <cell r="H462">
            <v>5.9200999999999997</v>
          </cell>
        </row>
        <row r="463">
          <cell r="A463">
            <v>12</v>
          </cell>
          <cell r="B463" t="str">
            <v>PROJETO DE PREVENÇÃO E COMBATE A INCÊNDIO</v>
          </cell>
          <cell r="C463" t="str">
            <v>M2</v>
          </cell>
          <cell r="D463">
            <v>2.69</v>
          </cell>
          <cell r="G463">
            <v>43101</v>
          </cell>
          <cell r="H463">
            <v>3.0047299999999999</v>
          </cell>
        </row>
        <row r="464">
          <cell r="A464">
            <v>13</v>
          </cell>
          <cell r="B464" t="str">
            <v>PROJETO DE SONORIZAÇÃO</v>
          </cell>
          <cell r="C464" t="str">
            <v>M2</v>
          </cell>
          <cell r="D464">
            <v>1.03</v>
          </cell>
          <cell r="G464">
            <v>43101</v>
          </cell>
          <cell r="H464">
            <v>1.1505099999999999</v>
          </cell>
        </row>
        <row r="465">
          <cell r="A465">
            <v>14</v>
          </cell>
          <cell r="B465" t="str">
            <v>PROJETO DE ALARME E CFTV</v>
          </cell>
          <cell r="C465" t="str">
            <v>M2</v>
          </cell>
          <cell r="D465">
            <v>2.56</v>
          </cell>
          <cell r="G465">
            <v>43101</v>
          </cell>
          <cell r="H465">
            <v>2.8595199999999998</v>
          </cell>
        </row>
        <row r="466">
          <cell r="A466">
            <v>15</v>
          </cell>
          <cell r="B466" t="str">
            <v>PROJETO SPDA (PARARRAIO)</v>
          </cell>
          <cell r="C466" t="str">
            <v>M2</v>
          </cell>
          <cell r="D466">
            <v>2.37</v>
          </cell>
          <cell r="G466">
            <v>43101</v>
          </cell>
          <cell r="H466">
            <v>2.6472899999999999</v>
          </cell>
        </row>
        <row r="467">
          <cell r="A467">
            <v>16</v>
          </cell>
          <cell r="B467" t="str">
            <v>PLANILHA ORÇAMENTÁRIA (PLANILHA DE QUANTITATIVOS, MEMÓRIA DE CALCULO, COMPOSIÇÕES DE CUSTOS, CRONOGRAMA FÍSICO-FINANCEIRO E COTAÇÕES DE PREÇOS)</v>
          </cell>
          <cell r="C467" t="str">
            <v>M2</v>
          </cell>
          <cell r="D467">
            <v>4.7300000000000004</v>
          </cell>
          <cell r="G467">
            <v>43101</v>
          </cell>
          <cell r="H467">
            <v>5.2834100000000008</v>
          </cell>
        </row>
        <row r="468">
          <cell r="B468">
            <v>0</v>
          </cell>
          <cell r="C468">
            <v>0</v>
          </cell>
          <cell r="D468">
            <v>0</v>
          </cell>
          <cell r="G468">
            <v>43101</v>
          </cell>
          <cell r="H468">
            <v>0</v>
          </cell>
        </row>
        <row r="469">
          <cell r="A469">
            <v>0</v>
          </cell>
          <cell r="B469" t="str">
            <v>PROJETOS DE EDIFICIOS ESPORTIVOS (inclusive ginásios)</v>
          </cell>
          <cell r="C469">
            <v>0</v>
          </cell>
          <cell r="D469">
            <v>0</v>
          </cell>
          <cell r="E469">
            <v>0</v>
          </cell>
          <cell r="G469">
            <v>43101</v>
          </cell>
          <cell r="H469">
            <v>0</v>
          </cell>
        </row>
        <row r="470">
          <cell r="A470">
            <v>17</v>
          </cell>
          <cell r="B470" t="str">
            <v>PROJETO ARQUITETÔNICO</v>
          </cell>
          <cell r="C470" t="str">
            <v>M2</v>
          </cell>
          <cell r="D470">
            <v>19.79</v>
          </cell>
          <cell r="G470">
            <v>43101</v>
          </cell>
          <cell r="H470">
            <v>22.105429999999998</v>
          </cell>
        </row>
        <row r="471">
          <cell r="A471">
            <v>18</v>
          </cell>
          <cell r="B471" t="str">
            <v>LEVANTAMENTO ARQUITETÔNICO</v>
          </cell>
          <cell r="C471" t="str">
            <v>M2</v>
          </cell>
          <cell r="D471">
            <v>3.98</v>
          </cell>
          <cell r="G471">
            <v>43101</v>
          </cell>
          <cell r="H471">
            <v>4.4456600000000002</v>
          </cell>
        </row>
        <row r="472">
          <cell r="A472">
            <v>19</v>
          </cell>
          <cell r="B472" t="str">
            <v>PROJETO ESTRUTURAL, INCLUSIVE FUNDAÇÃO</v>
          </cell>
          <cell r="C472" t="str">
            <v>M2</v>
          </cell>
          <cell r="D472">
            <v>13.82</v>
          </cell>
          <cell r="G472">
            <v>43101</v>
          </cell>
          <cell r="H472">
            <v>15.43694</v>
          </cell>
        </row>
        <row r="473">
          <cell r="A473">
            <v>20</v>
          </cell>
          <cell r="B473" t="str">
            <v>PROJETO DE ESTRUTURA METALICA</v>
          </cell>
          <cell r="C473" t="str">
            <v>M2</v>
          </cell>
          <cell r="D473">
            <v>11.53</v>
          </cell>
          <cell r="G473">
            <v>43101</v>
          </cell>
          <cell r="H473">
            <v>12.879009999999999</v>
          </cell>
        </row>
        <row r="474">
          <cell r="A474">
            <v>21</v>
          </cell>
          <cell r="B474" t="str">
            <v>PROJETO HIDROSANITARIO</v>
          </cell>
          <cell r="C474" t="str">
            <v>M2</v>
          </cell>
          <cell r="D474">
            <v>4.67</v>
          </cell>
          <cell r="G474">
            <v>43101</v>
          </cell>
          <cell r="H474">
            <v>5.2163899999999996</v>
          </cell>
        </row>
        <row r="475">
          <cell r="A475">
            <v>22</v>
          </cell>
          <cell r="B475" t="str">
            <v>LEVANTAMENTO DE REDES HIDROSSANITÁRIAS</v>
          </cell>
          <cell r="C475" t="str">
            <v>M2</v>
          </cell>
          <cell r="D475">
            <v>1.03</v>
          </cell>
          <cell r="G475">
            <v>43101</v>
          </cell>
          <cell r="H475">
            <v>1.1505099999999999</v>
          </cell>
        </row>
        <row r="476">
          <cell r="A476">
            <v>23</v>
          </cell>
          <cell r="B476" t="str">
            <v>PROJETO REDES ELÉTRICAS</v>
          </cell>
          <cell r="C476" t="str">
            <v>M2</v>
          </cell>
          <cell r="D476">
            <v>8.52</v>
          </cell>
          <cell r="G476">
            <v>43101</v>
          </cell>
          <cell r="H476">
            <v>9.5168400000000002</v>
          </cell>
        </row>
        <row r="477">
          <cell r="A477">
            <v>24</v>
          </cell>
          <cell r="B477" t="str">
            <v>LEVANTAMENTO DE CARGAS E REDES ELÉTRICAS</v>
          </cell>
          <cell r="C477" t="str">
            <v>M2</v>
          </cell>
          <cell r="D477">
            <v>1.73</v>
          </cell>
          <cell r="G477">
            <v>43101</v>
          </cell>
          <cell r="H477">
            <v>1.93241</v>
          </cell>
        </row>
        <row r="478">
          <cell r="A478">
            <v>25</v>
          </cell>
          <cell r="B478" t="str">
            <v>PROJETO TELEFÔNICO</v>
          </cell>
          <cell r="C478" t="str">
            <v>M2</v>
          </cell>
          <cell r="D478">
            <v>1.41</v>
          </cell>
          <cell r="G478">
            <v>43101</v>
          </cell>
          <cell r="H478">
            <v>1.57497</v>
          </cell>
        </row>
        <row r="479">
          <cell r="A479">
            <v>26</v>
          </cell>
          <cell r="B479" t="str">
            <v>PROJETO DE LÓGICA</v>
          </cell>
          <cell r="C479" t="str">
            <v>M2</v>
          </cell>
          <cell r="D479">
            <v>1.41</v>
          </cell>
          <cell r="G479">
            <v>43101</v>
          </cell>
          <cell r="H479">
            <v>1.57497</v>
          </cell>
        </row>
        <row r="480">
          <cell r="A480">
            <v>27</v>
          </cell>
          <cell r="B480" t="str">
            <v>PROJETO SIST. CABEAMENTO ESTRUTURADO (VOZ, DADOS E SONORIZAÇÃO)</v>
          </cell>
          <cell r="C480" t="str">
            <v>M2</v>
          </cell>
          <cell r="D480">
            <v>4.29</v>
          </cell>
          <cell r="G480">
            <v>43101</v>
          </cell>
          <cell r="H480">
            <v>4.7919299999999998</v>
          </cell>
        </row>
        <row r="481">
          <cell r="A481">
            <v>28</v>
          </cell>
          <cell r="B481" t="str">
            <v>PROJETO DE PREVENÇÃO E COMBATE A INCÊNDIO</v>
          </cell>
          <cell r="C481" t="str">
            <v>M2</v>
          </cell>
          <cell r="D481">
            <v>1.41</v>
          </cell>
          <cell r="G481">
            <v>43101</v>
          </cell>
          <cell r="H481">
            <v>1.57497</v>
          </cell>
        </row>
        <row r="482">
          <cell r="A482">
            <v>29</v>
          </cell>
          <cell r="B482" t="str">
            <v>PROJETO DE SONORIZAÇÃO</v>
          </cell>
          <cell r="C482" t="str">
            <v>M2</v>
          </cell>
          <cell r="D482">
            <v>1.03</v>
          </cell>
          <cell r="G482">
            <v>43101</v>
          </cell>
          <cell r="H482">
            <v>1.1505099999999999</v>
          </cell>
        </row>
        <row r="483">
          <cell r="A483">
            <v>30</v>
          </cell>
          <cell r="B483" t="str">
            <v>PROJETO SPDA (PARARRAIO)</v>
          </cell>
          <cell r="C483" t="str">
            <v>M2</v>
          </cell>
          <cell r="D483">
            <v>2.37</v>
          </cell>
          <cell r="G483">
            <v>43101</v>
          </cell>
          <cell r="H483">
            <v>2.6472899999999999</v>
          </cell>
        </row>
        <row r="484">
          <cell r="A484">
            <v>31</v>
          </cell>
          <cell r="B484" t="str">
            <v>PLANILHA ORÇAMENTÁRIA (PLANILHA DE QUANTITATIVOS, MEMÓRIA DE CALCULO, COMPOSIÇÕES DE CUSTOS, CRONOGRAMA FÍSICO-FINANCEIRO E COTAÇÕES DE PREÇOS)</v>
          </cell>
          <cell r="C484" t="str">
            <v>M2</v>
          </cell>
          <cell r="D484">
            <v>4.09</v>
          </cell>
          <cell r="G484">
            <v>43101</v>
          </cell>
          <cell r="H484">
            <v>4.56853</v>
          </cell>
        </row>
        <row r="485">
          <cell r="B485">
            <v>0</v>
          </cell>
          <cell r="C485">
            <v>0</v>
          </cell>
          <cell r="D485">
            <v>0</v>
          </cell>
          <cell r="G485">
            <v>43101</v>
          </cell>
          <cell r="H485">
            <v>0</v>
          </cell>
        </row>
        <row r="486">
          <cell r="A486">
            <v>0</v>
          </cell>
          <cell r="B486" t="str">
            <v>PROJETO DE QUADRAS ESPORTIVAS</v>
          </cell>
          <cell r="C486">
            <v>0</v>
          </cell>
          <cell r="D486">
            <v>0</v>
          </cell>
          <cell r="E486">
            <v>0</v>
          </cell>
          <cell r="G486">
            <v>43101</v>
          </cell>
          <cell r="H486">
            <v>0</v>
          </cell>
        </row>
        <row r="487">
          <cell r="A487">
            <v>32</v>
          </cell>
          <cell r="B487" t="str">
            <v>PROJETO ARQUITETÔNICO</v>
          </cell>
          <cell r="C487" t="str">
            <v>M2</v>
          </cell>
          <cell r="D487">
            <v>16.77</v>
          </cell>
          <cell r="G487">
            <v>43101</v>
          </cell>
          <cell r="H487">
            <v>18.732089999999999</v>
          </cell>
        </row>
        <row r="488">
          <cell r="A488">
            <v>33</v>
          </cell>
          <cell r="B488" t="str">
            <v>LEVANTAMENTO ARQUITETÔNICO</v>
          </cell>
          <cell r="C488" t="str">
            <v>M2</v>
          </cell>
          <cell r="D488">
            <v>3.45</v>
          </cell>
          <cell r="G488">
            <v>43101</v>
          </cell>
          <cell r="H488">
            <v>3.85365</v>
          </cell>
        </row>
        <row r="489">
          <cell r="A489">
            <v>34</v>
          </cell>
          <cell r="B489" t="str">
            <v>PROJETO ESTRUTURAL, INCLUSIVE FUNDAÇÃO</v>
          </cell>
          <cell r="C489" t="str">
            <v>M2</v>
          </cell>
          <cell r="D489">
            <v>6.91</v>
          </cell>
          <cell r="G489">
            <v>43101</v>
          </cell>
          <cell r="H489">
            <v>7.7184699999999999</v>
          </cell>
        </row>
        <row r="490">
          <cell r="A490">
            <v>35</v>
          </cell>
          <cell r="B490" t="str">
            <v>PROJETO DE ESTRUTURA METÁLICA</v>
          </cell>
          <cell r="C490" t="str">
            <v>M2</v>
          </cell>
          <cell r="D490">
            <v>11.53</v>
          </cell>
          <cell r="G490">
            <v>43101</v>
          </cell>
          <cell r="H490">
            <v>12.879009999999999</v>
          </cell>
        </row>
        <row r="491">
          <cell r="A491">
            <v>36</v>
          </cell>
          <cell r="B491" t="str">
            <v>PROJETO REDES ELÉTRICAS</v>
          </cell>
          <cell r="C491" t="str">
            <v>M2</v>
          </cell>
          <cell r="D491">
            <v>7.82</v>
          </cell>
          <cell r="G491">
            <v>43101</v>
          </cell>
          <cell r="H491">
            <v>8.7349399999999999</v>
          </cell>
        </row>
        <row r="492">
          <cell r="A492">
            <v>37</v>
          </cell>
          <cell r="B492" t="str">
            <v>LEVANTAMENTO DE CARGAS E REDES ELÉTRICAS</v>
          </cell>
          <cell r="C492" t="str">
            <v>M2</v>
          </cell>
          <cell r="D492">
            <v>1.61</v>
          </cell>
          <cell r="G492">
            <v>43101</v>
          </cell>
          <cell r="H492">
            <v>1.79837</v>
          </cell>
        </row>
        <row r="493">
          <cell r="A493">
            <v>38</v>
          </cell>
          <cell r="B493" t="str">
            <v>PROJETO SPDA (PARARRAIO)</v>
          </cell>
          <cell r="C493" t="str">
            <v>M2</v>
          </cell>
          <cell r="D493">
            <v>2.37</v>
          </cell>
          <cell r="G493">
            <v>43101</v>
          </cell>
          <cell r="H493">
            <v>2.6472899999999999</v>
          </cell>
        </row>
        <row r="494">
          <cell r="A494">
            <v>39</v>
          </cell>
          <cell r="B494" t="str">
            <v>PLANILHA ORÇAMENTÁRIA (PLANILHA DE QUANTITATIVOS, MEMÓRIA DE CALCULO, COMPOSIÇÕES DE CUSTOS, CRONOGRAMA FÍSICO-FINANCEIRO E COTAÇÕES DE PREÇOS)</v>
          </cell>
          <cell r="C494" t="str">
            <v>M2</v>
          </cell>
          <cell r="D494">
            <v>3.45</v>
          </cell>
          <cell r="G494">
            <v>43101</v>
          </cell>
          <cell r="H494">
            <v>3.85365</v>
          </cell>
        </row>
        <row r="495">
          <cell r="B495">
            <v>0</v>
          </cell>
          <cell r="C495">
            <v>0</v>
          </cell>
          <cell r="D495">
            <v>0</v>
          </cell>
          <cell r="G495">
            <v>43101</v>
          </cell>
          <cell r="H495">
            <v>0</v>
          </cell>
        </row>
        <row r="496">
          <cell r="A496">
            <v>0</v>
          </cell>
          <cell r="B496" t="str">
            <v>PROJETOS PARA EDIFICIOS ADMINISTRATIVOS</v>
          </cell>
          <cell r="C496">
            <v>0</v>
          </cell>
          <cell r="D496">
            <v>0</v>
          </cell>
          <cell r="E496">
            <v>0</v>
          </cell>
          <cell r="G496">
            <v>43101</v>
          </cell>
          <cell r="H496">
            <v>0</v>
          </cell>
        </row>
        <row r="497">
          <cell r="A497">
            <v>40</v>
          </cell>
          <cell r="B497" t="str">
            <v>PROJETO ARQUITETÔNICO</v>
          </cell>
          <cell r="C497" t="str">
            <v>M2</v>
          </cell>
          <cell r="D497">
            <v>22.92</v>
          </cell>
          <cell r="G497">
            <v>43101</v>
          </cell>
          <cell r="H497">
            <v>25.601640000000003</v>
          </cell>
        </row>
        <row r="498">
          <cell r="A498">
            <v>41</v>
          </cell>
          <cell r="B498" t="str">
            <v>LEVANTAMENTO ARQUITETÔNICO</v>
          </cell>
          <cell r="C498" t="str">
            <v>M2</v>
          </cell>
          <cell r="D498">
            <v>4.6100000000000003</v>
          </cell>
          <cell r="G498">
            <v>43101</v>
          </cell>
          <cell r="H498">
            <v>5.1493700000000002</v>
          </cell>
        </row>
        <row r="499">
          <cell r="A499">
            <v>42</v>
          </cell>
          <cell r="B499" t="str">
            <v>PROJETO ESTRUTURAL, INCLUSIVE FUNDAÇÃO</v>
          </cell>
          <cell r="C499" t="str">
            <v>M2</v>
          </cell>
          <cell r="D499">
            <v>13.82</v>
          </cell>
          <cell r="G499">
            <v>43101</v>
          </cell>
          <cell r="H499">
            <v>15.43694</v>
          </cell>
        </row>
        <row r="500">
          <cell r="A500">
            <v>43</v>
          </cell>
          <cell r="B500" t="str">
            <v>PROJETO DE ESTRUTURA METÁLICA</v>
          </cell>
          <cell r="C500" t="str">
            <v>M2</v>
          </cell>
          <cell r="D500">
            <v>11.53</v>
          </cell>
          <cell r="G500">
            <v>43101</v>
          </cell>
          <cell r="H500">
            <v>12.879009999999999</v>
          </cell>
        </row>
        <row r="501">
          <cell r="A501">
            <v>44</v>
          </cell>
          <cell r="B501" t="str">
            <v>PROJETO HIDROSSANITÁRIO</v>
          </cell>
          <cell r="C501" t="str">
            <v>M2</v>
          </cell>
          <cell r="D501">
            <v>8.6300000000000008</v>
          </cell>
          <cell r="G501">
            <v>43101</v>
          </cell>
          <cell r="H501">
            <v>9.6397100000000009</v>
          </cell>
        </row>
        <row r="502">
          <cell r="A502">
            <v>45</v>
          </cell>
          <cell r="B502" t="str">
            <v>LEVANTAMENTO DE REDES HIDROSSANITÁRIAS</v>
          </cell>
          <cell r="C502" t="str">
            <v>M2</v>
          </cell>
          <cell r="D502">
            <v>1.85</v>
          </cell>
          <cell r="G502">
            <v>43101</v>
          </cell>
          <cell r="H502">
            <v>2.0664500000000001</v>
          </cell>
        </row>
        <row r="503">
          <cell r="A503">
            <v>46</v>
          </cell>
          <cell r="B503" t="str">
            <v>PROJETO REDES ELÉTRICAS</v>
          </cell>
          <cell r="C503" t="str">
            <v>M2</v>
          </cell>
          <cell r="D503">
            <v>9.33</v>
          </cell>
          <cell r="G503">
            <v>43101</v>
          </cell>
          <cell r="H503">
            <v>10.421609999999999</v>
          </cell>
        </row>
        <row r="504">
          <cell r="A504">
            <v>47</v>
          </cell>
          <cell r="B504" t="str">
            <v>LEVANTAMENTO DE CARGAS E REDES ELÉTRICAS</v>
          </cell>
          <cell r="C504" t="str">
            <v>M2</v>
          </cell>
          <cell r="D504">
            <v>2.04</v>
          </cell>
          <cell r="G504">
            <v>43101</v>
          </cell>
          <cell r="H504">
            <v>2.27868</v>
          </cell>
        </row>
        <row r="505">
          <cell r="A505">
            <v>48</v>
          </cell>
          <cell r="B505" t="str">
            <v>PROJETO TELEFÔNICO</v>
          </cell>
          <cell r="C505" t="str">
            <v>M2</v>
          </cell>
          <cell r="D505">
            <v>3.01</v>
          </cell>
          <cell r="G505">
            <v>43101</v>
          </cell>
          <cell r="H505">
            <v>3.3621699999999999</v>
          </cell>
        </row>
        <row r="506">
          <cell r="A506">
            <v>49</v>
          </cell>
          <cell r="B506" t="str">
            <v>PROJETO DE LÓGICA</v>
          </cell>
          <cell r="C506" t="str">
            <v>M2</v>
          </cell>
          <cell r="D506">
            <v>2.37</v>
          </cell>
          <cell r="G506">
            <v>43101</v>
          </cell>
          <cell r="H506">
            <v>2.6472899999999999</v>
          </cell>
        </row>
        <row r="507">
          <cell r="A507">
            <v>50</v>
          </cell>
          <cell r="B507" t="str">
            <v>PROJETO DO SIST.DE CABEAMENTO ESTRUTURADO (VOZ, DADOS E SONORIZAÇÃO)</v>
          </cell>
          <cell r="C507" t="str">
            <v>M2</v>
          </cell>
          <cell r="D507">
            <v>4.67</v>
          </cell>
          <cell r="G507">
            <v>43101</v>
          </cell>
          <cell r="H507">
            <v>5.2163899999999996</v>
          </cell>
        </row>
        <row r="508">
          <cell r="A508">
            <v>51</v>
          </cell>
          <cell r="B508" t="str">
            <v>PROJETO DE PREVENÇÃO E COMBATE A INCÊNDIO</v>
          </cell>
          <cell r="C508" t="str">
            <v>M2</v>
          </cell>
          <cell r="D508">
            <v>2.37</v>
          </cell>
          <cell r="G508">
            <v>43101</v>
          </cell>
          <cell r="H508">
            <v>2.6472899999999999</v>
          </cell>
        </row>
        <row r="509">
          <cell r="A509">
            <v>52</v>
          </cell>
          <cell r="B509" t="str">
            <v>PROJETO DE SONORIZAÇÃO</v>
          </cell>
          <cell r="C509" t="str">
            <v>M2</v>
          </cell>
          <cell r="D509">
            <v>1.28</v>
          </cell>
          <cell r="G509">
            <v>43101</v>
          </cell>
          <cell r="H509">
            <v>1.4297599999999999</v>
          </cell>
        </row>
        <row r="510">
          <cell r="A510">
            <v>53</v>
          </cell>
          <cell r="B510" t="str">
            <v>PROJETO DE CLIMATIZAÇÃO E CONFORTO AMBIENTAL</v>
          </cell>
          <cell r="C510" t="str">
            <v>M2</v>
          </cell>
          <cell r="D510">
            <v>3.77</v>
          </cell>
          <cell r="G510">
            <v>43101</v>
          </cell>
          <cell r="H510">
            <v>4.2110899999999996</v>
          </cell>
        </row>
        <row r="511">
          <cell r="A511">
            <v>54</v>
          </cell>
          <cell r="B511" t="str">
            <v>PROJETO DE ALARME E CFTV</v>
          </cell>
          <cell r="C511" t="str">
            <v>M2</v>
          </cell>
          <cell r="D511">
            <v>2.31</v>
          </cell>
          <cell r="G511">
            <v>43101</v>
          </cell>
          <cell r="H511">
            <v>2.5802700000000001</v>
          </cell>
        </row>
        <row r="512">
          <cell r="A512">
            <v>55</v>
          </cell>
          <cell r="B512" t="str">
            <v>PROJETO SPDA (PARARRAIO)</v>
          </cell>
          <cell r="C512" t="str">
            <v>M2</v>
          </cell>
          <cell r="D512">
            <v>2.37</v>
          </cell>
          <cell r="G512">
            <v>43101</v>
          </cell>
          <cell r="H512">
            <v>2.6472899999999999</v>
          </cell>
        </row>
        <row r="513">
          <cell r="A513">
            <v>56</v>
          </cell>
          <cell r="B513" t="str">
            <v>PLANILHA ORÇAMENTÁRIA (PLANILHA DE QUANTITATIVOS, MEMÓRIA DE CALCULO, COMPOSIÇÕES DE CUSTOS, CRONOGRAMA FÍSICO-FINANCEIRO E COTAÇÕES DE PREÇOS)*</v>
          </cell>
          <cell r="C513" t="str">
            <v>M2</v>
          </cell>
          <cell r="D513">
            <v>4.7300000000000004</v>
          </cell>
          <cell r="G513">
            <v>43101</v>
          </cell>
          <cell r="H513">
            <v>5.2834100000000008</v>
          </cell>
        </row>
        <row r="514">
          <cell r="B514">
            <v>0</v>
          </cell>
          <cell r="C514">
            <v>0</v>
          </cell>
          <cell r="D514">
            <v>0</v>
          </cell>
          <cell r="G514">
            <v>43101</v>
          </cell>
          <cell r="H514">
            <v>0</v>
          </cell>
        </row>
        <row r="515">
          <cell r="A515">
            <v>0</v>
          </cell>
          <cell r="B515" t="str">
            <v>PROJETO DE EDIFICIOS MILITARES (exclusive penitenciárias)</v>
          </cell>
          <cell r="C515">
            <v>0</v>
          </cell>
          <cell r="D515">
            <v>0</v>
          </cell>
          <cell r="E515">
            <v>0</v>
          </cell>
          <cell r="G515">
            <v>43101</v>
          </cell>
          <cell r="H515">
            <v>0</v>
          </cell>
        </row>
        <row r="516">
          <cell r="A516">
            <v>57</v>
          </cell>
          <cell r="B516" t="str">
            <v>PROJETO ARQUITETÔNICO</v>
          </cell>
          <cell r="C516" t="str">
            <v>M2</v>
          </cell>
          <cell r="D516">
            <v>22.92</v>
          </cell>
          <cell r="G516">
            <v>43101</v>
          </cell>
          <cell r="H516">
            <v>25.601640000000003</v>
          </cell>
        </row>
        <row r="517">
          <cell r="A517">
            <v>58</v>
          </cell>
          <cell r="B517" t="str">
            <v>LEVANTAMENTO ARQUITETÔNICO</v>
          </cell>
          <cell r="C517" t="str">
            <v>M2</v>
          </cell>
          <cell r="D517">
            <v>4.42</v>
          </cell>
          <cell r="G517">
            <v>43101</v>
          </cell>
          <cell r="H517">
            <v>4.9371400000000003</v>
          </cell>
        </row>
        <row r="518">
          <cell r="A518">
            <v>59</v>
          </cell>
          <cell r="B518" t="str">
            <v>PROJETO ESTRUTURAL, INCLUSIVE FUNDAÇÃO</v>
          </cell>
          <cell r="C518" t="str">
            <v>M2</v>
          </cell>
          <cell r="D518">
            <v>13.45</v>
          </cell>
          <cell r="G518">
            <v>43101</v>
          </cell>
          <cell r="H518">
            <v>15.02365</v>
          </cell>
        </row>
        <row r="519">
          <cell r="A519">
            <v>60</v>
          </cell>
          <cell r="B519" t="str">
            <v>PROJETO DE ESTRUTURA METALICA</v>
          </cell>
          <cell r="C519" t="str">
            <v>M2</v>
          </cell>
          <cell r="D519">
            <v>11.53</v>
          </cell>
          <cell r="G519">
            <v>43101</v>
          </cell>
          <cell r="H519">
            <v>12.879009999999999</v>
          </cell>
        </row>
        <row r="520">
          <cell r="A520">
            <v>61</v>
          </cell>
          <cell r="B520" t="str">
            <v>PROJETO HIDROSSANITÁRIO</v>
          </cell>
          <cell r="C520" t="str">
            <v>M2</v>
          </cell>
          <cell r="D520">
            <v>8.6300000000000008</v>
          </cell>
          <cell r="G520">
            <v>43101</v>
          </cell>
          <cell r="H520">
            <v>9.6397100000000009</v>
          </cell>
        </row>
        <row r="521">
          <cell r="A521">
            <v>62</v>
          </cell>
          <cell r="B521" t="str">
            <v>LEVANTAMENTO DE REDES HIDROSSANITÁRIAS</v>
          </cell>
          <cell r="C521" t="str">
            <v>M2</v>
          </cell>
          <cell r="D521">
            <v>1.85</v>
          </cell>
          <cell r="G521">
            <v>43101</v>
          </cell>
          <cell r="H521">
            <v>2.0664500000000001</v>
          </cell>
        </row>
        <row r="522">
          <cell r="A522">
            <v>63</v>
          </cell>
          <cell r="B522" t="str">
            <v>PROJETO REDES ELÉTRICAS</v>
          </cell>
          <cell r="C522" t="str">
            <v>M2</v>
          </cell>
          <cell r="D522">
            <v>9.33</v>
          </cell>
          <cell r="G522">
            <v>43101</v>
          </cell>
          <cell r="H522">
            <v>10.421609999999999</v>
          </cell>
        </row>
        <row r="523">
          <cell r="A523">
            <v>64</v>
          </cell>
          <cell r="B523" t="str">
            <v>LEVANTAMENTO DE CARGAS E REDES ELÉTRICAS</v>
          </cell>
          <cell r="C523" t="str">
            <v>M2</v>
          </cell>
          <cell r="D523">
            <v>1.99</v>
          </cell>
          <cell r="G523">
            <v>43101</v>
          </cell>
          <cell r="H523">
            <v>2.2228300000000001</v>
          </cell>
        </row>
        <row r="524">
          <cell r="A524">
            <v>65</v>
          </cell>
          <cell r="B524" t="str">
            <v>PROJETO TELEFÔNICO</v>
          </cell>
          <cell r="C524" t="str">
            <v>M2</v>
          </cell>
          <cell r="D524">
            <v>3.01</v>
          </cell>
          <cell r="G524">
            <v>43101</v>
          </cell>
          <cell r="H524">
            <v>3.3621699999999999</v>
          </cell>
        </row>
        <row r="525">
          <cell r="A525">
            <v>66</v>
          </cell>
          <cell r="B525" t="str">
            <v>PROJETO DE LÓGICA</v>
          </cell>
          <cell r="C525" t="str">
            <v>M2</v>
          </cell>
          <cell r="D525">
            <v>2.37</v>
          </cell>
          <cell r="G525">
            <v>43101</v>
          </cell>
          <cell r="H525">
            <v>2.6472899999999999</v>
          </cell>
        </row>
        <row r="526">
          <cell r="A526">
            <v>67</v>
          </cell>
          <cell r="B526" t="str">
            <v>PROJETO DO SIST.DE CABEAMENTO ESTRUTURADO (VOZ, DADOS E SONORIZAÇÃO)</v>
          </cell>
          <cell r="C526" t="str">
            <v>M2</v>
          </cell>
          <cell r="D526">
            <v>4.67</v>
          </cell>
          <cell r="G526">
            <v>43101</v>
          </cell>
          <cell r="H526">
            <v>5.2163899999999996</v>
          </cell>
        </row>
        <row r="527">
          <cell r="A527">
            <v>68</v>
          </cell>
          <cell r="B527" t="str">
            <v>PROJETO DE PREVENÇÃO E COMBATE A INCÊNDIO</v>
          </cell>
          <cell r="C527" t="str">
            <v>M2</v>
          </cell>
          <cell r="D527">
            <v>2.37</v>
          </cell>
          <cell r="G527">
            <v>43101</v>
          </cell>
          <cell r="H527">
            <v>2.6472899999999999</v>
          </cell>
        </row>
        <row r="528">
          <cell r="A528">
            <v>69</v>
          </cell>
          <cell r="B528" t="str">
            <v>PROJETO DE SONORIZAÇÃO</v>
          </cell>
          <cell r="C528" t="str">
            <v>M2</v>
          </cell>
          <cell r="D528">
            <v>1.28</v>
          </cell>
          <cell r="G528">
            <v>43101</v>
          </cell>
          <cell r="H528">
            <v>1.4297599999999999</v>
          </cell>
        </row>
        <row r="529">
          <cell r="A529">
            <v>70</v>
          </cell>
          <cell r="B529" t="str">
            <v>PROJETO DE CLIMATIZAÇÃO E CONFORTO AMBIENTAL</v>
          </cell>
          <cell r="C529" t="str">
            <v>M2</v>
          </cell>
          <cell r="D529">
            <v>3.77</v>
          </cell>
          <cell r="G529">
            <v>43101</v>
          </cell>
          <cell r="H529">
            <v>4.2110899999999996</v>
          </cell>
        </row>
        <row r="530">
          <cell r="A530">
            <v>71</v>
          </cell>
          <cell r="B530" t="str">
            <v>PROJETO DE ALARME E CFTV</v>
          </cell>
          <cell r="C530" t="str">
            <v>M2</v>
          </cell>
          <cell r="D530">
            <v>2.31</v>
          </cell>
          <cell r="G530">
            <v>43101</v>
          </cell>
          <cell r="H530">
            <v>2.5802700000000001</v>
          </cell>
        </row>
        <row r="531">
          <cell r="A531">
            <v>72</v>
          </cell>
          <cell r="B531" t="str">
            <v>PROJETO SPDA (PARARRAIO)</v>
          </cell>
          <cell r="C531" t="str">
            <v>M2</v>
          </cell>
          <cell r="D531">
            <v>2.37</v>
          </cell>
          <cell r="G531">
            <v>43101</v>
          </cell>
          <cell r="H531">
            <v>2.6472899999999999</v>
          </cell>
        </row>
        <row r="532">
          <cell r="A532">
            <v>73</v>
          </cell>
          <cell r="B532" t="str">
            <v>PLANILHA ORÇAMENTÁRIA (PLANILHA DE QUANTITATIVOS, MEMÓRIA DE CALCULO, COMPOSIÇÕES DE CUSTOS, CRONOGRAMA FÍSICO-FINANCEIRO E COTAÇÕES DE PREÇOS)</v>
          </cell>
          <cell r="C532" t="str">
            <v>M2</v>
          </cell>
          <cell r="D532">
            <v>4.7300000000000004</v>
          </cell>
          <cell r="G532">
            <v>43101</v>
          </cell>
          <cell r="H532">
            <v>5.2834100000000008</v>
          </cell>
        </row>
        <row r="533">
          <cell r="B533">
            <v>0</v>
          </cell>
          <cell r="C533">
            <v>0</v>
          </cell>
          <cell r="D533">
            <v>0</v>
          </cell>
          <cell r="G533">
            <v>43101</v>
          </cell>
          <cell r="H533">
            <v>0</v>
          </cell>
        </row>
        <row r="534">
          <cell r="A534">
            <v>0</v>
          </cell>
          <cell r="B534" t="str">
            <v>PROJETOS DE EDIFICIOS HOSPITALARES E SAÚDE</v>
          </cell>
          <cell r="C534">
            <v>0</v>
          </cell>
          <cell r="D534">
            <v>0</v>
          </cell>
          <cell r="E534">
            <v>0</v>
          </cell>
          <cell r="G534">
            <v>43101</v>
          </cell>
          <cell r="H534">
            <v>0</v>
          </cell>
        </row>
        <row r="535">
          <cell r="A535">
            <v>74</v>
          </cell>
          <cell r="B535" t="str">
            <v>PROJETO ARQUITETÔNICO</v>
          </cell>
          <cell r="C535" t="str">
            <v>M2</v>
          </cell>
          <cell r="D535">
            <v>33.36</v>
          </cell>
          <cell r="G535">
            <v>43101</v>
          </cell>
          <cell r="H535">
            <v>37.263120000000001</v>
          </cell>
        </row>
        <row r="536">
          <cell r="A536">
            <v>75</v>
          </cell>
          <cell r="B536" t="str">
            <v>LEVANTAMENTO ARQUITETÔNICO</v>
          </cell>
          <cell r="C536" t="str">
            <v>M2</v>
          </cell>
          <cell r="D536">
            <v>6.86</v>
          </cell>
          <cell r="G536">
            <v>43101</v>
          </cell>
          <cell r="H536">
            <v>7.6626200000000004</v>
          </cell>
        </row>
        <row r="537">
          <cell r="A537">
            <v>76</v>
          </cell>
          <cell r="B537" t="str">
            <v>PROJETO ESTRUTURAL, INCLUSIVE FUNDAÇÃO</v>
          </cell>
          <cell r="C537" t="str">
            <v>M2</v>
          </cell>
          <cell r="D537">
            <v>13.95</v>
          </cell>
          <cell r="G537">
            <v>43101</v>
          </cell>
          <cell r="H537">
            <v>15.582149999999999</v>
          </cell>
        </row>
        <row r="538">
          <cell r="A538">
            <v>77</v>
          </cell>
          <cell r="B538" t="str">
            <v>PROJETO DE ESTRUTURA METALICA</v>
          </cell>
          <cell r="C538" t="str">
            <v>M2</v>
          </cell>
          <cell r="D538">
            <v>11.53</v>
          </cell>
          <cell r="G538">
            <v>43101</v>
          </cell>
          <cell r="H538">
            <v>12.879009999999999</v>
          </cell>
        </row>
        <row r="539">
          <cell r="A539">
            <v>78</v>
          </cell>
          <cell r="B539" t="str">
            <v>PROJETO HIDROSSANITÁRIO</v>
          </cell>
          <cell r="C539" t="str">
            <v>M2</v>
          </cell>
          <cell r="D539">
            <v>10.31</v>
          </cell>
          <cell r="G539">
            <v>43101</v>
          </cell>
          <cell r="H539">
            <v>11.51627</v>
          </cell>
        </row>
        <row r="540">
          <cell r="A540">
            <v>79</v>
          </cell>
          <cell r="B540" t="str">
            <v>LEVANTAMENTO DE REDES HIDROSSANITÁRIAS</v>
          </cell>
          <cell r="C540" t="str">
            <v>M2</v>
          </cell>
          <cell r="D540">
            <v>2.25</v>
          </cell>
          <cell r="G540">
            <v>43101</v>
          </cell>
          <cell r="H540">
            <v>2.5132500000000002</v>
          </cell>
        </row>
        <row r="541">
          <cell r="A541">
            <v>80</v>
          </cell>
          <cell r="B541" t="str">
            <v>PROJETO REDES ELÉTRICAS</v>
          </cell>
          <cell r="C541" t="str">
            <v>M2</v>
          </cell>
          <cell r="D541">
            <v>16.010000000000002</v>
          </cell>
          <cell r="G541">
            <v>43101</v>
          </cell>
          <cell r="H541">
            <v>17.883170000000003</v>
          </cell>
        </row>
        <row r="542">
          <cell r="A542">
            <v>81</v>
          </cell>
          <cell r="B542" t="str">
            <v>LEVANTAMENTO DE CARGAS E REDES ELÉTRICAS</v>
          </cell>
          <cell r="C542" t="str">
            <v>M2</v>
          </cell>
          <cell r="D542">
            <v>3.2</v>
          </cell>
          <cell r="G542">
            <v>43101</v>
          </cell>
          <cell r="H542">
            <v>3.5744000000000002</v>
          </cell>
        </row>
        <row r="543">
          <cell r="A543">
            <v>82</v>
          </cell>
          <cell r="B543" t="str">
            <v>PROJETO TELEFÔNICO</v>
          </cell>
          <cell r="C543" t="str">
            <v>M2</v>
          </cell>
          <cell r="D543">
            <v>4.22</v>
          </cell>
          <cell r="G543">
            <v>43101</v>
          </cell>
          <cell r="H543">
            <v>4.7137399999999996</v>
          </cell>
        </row>
        <row r="544">
          <cell r="A544">
            <v>83</v>
          </cell>
          <cell r="B544" t="str">
            <v>PROJETO DE LÓGICA</v>
          </cell>
          <cell r="C544" t="str">
            <v>M2</v>
          </cell>
          <cell r="D544">
            <v>4.22</v>
          </cell>
          <cell r="G544">
            <v>43101</v>
          </cell>
          <cell r="H544">
            <v>4.7137399999999996</v>
          </cell>
        </row>
        <row r="545">
          <cell r="A545">
            <v>84</v>
          </cell>
          <cell r="B545" t="str">
            <v>PROJETO DO SIST.DE CABEAMENTO ESTRUTURADO (VOZ, DADOS E SONORIZAÇÃO)</v>
          </cell>
          <cell r="C545" t="str">
            <v>M2</v>
          </cell>
          <cell r="D545">
            <v>7.94</v>
          </cell>
          <cell r="G545">
            <v>43101</v>
          </cell>
          <cell r="H545">
            <v>8.8689800000000005</v>
          </cell>
        </row>
        <row r="546">
          <cell r="A546">
            <v>85</v>
          </cell>
          <cell r="B546" t="str">
            <v>PROJETO DE PREVENÇÃO E COMBATE A INCÊNDIO</v>
          </cell>
          <cell r="C546" t="str">
            <v>M2</v>
          </cell>
          <cell r="D546">
            <v>4.22</v>
          </cell>
          <cell r="G546">
            <v>43101</v>
          </cell>
          <cell r="H546">
            <v>4.7137399999999996</v>
          </cell>
        </row>
        <row r="547">
          <cell r="A547">
            <v>86</v>
          </cell>
          <cell r="B547" t="str">
            <v>PROJETO DE SONORIZAÇÃO</v>
          </cell>
          <cell r="C547" t="str">
            <v>M2</v>
          </cell>
          <cell r="D547">
            <v>2.96</v>
          </cell>
          <cell r="G547">
            <v>43101</v>
          </cell>
          <cell r="H547">
            <v>3.3063199999999999</v>
          </cell>
        </row>
        <row r="548">
          <cell r="A548">
            <v>87</v>
          </cell>
          <cell r="B548" t="str">
            <v>PROJETO DE CLIMATIZAÇÃO E CONFORTO AMBIENTAL</v>
          </cell>
          <cell r="C548" t="str">
            <v>M2</v>
          </cell>
          <cell r="D548">
            <v>7.42</v>
          </cell>
          <cell r="G548">
            <v>43101</v>
          </cell>
          <cell r="H548">
            <v>8.2881400000000003</v>
          </cell>
        </row>
        <row r="549">
          <cell r="A549">
            <v>88</v>
          </cell>
          <cell r="B549" t="str">
            <v>PROJETO DE ALARME E CFTV</v>
          </cell>
          <cell r="C549" t="str">
            <v>M2</v>
          </cell>
          <cell r="D549">
            <v>4.87</v>
          </cell>
          <cell r="G549">
            <v>43101</v>
          </cell>
          <cell r="H549">
            <v>5.4397900000000003</v>
          </cell>
        </row>
        <row r="550">
          <cell r="A550">
            <v>89</v>
          </cell>
          <cell r="B550" t="str">
            <v>PROJETO SPDA (PARARRAIO)</v>
          </cell>
          <cell r="C550" t="str">
            <v>M2</v>
          </cell>
          <cell r="D550">
            <v>2.37</v>
          </cell>
          <cell r="G550">
            <v>43101</v>
          </cell>
          <cell r="H550">
            <v>2.6472899999999999</v>
          </cell>
        </row>
        <row r="551">
          <cell r="A551">
            <v>90</v>
          </cell>
          <cell r="B551" t="str">
            <v>PROJETO DE CHAMADA DE ENFERMEIRA</v>
          </cell>
          <cell r="C551" t="str">
            <v>M2</v>
          </cell>
          <cell r="D551">
            <v>1.03</v>
          </cell>
          <cell r="G551">
            <v>43101</v>
          </cell>
          <cell r="H551">
            <v>1.1505099999999999</v>
          </cell>
        </row>
        <row r="552">
          <cell r="A552">
            <v>91</v>
          </cell>
          <cell r="B552" t="str">
            <v>PROJETO DE GASES MEDICINAIS</v>
          </cell>
          <cell r="C552" t="str">
            <v>M2</v>
          </cell>
          <cell r="D552">
            <v>0.77</v>
          </cell>
          <cell r="G552">
            <v>43101</v>
          </cell>
          <cell r="H552">
            <v>0.86009000000000002</v>
          </cell>
        </row>
        <row r="553">
          <cell r="A553">
            <v>92</v>
          </cell>
          <cell r="B553" t="str">
            <v>PLANILHA ORÇAMENTÁRIA (PLANILHA DE QUANTITATIVOS, MEMÓRIA DE CALCULO, COMPOSIÇÕES DE CUSTOS, CRONOGRAMA FÍSICO-FINANCEIRO E COTAÇÕES DE PREÇOS)</v>
          </cell>
          <cell r="C553" t="str">
            <v>M2</v>
          </cell>
          <cell r="D553">
            <v>6.14</v>
          </cell>
          <cell r="G553">
            <v>43101</v>
          </cell>
          <cell r="H553">
            <v>6.8583799999999995</v>
          </cell>
        </row>
        <row r="554">
          <cell r="B554">
            <v>0</v>
          </cell>
          <cell r="C554">
            <v>0</v>
          </cell>
          <cell r="D554">
            <v>0</v>
          </cell>
          <cell r="G554">
            <v>43101</v>
          </cell>
          <cell r="H554">
            <v>0</v>
          </cell>
        </row>
        <row r="555">
          <cell r="A555">
            <v>0</v>
          </cell>
          <cell r="B555" t="str">
            <v>PROJETO DE DELEGACIAS DE POLÍCIA</v>
          </cell>
          <cell r="C555">
            <v>0</v>
          </cell>
          <cell r="D555">
            <v>0</v>
          </cell>
          <cell r="E555">
            <v>0</v>
          </cell>
          <cell r="G555">
            <v>43101</v>
          </cell>
          <cell r="H555">
            <v>0</v>
          </cell>
        </row>
        <row r="556">
          <cell r="A556">
            <v>93</v>
          </cell>
          <cell r="B556" t="str">
            <v>PROJETO ARQUITETÔNICO</v>
          </cell>
          <cell r="C556" t="str">
            <v>M2</v>
          </cell>
          <cell r="D556">
            <v>22.92</v>
          </cell>
          <cell r="G556">
            <v>43101</v>
          </cell>
          <cell r="H556">
            <v>25.601640000000003</v>
          </cell>
        </row>
        <row r="557">
          <cell r="A557">
            <v>94</v>
          </cell>
          <cell r="B557" t="str">
            <v>LEVANTAMENTO ARQUITETÔNICO</v>
          </cell>
          <cell r="C557" t="str">
            <v>M2</v>
          </cell>
          <cell r="D557">
            <v>4.55</v>
          </cell>
          <cell r="G557">
            <v>43101</v>
          </cell>
          <cell r="H557">
            <v>5.0823499999999999</v>
          </cell>
        </row>
        <row r="558">
          <cell r="A558">
            <v>95</v>
          </cell>
          <cell r="B558" t="str">
            <v>PROJETO ESTRUTURAL, INCLUSIVE FUNDAÇÃO</v>
          </cell>
          <cell r="C558" t="str">
            <v>M2</v>
          </cell>
          <cell r="D558">
            <v>13.95</v>
          </cell>
          <cell r="G558">
            <v>43101</v>
          </cell>
          <cell r="H558">
            <v>15.582149999999999</v>
          </cell>
        </row>
        <row r="559">
          <cell r="A559">
            <v>96</v>
          </cell>
          <cell r="B559" t="str">
            <v>PROJETO DE ESTRUTURA METALICA</v>
          </cell>
          <cell r="C559" t="str">
            <v>M2</v>
          </cell>
          <cell r="D559">
            <v>11.53</v>
          </cell>
          <cell r="G559">
            <v>43101</v>
          </cell>
          <cell r="H559">
            <v>12.879009999999999</v>
          </cell>
        </row>
        <row r="560">
          <cell r="A560">
            <v>97</v>
          </cell>
          <cell r="B560" t="str">
            <v>PROJETO HIDROSSANITÁRIO</v>
          </cell>
          <cell r="C560" t="str">
            <v>M2</v>
          </cell>
          <cell r="D560">
            <v>8.6300000000000008</v>
          </cell>
          <cell r="G560">
            <v>43101</v>
          </cell>
          <cell r="H560">
            <v>9.6397100000000009</v>
          </cell>
        </row>
        <row r="561">
          <cell r="A561">
            <v>98</v>
          </cell>
          <cell r="B561" t="str">
            <v>LEVANTAMENTO DE REDES HIDROSSANITÁRIAS</v>
          </cell>
          <cell r="C561" t="str">
            <v>M2</v>
          </cell>
          <cell r="D561">
            <v>1.99</v>
          </cell>
          <cell r="G561">
            <v>43101</v>
          </cell>
          <cell r="H561">
            <v>2.2228300000000001</v>
          </cell>
        </row>
        <row r="562">
          <cell r="A562">
            <v>99</v>
          </cell>
          <cell r="B562" t="str">
            <v>PROJETO REDES ELÉTRICAS</v>
          </cell>
          <cell r="C562" t="str">
            <v>M2</v>
          </cell>
          <cell r="D562">
            <v>9.33</v>
          </cell>
          <cell r="G562">
            <v>43101</v>
          </cell>
          <cell r="H562">
            <v>10.421609999999999</v>
          </cell>
        </row>
        <row r="563">
          <cell r="A563">
            <v>100</v>
          </cell>
          <cell r="B563" t="str">
            <v>LEVANTAMENTO DE CARGAS E REDES ELÉTRICAS</v>
          </cell>
          <cell r="C563" t="str">
            <v>M2</v>
          </cell>
          <cell r="D563">
            <v>1.99</v>
          </cell>
          <cell r="G563">
            <v>43101</v>
          </cell>
          <cell r="H563">
            <v>2.2228300000000001</v>
          </cell>
        </row>
        <row r="564">
          <cell r="A564">
            <v>101</v>
          </cell>
          <cell r="B564" t="str">
            <v>PROJETO TELEFÔNICO</v>
          </cell>
          <cell r="C564" t="str">
            <v>M2</v>
          </cell>
          <cell r="D564">
            <v>3.01</v>
          </cell>
          <cell r="G564">
            <v>43101</v>
          </cell>
          <cell r="H564">
            <v>3.3621699999999999</v>
          </cell>
        </row>
        <row r="565">
          <cell r="A565">
            <v>102</v>
          </cell>
          <cell r="B565" t="str">
            <v>PROJETO DE LÓGICA</v>
          </cell>
          <cell r="C565" t="str">
            <v>M2</v>
          </cell>
          <cell r="D565">
            <v>2.37</v>
          </cell>
          <cell r="G565">
            <v>43101</v>
          </cell>
          <cell r="H565">
            <v>2.6472899999999999</v>
          </cell>
        </row>
        <row r="566">
          <cell r="A566">
            <v>103</v>
          </cell>
          <cell r="B566" t="str">
            <v>PROJETO DO SIST.DE CABEAMENTO ESTRUTURADO (VOZ, DADOS E SONORIZAÇÃO)</v>
          </cell>
          <cell r="C566" t="str">
            <v>M2</v>
          </cell>
          <cell r="D566">
            <v>4.67</v>
          </cell>
          <cell r="G566">
            <v>43101</v>
          </cell>
          <cell r="H566">
            <v>5.2163899999999996</v>
          </cell>
        </row>
        <row r="567">
          <cell r="A567">
            <v>104</v>
          </cell>
          <cell r="B567" t="str">
            <v>PROJETO DE PREVENÇÃO E COMBATE A INCÊNDIO</v>
          </cell>
          <cell r="C567" t="str">
            <v>M2</v>
          </cell>
          <cell r="D567">
            <v>2.37</v>
          </cell>
          <cell r="G567">
            <v>43101</v>
          </cell>
          <cell r="H567">
            <v>2.6472899999999999</v>
          </cell>
        </row>
        <row r="568">
          <cell r="A568">
            <v>105</v>
          </cell>
          <cell r="B568" t="str">
            <v>PROJETO DE SONORIZAÇÃO</v>
          </cell>
          <cell r="C568" t="str">
            <v>M2</v>
          </cell>
          <cell r="D568">
            <v>1.28</v>
          </cell>
          <cell r="G568">
            <v>43101</v>
          </cell>
          <cell r="H568">
            <v>1.4297599999999999</v>
          </cell>
        </row>
        <row r="569">
          <cell r="A569">
            <v>106</v>
          </cell>
          <cell r="B569" t="str">
            <v>PROJETO DE CLIMATIZAÇÃO E CONFORTO AMBIENTAL</v>
          </cell>
          <cell r="C569" t="str">
            <v>M2</v>
          </cell>
          <cell r="D569">
            <v>3.77</v>
          </cell>
          <cell r="G569">
            <v>43101</v>
          </cell>
          <cell r="H569">
            <v>4.2110899999999996</v>
          </cell>
        </row>
        <row r="570">
          <cell r="A570">
            <v>107</v>
          </cell>
          <cell r="B570" t="str">
            <v>PROJETO DE ALARME E CFTV</v>
          </cell>
          <cell r="C570" t="str">
            <v>M2</v>
          </cell>
          <cell r="D570">
            <v>2.31</v>
          </cell>
          <cell r="G570">
            <v>43101</v>
          </cell>
          <cell r="H570">
            <v>2.5802700000000001</v>
          </cell>
        </row>
        <row r="571">
          <cell r="A571">
            <v>108</v>
          </cell>
          <cell r="B571" t="str">
            <v>PROJETO SPDA (PARARRAIO)</v>
          </cell>
          <cell r="C571" t="str">
            <v>M2</v>
          </cell>
          <cell r="D571">
            <v>2.37</v>
          </cell>
          <cell r="G571">
            <v>43101</v>
          </cell>
          <cell r="H571">
            <v>2.6472899999999999</v>
          </cell>
        </row>
        <row r="572">
          <cell r="A572">
            <v>109</v>
          </cell>
          <cell r="B572" t="str">
            <v>PLANILHA ORÇAMENTÁRIA (PLANILHA DE QUANTITATIVOS, MEMÓRIA DE CALCULO, COMPOSIÇÕES DE CUSTOS, CRONOGRAMA FÍSICO-FINANCEIRO E COTAÇÕES DE PREÇOS)</v>
          </cell>
          <cell r="C572" t="str">
            <v>M2</v>
          </cell>
          <cell r="D572">
            <v>4.7300000000000004</v>
          </cell>
          <cell r="G572">
            <v>43101</v>
          </cell>
          <cell r="H572">
            <v>5.2834100000000008</v>
          </cell>
        </row>
        <row r="573">
          <cell r="B573">
            <v>0</v>
          </cell>
          <cell r="C573">
            <v>0</v>
          </cell>
          <cell r="D573">
            <v>0</v>
          </cell>
          <cell r="G573">
            <v>43101</v>
          </cell>
          <cell r="H573">
            <v>0</v>
          </cell>
        </row>
        <row r="574">
          <cell r="A574">
            <v>0</v>
          </cell>
          <cell r="B574" t="str">
            <v>PROJETOS DE EDIFICIOS DE PENITENCIÁRIAS</v>
          </cell>
          <cell r="C574">
            <v>0</v>
          </cell>
          <cell r="D574">
            <v>0</v>
          </cell>
          <cell r="E574">
            <v>0</v>
          </cell>
          <cell r="G574">
            <v>43101</v>
          </cell>
          <cell r="H574">
            <v>0</v>
          </cell>
        </row>
        <row r="575">
          <cell r="A575">
            <v>110</v>
          </cell>
          <cell r="B575" t="str">
            <v>PROJETO ARQUITETÔNICO</v>
          </cell>
          <cell r="C575" t="str">
            <v>M2</v>
          </cell>
          <cell r="D575">
            <v>25.86</v>
          </cell>
          <cell r="G575">
            <v>43101</v>
          </cell>
          <cell r="H575">
            <v>28.885619999999999</v>
          </cell>
        </row>
        <row r="576">
          <cell r="A576">
            <v>111</v>
          </cell>
          <cell r="B576" t="str">
            <v>LEVANTAMENTO ARQUITETÔNICO</v>
          </cell>
          <cell r="C576" t="str">
            <v>M2</v>
          </cell>
          <cell r="D576">
            <v>5.24</v>
          </cell>
          <cell r="G576">
            <v>43101</v>
          </cell>
          <cell r="H576">
            <v>5.8530800000000003</v>
          </cell>
        </row>
        <row r="577">
          <cell r="A577">
            <v>112</v>
          </cell>
          <cell r="B577" t="str">
            <v>PROJETO ESTRUTURAL, INCLUSIVE FUNDAÇÃO</v>
          </cell>
          <cell r="C577" t="str">
            <v>M2</v>
          </cell>
          <cell r="D577">
            <v>13.89</v>
          </cell>
          <cell r="G577">
            <v>43101</v>
          </cell>
          <cell r="H577">
            <v>15.515130000000001</v>
          </cell>
        </row>
        <row r="578">
          <cell r="A578">
            <v>113</v>
          </cell>
          <cell r="B578" t="str">
            <v>PROJETO DE ESTRUTURA METALICA</v>
          </cell>
          <cell r="C578" t="str">
            <v>M2</v>
          </cell>
          <cell r="D578">
            <v>11.53</v>
          </cell>
          <cell r="G578">
            <v>43101</v>
          </cell>
          <cell r="H578">
            <v>12.879009999999999</v>
          </cell>
        </row>
        <row r="579">
          <cell r="A579">
            <v>114</v>
          </cell>
          <cell r="B579" t="str">
            <v>PROJETO HIDROSSANITÁRIO</v>
          </cell>
          <cell r="C579" t="str">
            <v>M2</v>
          </cell>
          <cell r="D579">
            <v>9.5399999999999991</v>
          </cell>
          <cell r="G579">
            <v>43101</v>
          </cell>
          <cell r="H579">
            <v>10.656179999999999</v>
          </cell>
        </row>
        <row r="580">
          <cell r="A580">
            <v>115</v>
          </cell>
          <cell r="B580" t="str">
            <v>LEVANTAMENTO DE REDES HIDROSSANITÁRIAS</v>
          </cell>
          <cell r="C580" t="str">
            <v>M2</v>
          </cell>
          <cell r="D580">
            <v>2.04</v>
          </cell>
          <cell r="G580">
            <v>43101</v>
          </cell>
          <cell r="H580">
            <v>2.27868</v>
          </cell>
        </row>
        <row r="581">
          <cell r="A581">
            <v>116</v>
          </cell>
          <cell r="B581" t="str">
            <v>PROJETO REDES ELÉTRICAS</v>
          </cell>
          <cell r="C581" t="str">
            <v>M2</v>
          </cell>
          <cell r="D581">
            <v>14.4</v>
          </cell>
          <cell r="G581">
            <v>43101</v>
          </cell>
          <cell r="H581">
            <v>16.084800000000001</v>
          </cell>
        </row>
        <row r="582">
          <cell r="A582">
            <v>117</v>
          </cell>
          <cell r="B582" t="str">
            <v>LEVANTAMENTO DE CARGAS E REDES ELÉTRICAS</v>
          </cell>
          <cell r="C582" t="str">
            <v>M2</v>
          </cell>
          <cell r="D582">
            <v>1.99</v>
          </cell>
          <cell r="G582">
            <v>43101</v>
          </cell>
          <cell r="H582">
            <v>2.2228300000000001</v>
          </cell>
        </row>
        <row r="583">
          <cell r="A583">
            <v>118</v>
          </cell>
          <cell r="B583" t="str">
            <v>PROJETO TELEFÔNICO</v>
          </cell>
          <cell r="C583" t="str">
            <v>M2</v>
          </cell>
          <cell r="D583">
            <v>3.84</v>
          </cell>
          <cell r="G583">
            <v>43101</v>
          </cell>
          <cell r="H583">
            <v>4.2892799999999998</v>
          </cell>
        </row>
        <row r="584">
          <cell r="A584">
            <v>119</v>
          </cell>
          <cell r="B584" t="str">
            <v>PROJETO DE LÓGICA</v>
          </cell>
          <cell r="C584" t="str">
            <v>M2</v>
          </cell>
          <cell r="D584">
            <v>3.84</v>
          </cell>
          <cell r="G584">
            <v>43101</v>
          </cell>
          <cell r="H584">
            <v>4.2892799999999998</v>
          </cell>
        </row>
        <row r="585">
          <cell r="A585">
            <v>120</v>
          </cell>
          <cell r="B585" t="str">
            <v>PROJETO DO SIST.DE CABEAMENTO ESTRUTURADO (VOZ, DADOS E SONORIZAÇÃO)</v>
          </cell>
          <cell r="C585" t="str">
            <v>M2</v>
          </cell>
          <cell r="D585">
            <v>7.23</v>
          </cell>
          <cell r="G585">
            <v>43101</v>
          </cell>
          <cell r="H585">
            <v>8.0759100000000004</v>
          </cell>
        </row>
        <row r="586">
          <cell r="A586">
            <v>121</v>
          </cell>
          <cell r="B586" t="str">
            <v>PROJETO DE PREVENÇÃO E COMBATE A INCÊNDIO</v>
          </cell>
          <cell r="C586" t="str">
            <v>M2</v>
          </cell>
          <cell r="D586">
            <v>4.49</v>
          </cell>
          <cell r="G586">
            <v>43101</v>
          </cell>
          <cell r="H586">
            <v>5.0153300000000005</v>
          </cell>
        </row>
        <row r="587">
          <cell r="A587">
            <v>122</v>
          </cell>
          <cell r="B587" t="str">
            <v>PROJETO DE SONORIZAÇÃO</v>
          </cell>
          <cell r="C587" t="str">
            <v>M2</v>
          </cell>
          <cell r="D587">
            <v>1.28</v>
          </cell>
          <cell r="G587">
            <v>43101</v>
          </cell>
          <cell r="H587">
            <v>1.4297599999999999</v>
          </cell>
        </row>
        <row r="588">
          <cell r="A588">
            <v>123</v>
          </cell>
          <cell r="B588" t="str">
            <v>PROJETO DE ALARME E CFTV</v>
          </cell>
          <cell r="C588" t="str">
            <v>M2</v>
          </cell>
          <cell r="D588">
            <v>4.29</v>
          </cell>
          <cell r="G588">
            <v>43101</v>
          </cell>
          <cell r="H588">
            <v>4.7919299999999998</v>
          </cell>
        </row>
        <row r="589">
          <cell r="A589">
            <v>124</v>
          </cell>
          <cell r="B589" t="str">
            <v>PROJETO SPDA (PARARRAIO)</v>
          </cell>
          <cell r="C589" t="str">
            <v>M2</v>
          </cell>
          <cell r="D589">
            <v>2.37</v>
          </cell>
          <cell r="G589">
            <v>43101</v>
          </cell>
          <cell r="H589">
            <v>2.6472899999999999</v>
          </cell>
        </row>
        <row r="590">
          <cell r="A590">
            <v>125</v>
          </cell>
          <cell r="B590" t="str">
            <v>PROJETO DE AUTOMAÇÃO INCLUINDO CONTROLE DE ACESSO E INTRUSÃO
PERIMETRAL</v>
          </cell>
          <cell r="C590" t="str">
            <v>M2</v>
          </cell>
          <cell r="D590">
            <v>4.43</v>
          </cell>
          <cell r="G590">
            <v>43101</v>
          </cell>
          <cell r="H590">
            <v>4.9483099999999993</v>
          </cell>
        </row>
        <row r="591">
          <cell r="A591">
            <v>126</v>
          </cell>
          <cell r="B591" t="str">
            <v>PLANILHA ORÇAMENTÁRIA (PLANILHA DE QUANTITATIVOS, MEMÓRIA DE CALCULO, COMPOSIÇÕES DE CUSTOS, CRONOGRAMA FÍSICO-FINANCEIRO E COTAÇÕES DE PREÇOS)</v>
          </cell>
          <cell r="C591" t="str">
            <v>M2</v>
          </cell>
          <cell r="D591">
            <v>5.44</v>
          </cell>
          <cell r="G591">
            <v>43101</v>
          </cell>
          <cell r="H591">
            <v>6.0764800000000001</v>
          </cell>
        </row>
        <row r="592">
          <cell r="B592">
            <v>0</v>
          </cell>
          <cell r="C592">
            <v>0</v>
          </cell>
          <cell r="D592">
            <v>0</v>
          </cell>
          <cell r="G592">
            <v>43101</v>
          </cell>
          <cell r="H592">
            <v>0</v>
          </cell>
        </row>
        <row r="593">
          <cell r="A593">
            <v>0</v>
          </cell>
          <cell r="B593" t="str">
            <v>PROJETO DE RESTAURO DE EDIFÍCIO HISTÓRICO OU DE INTERESSE DE PRESERVAÇÃO</v>
          </cell>
          <cell r="C593">
            <v>0</v>
          </cell>
          <cell r="D593">
            <v>0</v>
          </cell>
          <cell r="E593">
            <v>0</v>
          </cell>
          <cell r="G593">
            <v>43101</v>
          </cell>
          <cell r="H593">
            <v>0</v>
          </cell>
        </row>
        <row r="594">
          <cell r="A594">
            <v>127</v>
          </cell>
          <cell r="B594" t="str">
            <v>PROJETO ARQUITETÔNICO</v>
          </cell>
          <cell r="C594" t="str">
            <v>M2</v>
          </cell>
          <cell r="D594">
            <v>45.58</v>
          </cell>
          <cell r="G594">
            <v>43101</v>
          </cell>
          <cell r="H594">
            <v>50.912859999999995</v>
          </cell>
        </row>
        <row r="595">
          <cell r="A595">
            <v>128</v>
          </cell>
          <cell r="B595" t="str">
            <v>LEVANTAMENTO ARQUITETÔNICO</v>
          </cell>
          <cell r="C595" t="str">
            <v>M2</v>
          </cell>
          <cell r="D595">
            <v>8.77</v>
          </cell>
          <cell r="G595">
            <v>43101</v>
          </cell>
          <cell r="H595">
            <v>9.7960899999999995</v>
          </cell>
        </row>
        <row r="596">
          <cell r="A596">
            <v>129</v>
          </cell>
          <cell r="B596" t="str">
            <v>PROJETO ESTRUTURAL, INCLUSIVE FUNDAÇÃO</v>
          </cell>
          <cell r="C596" t="str">
            <v>M2</v>
          </cell>
          <cell r="D596">
            <v>27.71</v>
          </cell>
          <cell r="G596">
            <v>43101</v>
          </cell>
          <cell r="H596">
            <v>30.952069999999999</v>
          </cell>
        </row>
        <row r="597">
          <cell r="A597">
            <v>130</v>
          </cell>
          <cell r="B597" t="str">
            <v>PROJETO DE ESTRUTURA METALICA</v>
          </cell>
          <cell r="C597" t="str">
            <v>M2</v>
          </cell>
          <cell r="D597">
            <v>22.92</v>
          </cell>
          <cell r="G597">
            <v>43101</v>
          </cell>
          <cell r="H597">
            <v>25.601640000000003</v>
          </cell>
        </row>
        <row r="598">
          <cell r="A598">
            <v>131</v>
          </cell>
          <cell r="B598" t="str">
            <v>PROJETO HIDROSSANITÁRIO</v>
          </cell>
          <cell r="C598" t="str">
            <v>M2</v>
          </cell>
          <cell r="D598">
            <v>17.16</v>
          </cell>
          <cell r="G598">
            <v>43101</v>
          </cell>
          <cell r="H598">
            <v>19.167719999999999</v>
          </cell>
        </row>
        <row r="599">
          <cell r="A599">
            <v>132</v>
          </cell>
          <cell r="B599" t="str">
            <v>LEVANTAMENTO DE REDES HIDROSSANITÁRIAS</v>
          </cell>
          <cell r="C599" t="str">
            <v>M2</v>
          </cell>
          <cell r="D599">
            <v>3.58</v>
          </cell>
          <cell r="G599">
            <v>43101</v>
          </cell>
          <cell r="H599">
            <v>3.9988600000000001</v>
          </cell>
        </row>
        <row r="600">
          <cell r="A600">
            <v>133</v>
          </cell>
          <cell r="B600" t="str">
            <v>PROJETO REDES ELÉTRICAS</v>
          </cell>
          <cell r="C600" t="str">
            <v>M2</v>
          </cell>
          <cell r="D600">
            <v>18.63</v>
          </cell>
          <cell r="G600">
            <v>43101</v>
          </cell>
          <cell r="H600">
            <v>20.809709999999999</v>
          </cell>
        </row>
        <row r="601">
          <cell r="A601">
            <v>134</v>
          </cell>
          <cell r="B601" t="str">
            <v>LEVANTAMENTO DE CARGAS E REDES ELÉTRICAS</v>
          </cell>
          <cell r="C601" t="str">
            <v>M2</v>
          </cell>
          <cell r="D601">
            <v>3.84</v>
          </cell>
          <cell r="G601">
            <v>43101</v>
          </cell>
          <cell r="H601">
            <v>4.2892799999999998</v>
          </cell>
        </row>
        <row r="602">
          <cell r="A602">
            <v>135</v>
          </cell>
          <cell r="B602" t="str">
            <v>PROJETO TELEFÔNICO</v>
          </cell>
          <cell r="C602" t="str">
            <v>M2</v>
          </cell>
          <cell r="D602">
            <v>5.97</v>
          </cell>
          <cell r="G602">
            <v>43101</v>
          </cell>
          <cell r="H602">
            <v>6.6684899999999994</v>
          </cell>
        </row>
        <row r="603">
          <cell r="A603">
            <v>136</v>
          </cell>
          <cell r="B603" t="str">
            <v>PROJETO DE LÓGICA</v>
          </cell>
          <cell r="C603" t="str">
            <v>M2</v>
          </cell>
          <cell r="D603">
            <v>4.6100000000000003</v>
          </cell>
          <cell r="G603">
            <v>43101</v>
          </cell>
          <cell r="H603">
            <v>5.1493700000000002</v>
          </cell>
        </row>
        <row r="604">
          <cell r="A604">
            <v>137</v>
          </cell>
          <cell r="B604" t="str">
            <v>PROJETO DO SIST.DE CABEAMENTO ESTRUTURADO (VOZ, DADOS E SONORIZAÇÃO)</v>
          </cell>
          <cell r="C604" t="str">
            <v>M2</v>
          </cell>
          <cell r="D604">
            <v>9.27</v>
          </cell>
          <cell r="G604">
            <v>43101</v>
          </cell>
          <cell r="H604">
            <v>10.35459</v>
          </cell>
        </row>
        <row r="605">
          <cell r="A605">
            <v>138</v>
          </cell>
          <cell r="B605" t="str">
            <v>PROJETO DE PREVENÇÃO E COMBATE A INCÊNDIO</v>
          </cell>
          <cell r="C605" t="str">
            <v>M2</v>
          </cell>
          <cell r="D605">
            <v>4.6100000000000003</v>
          </cell>
          <cell r="G605">
            <v>43101</v>
          </cell>
          <cell r="H605">
            <v>5.1493700000000002</v>
          </cell>
        </row>
        <row r="606">
          <cell r="A606">
            <v>139</v>
          </cell>
          <cell r="B606" t="str">
            <v>PROJETO DE SONORIZAÇÃO</v>
          </cell>
          <cell r="C606" t="str">
            <v>M2</v>
          </cell>
          <cell r="D606">
            <v>2.5</v>
          </cell>
          <cell r="G606">
            <v>43101</v>
          </cell>
          <cell r="H606">
            <v>2.7925</v>
          </cell>
        </row>
        <row r="607">
          <cell r="A607">
            <v>140</v>
          </cell>
          <cell r="B607" t="str">
            <v>PROJETO DE CLIMATIZAÇÃO E CONFORTO AMBIENTAL</v>
          </cell>
          <cell r="C607" t="str">
            <v>M2</v>
          </cell>
          <cell r="D607">
            <v>7.23</v>
          </cell>
          <cell r="G607">
            <v>43101</v>
          </cell>
          <cell r="H607">
            <v>8.0759100000000004</v>
          </cell>
        </row>
        <row r="608">
          <cell r="A608">
            <v>141</v>
          </cell>
          <cell r="B608" t="str">
            <v>PROJETO DE ALARME E CFTV</v>
          </cell>
          <cell r="C608" t="str">
            <v>M2</v>
          </cell>
          <cell r="D608">
            <v>3.77</v>
          </cell>
          <cell r="G608">
            <v>43101</v>
          </cell>
          <cell r="H608">
            <v>4.2110899999999996</v>
          </cell>
        </row>
        <row r="609">
          <cell r="A609">
            <v>142</v>
          </cell>
          <cell r="B609" t="str">
            <v>PROJETO SPDA (PARARRAIO)</v>
          </cell>
          <cell r="C609" t="str">
            <v>M2</v>
          </cell>
          <cell r="D609">
            <v>4.6100000000000003</v>
          </cell>
          <cell r="G609">
            <v>43101</v>
          </cell>
          <cell r="H609">
            <v>5.1493700000000002</v>
          </cell>
        </row>
        <row r="610">
          <cell r="A610">
            <v>143</v>
          </cell>
          <cell r="B610" t="str">
            <v>PLANILHA ORÇAMENTÁRIA (PLANILHA DE QUANTITATIVOS, MEMÓRIA DE CALCULO, COMPOSIÇÕES DE CUSTOS, CRONOGRAMA FÍSICO-FINANCEIRO E COTAÇÕES DE PREÇOS)</v>
          </cell>
          <cell r="C610" t="str">
            <v>M2</v>
          </cell>
          <cell r="D610">
            <v>9.33</v>
          </cell>
          <cell r="G610">
            <v>43101</v>
          </cell>
          <cell r="H610">
            <v>10.421609999999999</v>
          </cell>
        </row>
        <row r="611">
          <cell r="B611">
            <v>0</v>
          </cell>
          <cell r="C611">
            <v>0</v>
          </cell>
          <cell r="D611">
            <v>0</v>
          </cell>
          <cell r="G611">
            <v>43101</v>
          </cell>
          <cell r="H611">
            <v>0</v>
          </cell>
        </row>
        <row r="612">
          <cell r="A612">
            <v>0</v>
          </cell>
          <cell r="B612" t="str">
            <v>IMPLEMENTOS(S) EXTERNOS E PAISAGISMO</v>
          </cell>
          <cell r="C612">
            <v>0</v>
          </cell>
          <cell r="D612">
            <v>0</v>
          </cell>
          <cell r="E612">
            <v>0</v>
          </cell>
          <cell r="G612">
            <v>43101</v>
          </cell>
          <cell r="H612">
            <v>0</v>
          </cell>
        </row>
        <row r="613">
          <cell r="A613">
            <v>144</v>
          </cell>
          <cell r="B613" t="str">
            <v>PROJETO ELÉTRICO</v>
          </cell>
          <cell r="C613" t="str">
            <v>M2</v>
          </cell>
          <cell r="D613">
            <v>2.75</v>
          </cell>
          <cell r="G613">
            <v>43101</v>
          </cell>
          <cell r="H613">
            <v>3.0717499999999998</v>
          </cell>
        </row>
        <row r="614">
          <cell r="A614">
            <v>145</v>
          </cell>
          <cell r="B614" t="str">
            <v>LEVANTAMENTO DE CARGAS E REDES ELÉTRICAS (PARA IMPLEMENTOS EXTERNOS)</v>
          </cell>
          <cell r="C614" t="str">
            <v>M2</v>
          </cell>
          <cell r="D614">
            <v>1.99</v>
          </cell>
          <cell r="G614">
            <v>43101</v>
          </cell>
          <cell r="H614">
            <v>2.2228300000000001</v>
          </cell>
        </row>
        <row r="615">
          <cell r="A615">
            <v>146</v>
          </cell>
          <cell r="B615" t="str">
            <v>PROJETO DE TELECOMUNICAÇÕES</v>
          </cell>
          <cell r="C615" t="str">
            <v>M2</v>
          </cell>
          <cell r="D615">
            <v>0.83</v>
          </cell>
          <cell r="G615">
            <v>43101</v>
          </cell>
          <cell r="H615">
            <v>0.92710999999999999</v>
          </cell>
        </row>
        <row r="616">
          <cell r="A616">
            <v>147</v>
          </cell>
          <cell r="B616" t="str">
            <v>PROJETO HIDROSSANITÁRIO</v>
          </cell>
          <cell r="C616" t="str">
            <v>M2</v>
          </cell>
          <cell r="D616">
            <v>2.04</v>
          </cell>
          <cell r="G616">
            <v>43101</v>
          </cell>
          <cell r="H616">
            <v>2.27868</v>
          </cell>
        </row>
        <row r="617">
          <cell r="A617">
            <v>148</v>
          </cell>
          <cell r="B617" t="str">
            <v>LEVANTAMENTO DE REDES HIDROSSANITÁRIAS (PARA IMPLEMENTOS EXTERNOS)</v>
          </cell>
          <cell r="C617" t="str">
            <v>M2</v>
          </cell>
          <cell r="D617">
            <v>1.41</v>
          </cell>
          <cell r="G617">
            <v>43101</v>
          </cell>
          <cell r="H617">
            <v>1.57497</v>
          </cell>
        </row>
        <row r="618">
          <cell r="A618">
            <v>149</v>
          </cell>
          <cell r="B618" t="str">
            <v>PROJETO DE TERRAPLENAGEM</v>
          </cell>
          <cell r="C618" t="str">
            <v>M2</v>
          </cell>
          <cell r="D618">
            <v>2.11</v>
          </cell>
          <cell r="G618">
            <v>43101</v>
          </cell>
          <cell r="H618">
            <v>2.3568699999999998</v>
          </cell>
        </row>
        <row r="619">
          <cell r="A619">
            <v>150</v>
          </cell>
          <cell r="B619" t="str">
            <v>PROJETO DE DRENAGEM</v>
          </cell>
          <cell r="C619" t="str">
            <v>M2</v>
          </cell>
          <cell r="D619">
            <v>2.37</v>
          </cell>
          <cell r="G619">
            <v>43101</v>
          </cell>
          <cell r="H619">
            <v>2.6472899999999999</v>
          </cell>
        </row>
        <row r="620">
          <cell r="A620">
            <v>151</v>
          </cell>
          <cell r="B620" t="str">
            <v>PROJETO DE PREVENÇÃO E COMBATE A INCÊNDIO</v>
          </cell>
          <cell r="C620" t="str">
            <v>M2</v>
          </cell>
          <cell r="D620">
            <v>0.83</v>
          </cell>
          <cell r="G620">
            <v>43101</v>
          </cell>
          <cell r="H620">
            <v>0.92710999999999999</v>
          </cell>
        </row>
        <row r="621">
          <cell r="A621">
            <v>152</v>
          </cell>
          <cell r="B621" t="str">
            <v>PROJETO DE URBANISMO (MUROS, CALÇADAS, PAVIMENTAÇÕES, CANTEIROS,
ACESSOS, OUTROS)</v>
          </cell>
          <cell r="C621" t="str">
            <v>M2</v>
          </cell>
          <cell r="D621">
            <v>3.66</v>
          </cell>
          <cell r="G621">
            <v>43101</v>
          </cell>
          <cell r="H621">
            <v>4.0882199999999997</v>
          </cell>
        </row>
        <row r="622">
          <cell r="A622">
            <v>153</v>
          </cell>
          <cell r="B622" t="str">
            <v>PROJETO DE PAISAGISMO (ESPÉCIES, PORTES, QUANTIDADES, MOBILIÁRIO EXTERNO E ACESSÓRIOS)</v>
          </cell>
          <cell r="C622" t="str">
            <v>M2</v>
          </cell>
          <cell r="D622">
            <v>2.31</v>
          </cell>
          <cell r="G622">
            <v>43101</v>
          </cell>
          <cell r="H622">
            <v>2.5802700000000001</v>
          </cell>
        </row>
        <row r="623">
          <cell r="B623">
            <v>0</v>
          </cell>
          <cell r="C623">
            <v>0</v>
          </cell>
          <cell r="D623">
            <v>0</v>
          </cell>
          <cell r="G623">
            <v>43101</v>
          </cell>
          <cell r="H623">
            <v>0</v>
          </cell>
        </row>
        <row r="624">
          <cell r="A624">
            <v>0</v>
          </cell>
          <cell r="B624" t="str">
            <v>COMUNICAÇÃO VISUAL E SINALIZAÇÃO</v>
          </cell>
          <cell r="C624">
            <v>0</v>
          </cell>
          <cell r="D624">
            <v>0</v>
          </cell>
          <cell r="E624">
            <v>0</v>
          </cell>
          <cell r="G624">
            <v>43101</v>
          </cell>
          <cell r="H624">
            <v>0</v>
          </cell>
        </row>
        <row r="625">
          <cell r="A625">
            <v>154</v>
          </cell>
          <cell r="B625" t="str">
            <v>PROJETO DE SINALIZAÇÃO (INTERNO E EXTERNO)</v>
          </cell>
          <cell r="C625" t="str">
            <v>M2</v>
          </cell>
          <cell r="D625">
            <v>3.58</v>
          </cell>
          <cell r="G625">
            <v>43101</v>
          </cell>
          <cell r="H625">
            <v>3.9988600000000001</v>
          </cell>
        </row>
        <row r="626">
          <cell r="B626">
            <v>0</v>
          </cell>
          <cell r="C626">
            <v>0</v>
          </cell>
          <cell r="D626">
            <v>0</v>
          </cell>
          <cell r="G626">
            <v>43101</v>
          </cell>
          <cell r="H626">
            <v>0</v>
          </cell>
        </row>
        <row r="627">
          <cell r="A627">
            <v>0</v>
          </cell>
          <cell r="B627" t="str">
            <v>MAQUETE ELETRÔNICA</v>
          </cell>
          <cell r="C627">
            <v>0</v>
          </cell>
          <cell r="D627">
            <v>0</v>
          </cell>
          <cell r="E627">
            <v>0</v>
          </cell>
          <cell r="G627">
            <v>43101</v>
          </cell>
          <cell r="H627">
            <v>0</v>
          </cell>
        </row>
        <row r="628">
          <cell r="A628">
            <v>155</v>
          </cell>
          <cell r="B628" t="str">
            <v>MAQUETE ELETRONICA – (Imagem 3D)</v>
          </cell>
          <cell r="C628" t="str">
            <v>M2</v>
          </cell>
          <cell r="D628">
            <v>3.66</v>
          </cell>
          <cell r="G628">
            <v>43101</v>
          </cell>
          <cell r="H628">
            <v>4.0882199999999997</v>
          </cell>
        </row>
        <row r="632">
          <cell r="A632" t="str">
            <v>TABELA REFERENCIAL DE CONSULTORIA DO SCO-RJ</v>
          </cell>
          <cell r="B632">
            <v>0</v>
          </cell>
          <cell r="C632">
            <v>0</v>
          </cell>
          <cell r="D632">
            <v>0</v>
          </cell>
          <cell r="E632">
            <v>44136</v>
          </cell>
          <cell r="G632">
            <v>44136</v>
          </cell>
          <cell r="H632" t="str">
            <v>REAJUSTADO</v>
          </cell>
        </row>
        <row r="633">
          <cell r="G633">
            <v>44136</v>
          </cell>
          <cell r="H633">
            <v>44228</v>
          </cell>
        </row>
        <row r="634">
          <cell r="B634">
            <v>0</v>
          </cell>
          <cell r="G634">
            <v>44136</v>
          </cell>
          <cell r="H634">
            <v>0</v>
          </cell>
        </row>
        <row r="635">
          <cell r="A635" t="str">
            <v>CÓDIGO</v>
          </cell>
          <cell r="B635" t="str">
            <v>DESCRIÇÃO DO SERVIÇO</v>
          </cell>
          <cell r="C635" t="str">
            <v>UNID</v>
          </cell>
          <cell r="D635" t="str">
            <v>CUSTO UNITÁRIO</v>
          </cell>
          <cell r="E635">
            <v>0</v>
          </cell>
          <cell r="G635">
            <v>44136</v>
          </cell>
          <cell r="H635">
            <v>0</v>
          </cell>
        </row>
        <row r="636">
          <cell r="B636">
            <v>0</v>
          </cell>
          <cell r="G636">
            <v>44136</v>
          </cell>
          <cell r="H636">
            <v>0</v>
          </cell>
        </row>
        <row r="637">
          <cell r="A637">
            <v>0</v>
          </cell>
          <cell r="B637">
            <v>0</v>
          </cell>
          <cell r="C637">
            <v>0</v>
          </cell>
          <cell r="D637">
            <v>0</v>
          </cell>
          <cell r="E637">
            <v>0</v>
          </cell>
          <cell r="G637">
            <v>44136</v>
          </cell>
          <cell r="H637">
            <v>0</v>
          </cell>
        </row>
        <row r="638">
          <cell r="A638" t="str">
            <v>SE24.05.0100(A)/SRO-RJ</v>
          </cell>
          <cell r="B638" t="str">
            <v>Elaboracao de projeto de macrodrenagem (vazao a partir de 10m3/seg.) em conformidade com as normas estabelecidas pela RIO-AGUAS. Servicos medidos por quilometro de projeto efetivamente concluido, os quais apos aprovacao serao entregues a fiscalizacao sendo a memoria de calculo digitalizada, desenhos em Autocad (original em disquete, uma via plotada em vegetal, duas em papel opaco). Composicao elaborada com base na producao de projetos desenvolvidos pelo Departamento de Drenagem para producao de 1Km de projeto.(desonerado)</v>
          </cell>
          <cell r="C638" t="str">
            <v>Km</v>
          </cell>
          <cell r="D638">
            <v>24216.38</v>
          </cell>
          <cell r="G638">
            <v>44136</v>
          </cell>
          <cell r="H638">
            <v>24313.24552</v>
          </cell>
        </row>
        <row r="639">
          <cell r="A639" t="str">
            <v>SE25.05.0100(A)</v>
          </cell>
          <cell r="B639" t="str">
            <v>Elaboracao de projeto de macrodrenagem (vazao a partir de 10m3/seg.)</v>
          </cell>
          <cell r="C639" t="str">
            <v>Km</v>
          </cell>
          <cell r="D639">
            <v>26879.16</v>
          </cell>
          <cell r="G639">
            <v>44136</v>
          </cell>
          <cell r="H639">
            <v>26986.676640000001</v>
          </cell>
        </row>
        <row r="640">
          <cell r="A640" t="str">
            <v>SE19.15.0350(/)/SRO-RJ</v>
          </cell>
          <cell r="B640" t="str">
            <v>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 As plantas deverao ser apresentadas em papel na escala 1:1000 ou conforme orientacao da SMH e em arquivo digital na extensao DWG. Alem disso devera ser apresentado relatorio fotografico para esclarecimento de duvidas quanto ao levantado na area e planta(s) para divulgacao junto a comunidade cuja forma de apresentacao sera definida pela fiscalizacao (como escala, formatacao, tipo de material etc)(desonerado).</v>
          </cell>
          <cell r="C640" t="str">
            <v>ha</v>
          </cell>
          <cell r="D640">
            <v>5647.66</v>
          </cell>
          <cell r="G640">
            <v>44136</v>
          </cell>
          <cell r="H640">
            <v>5670.2506400000002</v>
          </cell>
        </row>
        <row r="641">
          <cell r="A641" t="str">
            <v>SE20.15.0350(/)/SRO-RJ</v>
          </cell>
          <cell r="B641" t="str">
            <v>Projeto de Regularizacao Urbanistica e Fundiaria, utilizando a base cadastral com a demarcacao do Plano de intervencao para a area, identificando as moradias em areas de risco a serem reassentadas, as "faixas non aedificandi" (FNA's), alem dos projetos de alinhamento, adutoras e outras restricoes a ocupacao, bem como as vias existentes e suas nomenclaturas reconhecidas oficialmente ou nao.</v>
          </cell>
          <cell r="C641" t="str">
            <v>ha</v>
          </cell>
          <cell r="D641">
            <v>6249.21</v>
          </cell>
          <cell r="G641">
            <v>44136</v>
          </cell>
          <cell r="H641">
            <v>6274.2068399999998</v>
          </cell>
        </row>
        <row r="642">
          <cell r="A642" t="str">
            <v>CE04.05.0050(/)/SRO-RJ</v>
          </cell>
          <cell r="B642" t="str">
            <v>Prestacao de servicos de engenharia para acompanhamento e desenvolvimento de estudos e projetos das Diretorias de Projetos e de Informacoes Gerenciais, com alocacao de tecnicos especializados.(desonerado)</v>
          </cell>
          <cell r="C642" t="str">
            <v>hh</v>
          </cell>
          <cell r="D642">
            <v>138.13</v>
          </cell>
          <cell r="G642">
            <v>44136</v>
          </cell>
          <cell r="H642">
            <v>138.68251999999998</v>
          </cell>
        </row>
        <row r="643">
          <cell r="A643" t="str">
            <v>CE05.05.0050(/)/SRO-RJ</v>
          </cell>
          <cell r="B643" t="str">
            <v>Prestacao de servicos de engenharia para acompanhamento e desenvolvimento de estudos e projetos das Diretorias de Projetos e de Informacoes Gerenciais, com alocacao de tecnicos especializados.</v>
          </cell>
          <cell r="C643" t="str">
            <v>hh</v>
          </cell>
          <cell r="D643">
            <v>152.44</v>
          </cell>
          <cell r="G643">
            <v>44136</v>
          </cell>
          <cell r="H643">
            <v>153.04975999999999</v>
          </cell>
        </row>
        <row r="649">
          <cell r="A649" t="str">
            <v>TABELA REFERENCIAL DE CONSULTORIA DA CESAN</v>
          </cell>
          <cell r="B649">
            <v>0</v>
          </cell>
          <cell r="C649">
            <v>0</v>
          </cell>
          <cell r="D649">
            <v>0</v>
          </cell>
          <cell r="E649">
            <v>43313</v>
          </cell>
          <cell r="G649">
            <v>43313</v>
          </cell>
          <cell r="H649" t="str">
            <v>REAJUSTADO</v>
          </cell>
        </row>
        <row r="650">
          <cell r="G650">
            <v>43313</v>
          </cell>
          <cell r="H650">
            <v>44228</v>
          </cell>
        </row>
        <row r="651">
          <cell r="B651">
            <v>0</v>
          </cell>
          <cell r="G651">
            <v>43313</v>
          </cell>
          <cell r="H651">
            <v>0</v>
          </cell>
        </row>
        <row r="652">
          <cell r="A652" t="str">
            <v>CÓDIGO</v>
          </cell>
          <cell r="B652" t="str">
            <v>DESCRIÇÃO DO SERVIÇO</v>
          </cell>
          <cell r="C652" t="str">
            <v>UNID</v>
          </cell>
          <cell r="D652" t="str">
            <v>CUSTO UNITÁRIO</v>
          </cell>
          <cell r="E652">
            <v>0</v>
          </cell>
          <cell r="G652">
            <v>43313</v>
          </cell>
          <cell r="H652">
            <v>0</v>
          </cell>
        </row>
        <row r="653">
          <cell r="B653">
            <v>0</v>
          </cell>
          <cell r="G653">
            <v>43313</v>
          </cell>
          <cell r="H653">
            <v>0</v>
          </cell>
        </row>
        <row r="654">
          <cell r="A654">
            <v>0</v>
          </cell>
          <cell r="B654">
            <v>0</v>
          </cell>
          <cell r="C654">
            <v>0</v>
          </cell>
          <cell r="D654">
            <v>0</v>
          </cell>
          <cell r="E654">
            <v>0</v>
          </cell>
          <cell r="G654">
            <v>43313</v>
          </cell>
          <cell r="H654">
            <v>0</v>
          </cell>
        </row>
        <row r="655">
          <cell r="A655">
            <v>7270100010</v>
          </cell>
          <cell r="B655" t="str">
            <v>PROJETO HIDRAULICO UNID ESG/AGUA - A1</v>
          </cell>
          <cell r="C655" t="str">
            <v>UN</v>
          </cell>
          <cell r="D655">
            <v>3825.46</v>
          </cell>
          <cell r="E655">
            <v>0</v>
          </cell>
          <cell r="G655">
            <v>43313</v>
          </cell>
          <cell r="H655">
            <v>4211.8314600000003</v>
          </cell>
        </row>
        <row r="656">
          <cell r="A656">
            <v>7270100020</v>
          </cell>
          <cell r="B656" t="str">
            <v>PROJETO HIDRAULICO ETA/ETE - A1</v>
          </cell>
          <cell r="C656" t="str">
            <v>UN</v>
          </cell>
          <cell r="D656">
            <v>4909.3599999999997</v>
          </cell>
          <cell r="E656">
            <v>0</v>
          </cell>
          <cell r="G656">
            <v>43313</v>
          </cell>
          <cell r="H656">
            <v>5405.2053599999999</v>
          </cell>
        </row>
        <row r="657">
          <cell r="A657">
            <v>7270100030</v>
          </cell>
          <cell r="B657" t="str">
            <v>PROJETO HIDRAULICO RECALQUE - A1</v>
          </cell>
          <cell r="C657" t="str">
            <v>UN</v>
          </cell>
          <cell r="D657">
            <v>2722.19</v>
          </cell>
          <cell r="E657">
            <v>0</v>
          </cell>
          <cell r="G657">
            <v>43313</v>
          </cell>
          <cell r="H657">
            <v>2997.1311900000001</v>
          </cell>
        </row>
        <row r="658">
          <cell r="A658">
            <v>7270100040</v>
          </cell>
          <cell r="B658" t="str">
            <v>PROJETO HIDRAULICO TRAVESSIA - A1</v>
          </cell>
          <cell r="C658" t="str">
            <v>UN</v>
          </cell>
          <cell r="D658">
            <v>2808.74</v>
          </cell>
          <cell r="E658">
            <v>0</v>
          </cell>
          <cell r="G658">
            <v>43313</v>
          </cell>
          <cell r="H658">
            <v>3092.4227399999995</v>
          </cell>
        </row>
        <row r="659">
          <cell r="A659">
            <v>7270100050</v>
          </cell>
          <cell r="B659" t="str">
            <v>PROJETO HIDRAULICO ADUTORA</v>
          </cell>
          <cell r="C659" t="str">
            <v>KM</v>
          </cell>
          <cell r="D659">
            <v>3987.37</v>
          </cell>
          <cell r="E659">
            <v>0</v>
          </cell>
          <cell r="G659">
            <v>43313</v>
          </cell>
          <cell r="H659">
            <v>4390.0943699999998</v>
          </cell>
        </row>
        <row r="660">
          <cell r="A660">
            <v>7270100060</v>
          </cell>
          <cell r="B660" t="str">
            <v>PROJETO HIDRAULICO REDE AGUA</v>
          </cell>
          <cell r="C660" t="str">
            <v>KM</v>
          </cell>
          <cell r="D660">
            <v>2471.5500000000002</v>
          </cell>
          <cell r="E660">
            <v>0</v>
          </cell>
          <cell r="G660">
            <v>43313</v>
          </cell>
          <cell r="H660">
            <v>2721.1765500000001</v>
          </cell>
        </row>
        <row r="661">
          <cell r="A661">
            <v>7270100070</v>
          </cell>
          <cell r="B661" t="str">
            <v>PROJETO HIDRAULICO REDE ESGOTO</v>
          </cell>
          <cell r="C661" t="str">
            <v>KM</v>
          </cell>
          <cell r="D661">
            <v>2477.06</v>
          </cell>
          <cell r="E661">
            <v>0</v>
          </cell>
          <cell r="G661">
            <v>43313</v>
          </cell>
          <cell r="H661">
            <v>2727.2430599999998</v>
          </cell>
        </row>
        <row r="662">
          <cell r="A662">
            <v>7270100080</v>
          </cell>
          <cell r="B662" t="str">
            <v>PROJETO HIDRAULICO INTERC/EMIS</v>
          </cell>
          <cell r="C662" t="str">
            <v>KM</v>
          </cell>
          <cell r="D662">
            <v>3319.89</v>
          </cell>
          <cell r="E662">
            <v>0</v>
          </cell>
          <cell r="G662">
            <v>43313</v>
          </cell>
          <cell r="H662">
            <v>3655.1988899999997</v>
          </cell>
        </row>
        <row r="663">
          <cell r="A663">
            <v>7270100110</v>
          </cell>
          <cell r="B663" t="str">
            <v>PROJETO ESTRUTURAL - A1</v>
          </cell>
          <cell r="C663" t="str">
            <v>UN</v>
          </cell>
          <cell r="D663">
            <v>3036.74</v>
          </cell>
          <cell r="E663">
            <v>0</v>
          </cell>
          <cell r="G663">
            <v>43313</v>
          </cell>
          <cell r="H663">
            <v>3343.4507399999998</v>
          </cell>
        </row>
        <row r="664">
          <cell r="A664">
            <v>7270100120</v>
          </cell>
          <cell r="B664" t="str">
            <v>PROJETO ELETRICO/AUTOMACAO/SPDA - A1</v>
          </cell>
          <cell r="C664" t="str">
            <v>UN</v>
          </cell>
          <cell r="D664">
            <v>3191.95</v>
          </cell>
          <cell r="E664">
            <v>0</v>
          </cell>
          <cell r="G664">
            <v>43313</v>
          </cell>
          <cell r="H664">
            <v>3514.3369499999999</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o"/>
      <sheetName val="Planilha Resumida"/>
      <sheetName val="Planilha Sintética TR"/>
      <sheetName val="Planilha Orçamentária"/>
      <sheetName val="Memorial de Cálculo"/>
      <sheetName val="Cronograma"/>
      <sheetName val="Cronograma TR"/>
      <sheetName val="Cronograma Físico"/>
      <sheetName val="CURVA ABC"/>
      <sheetName val="GANT"/>
      <sheetName val="GANTT TR"/>
      <sheetName val="LARGURA DE ESCAVAÇÃO"/>
      <sheetName val="DMT"/>
      <sheetName val="COMP"/>
      <sheetName val="SINAPI"/>
      <sheetName val="IOPES"/>
      <sheetName val="DER-ES"/>
      <sheetName val="CESAN"/>
      <sheetName val="SICRO"/>
      <sheetName val="REAJUSTE"/>
      <sheetName val="CONSULTORIA"/>
      <sheetName val="REAJUSTE MEMORIAL"/>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2">
          <cell r="G12">
            <v>6</v>
          </cell>
        </row>
        <row r="15">
          <cell r="F15">
            <v>16.100000000000001</v>
          </cell>
        </row>
      </sheetData>
      <sheetData sheetId="13"/>
      <sheetData sheetId="14"/>
      <sheetData sheetId="15"/>
      <sheetData sheetId="16"/>
      <sheetData sheetId="17"/>
      <sheetData sheetId="18"/>
      <sheetData sheetId="19"/>
      <sheetData sheetId="20"/>
      <sheetData sheetId="2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rviços"/>
      <sheetName val="RESUMO GERAL"/>
      <sheetName val="TERRAPLENAGEM"/>
      <sheetName val="Transporte"/>
      <sheetName val="DRENAGEM I"/>
      <sheetName val="DRENAGEM"/>
      <sheetName val="DRENAGEM II"/>
      <sheetName val="DRENAGEM (2)"/>
      <sheetName val="DRENAGEM (3)"/>
      <sheetName val="PAVIMENTAÇÃO"/>
      <sheetName val="PAVIMENTAÇÃO (2)"/>
      <sheetName val="PAVIMENTAÇÃO (3)"/>
      <sheetName val="SINALIZAÇÃO"/>
      <sheetName val="MEIO AMBIENTE"/>
      <sheetName val="Plan2"/>
    </sheetNames>
    <sheetDataSet>
      <sheetData sheetId="0">
        <row r="3">
          <cell r="B3" t="str">
            <v>Atividades Auxiliares ou Básica</v>
          </cell>
          <cell r="F3" t="str">
            <v>Und</v>
          </cell>
        </row>
        <row r="4">
          <cell r="A4" t="str">
            <v>1 A 00 001 00</v>
          </cell>
          <cell r="B4" t="str">
            <v>Transporte local c/ basc. 5m3 rodov. não pav.</v>
          </cell>
          <cell r="E4" t="str">
            <v>tkm</v>
          </cell>
          <cell r="F4" t="str">
            <v>excluído</v>
          </cell>
        </row>
        <row r="5">
          <cell r="A5" t="str">
            <v>1 A 00 001 05</v>
          </cell>
          <cell r="B5" t="str">
            <v>Transp. local c/ basc. 10m3 rodov. não pav (const)</v>
          </cell>
          <cell r="E5" t="str">
            <v>tkm</v>
          </cell>
          <cell r="F5">
            <v>0.35</v>
          </cell>
        </row>
        <row r="6">
          <cell r="A6" t="str">
            <v>1 A 00 001 06</v>
          </cell>
          <cell r="B6" t="str">
            <v>Transp. local c/ basc. 10m3 rodov. não pav (consv)</v>
          </cell>
          <cell r="E6" t="str">
            <v>tkm</v>
          </cell>
          <cell r="F6">
            <v>0.42</v>
          </cell>
        </row>
        <row r="7">
          <cell r="A7" t="str">
            <v>1 A 00 001 07</v>
          </cell>
          <cell r="B7" t="str">
            <v>Transp. local c/ basc. 10m3 rodov. não pav (restr)</v>
          </cell>
          <cell r="E7" t="str">
            <v>tkm</v>
          </cell>
          <cell r="F7">
            <v>0.41</v>
          </cell>
        </row>
        <row r="8">
          <cell r="A8" t="str">
            <v>1 A 00 001 08</v>
          </cell>
          <cell r="B8" t="str">
            <v>Transporte local c/ basc. p/ rocha rodov. não pav.</v>
          </cell>
          <cell r="E8" t="str">
            <v>tkm</v>
          </cell>
          <cell r="F8">
            <v>0.49</v>
          </cell>
        </row>
        <row r="9">
          <cell r="A9" t="str">
            <v>1 A 00 001 40</v>
          </cell>
          <cell r="B9" t="str">
            <v>Transp. local c/ carroceria 15 t rodov. não pav.</v>
          </cell>
          <cell r="E9" t="str">
            <v>tkm</v>
          </cell>
          <cell r="F9">
            <v>0.45</v>
          </cell>
        </row>
        <row r="10">
          <cell r="A10" t="str">
            <v>1 A 00 001 41</v>
          </cell>
          <cell r="B10" t="str">
            <v>Transporte local c/ carroceria 4t rodov. não pav.</v>
          </cell>
          <cell r="E10" t="str">
            <v>tkm</v>
          </cell>
          <cell r="F10">
            <v>0.57999999999999996</v>
          </cell>
        </row>
        <row r="11">
          <cell r="A11" t="str">
            <v>1 A 00 001 50</v>
          </cell>
          <cell r="B11" t="str">
            <v>Transporte local c/ betoneira rodov. não pav.</v>
          </cell>
          <cell r="E11" t="str">
            <v>tkm</v>
          </cell>
          <cell r="F11">
            <v>0.54</v>
          </cell>
        </row>
        <row r="12">
          <cell r="A12" t="str">
            <v>1 A 00 001 60</v>
          </cell>
          <cell r="B12" t="str">
            <v>Transp. local c/ carroc. c/ guind. rodov. não pav.</v>
          </cell>
          <cell r="E12" t="str">
            <v>tkm</v>
          </cell>
          <cell r="F12">
            <v>0.61</v>
          </cell>
        </row>
        <row r="13">
          <cell r="A13" t="str">
            <v>1 A 00 001 90</v>
          </cell>
          <cell r="B13" t="str">
            <v>Transporte comercial c/ carroc. rodov. não pav.</v>
          </cell>
          <cell r="E13" t="str">
            <v>tkm</v>
          </cell>
          <cell r="F13">
            <v>0.27</v>
          </cell>
        </row>
        <row r="14">
          <cell r="A14" t="str">
            <v>1 A 00 002 00</v>
          </cell>
          <cell r="B14" t="str">
            <v>Transporte local c/ basc. 5m3 rodov. pav.</v>
          </cell>
          <cell r="E14" t="str">
            <v>tkm</v>
          </cell>
          <cell r="F14">
            <v>0.32</v>
          </cell>
        </row>
        <row r="15">
          <cell r="A15" t="str">
            <v>1 A 00 002 03</v>
          </cell>
          <cell r="B15" t="str">
            <v>Transp. local material para remendos</v>
          </cell>
          <cell r="E15" t="str">
            <v>tkm</v>
          </cell>
          <cell r="F15">
            <v>0.66</v>
          </cell>
        </row>
        <row r="16">
          <cell r="A16" t="str">
            <v>1 A 00 002 05</v>
          </cell>
          <cell r="B16" t="str">
            <v>Transp. local c/ basc. 10m3 rodov. pav. (const)</v>
          </cell>
          <cell r="E16" t="str">
            <v>tkm</v>
          </cell>
          <cell r="F16">
            <v>0.27</v>
          </cell>
        </row>
        <row r="17">
          <cell r="A17" t="str">
            <v>1 A 00 002 06</v>
          </cell>
          <cell r="B17" t="str">
            <v>Transp. local c/ basc. 10m3 rodov. pav. (consv)</v>
          </cell>
          <cell r="E17" t="str">
            <v>tkm</v>
          </cell>
          <cell r="F17">
            <v>0.32</v>
          </cell>
        </row>
        <row r="18">
          <cell r="A18" t="str">
            <v>1 A 00 002 07</v>
          </cell>
          <cell r="B18" t="str">
            <v>Transp. local c/ basc. 10m3 rodov. pav. (restr)</v>
          </cell>
          <cell r="E18" t="str">
            <v>tkm</v>
          </cell>
          <cell r="F18">
            <v>0.31</v>
          </cell>
        </row>
        <row r="19">
          <cell r="A19" t="str">
            <v>1 A 00 002 08</v>
          </cell>
          <cell r="B19" t="str">
            <v>Transporte local c/ basc. p/ rocha rodov. pav.</v>
          </cell>
          <cell r="E19" t="str">
            <v>tkm</v>
          </cell>
          <cell r="F19">
            <v>0.37</v>
          </cell>
        </row>
        <row r="20">
          <cell r="A20" t="str">
            <v>1 A 00 002 40</v>
          </cell>
          <cell r="B20" t="str">
            <v>Transporte local c/ carroceria 15 t rodov. pav.</v>
          </cell>
          <cell r="E20" t="str">
            <v>tkm</v>
          </cell>
          <cell r="F20">
            <v>0.34</v>
          </cell>
        </row>
        <row r="21">
          <cell r="A21" t="str">
            <v>1 A 00 002 41</v>
          </cell>
          <cell r="B21" t="str">
            <v>Transporte local c/ carroceria 4t rodov. pav.</v>
          </cell>
          <cell r="E21" t="str">
            <v>tkm</v>
          </cell>
          <cell r="F21">
            <v>0.45</v>
          </cell>
        </row>
        <row r="22">
          <cell r="A22" t="str">
            <v>1 A 00 002 50</v>
          </cell>
          <cell r="B22" t="str">
            <v>Transporte local c/ betoneira rodov. pav.</v>
          </cell>
          <cell r="E22" t="str">
            <v>tkm</v>
          </cell>
          <cell r="F22">
            <v>0.4</v>
          </cell>
        </row>
        <row r="23">
          <cell r="A23" t="str">
            <v>1 A 00 002 60</v>
          </cell>
          <cell r="B23" t="str">
            <v>Transp. local c/ carroceria c/ guind. rodov. pav.</v>
          </cell>
          <cell r="E23" t="str">
            <v>tkm</v>
          </cell>
          <cell r="F23">
            <v>0.55000000000000004</v>
          </cell>
        </row>
        <row r="24">
          <cell r="A24" t="str">
            <v>1 A 00 002 90</v>
          </cell>
          <cell r="B24" t="str">
            <v>Transporte comercial c/ carroceria rodov. pav.</v>
          </cell>
          <cell r="E24" t="str">
            <v>tkm</v>
          </cell>
          <cell r="F24">
            <v>0.18</v>
          </cell>
        </row>
        <row r="25">
          <cell r="A25" t="str">
            <v>1 A 00 102 00</v>
          </cell>
          <cell r="B25" t="str">
            <v>Transporte local de material betuminoso</v>
          </cell>
          <cell r="E25" t="str">
            <v>tkm</v>
          </cell>
          <cell r="F25">
            <v>0.73</v>
          </cell>
        </row>
        <row r="26">
          <cell r="A26" t="str">
            <v>1 A 00 112 90</v>
          </cell>
          <cell r="B26" t="str">
            <v>Transporte comercial material betuminoso a quente</v>
          </cell>
          <cell r="E26" t="str">
            <v>tkm</v>
          </cell>
          <cell r="F26">
            <v>0</v>
          </cell>
        </row>
        <row r="27">
          <cell r="A27" t="str">
            <v>1 A 00 112 91</v>
          </cell>
          <cell r="B27" t="str">
            <v>Transporte comercial material betuminoso a frio</v>
          </cell>
          <cell r="E27" t="str">
            <v>tkm</v>
          </cell>
          <cell r="F27">
            <v>0</v>
          </cell>
        </row>
        <row r="28">
          <cell r="A28" t="str">
            <v>1 A 00 201 70</v>
          </cell>
          <cell r="B28" t="str">
            <v>Transp. local água c/ cam. tanque rodov. não pav.</v>
          </cell>
          <cell r="E28" t="str">
            <v>tkm</v>
          </cell>
          <cell r="F28">
            <v>0.5</v>
          </cell>
        </row>
        <row r="29">
          <cell r="A29" t="str">
            <v>1 A 00 202 70</v>
          </cell>
          <cell r="B29" t="str">
            <v>Transp. local de água c/ cam. tanque rodov. pav.</v>
          </cell>
          <cell r="E29" t="str">
            <v>tkm</v>
          </cell>
          <cell r="F29">
            <v>0.37</v>
          </cell>
        </row>
        <row r="30">
          <cell r="A30" t="str">
            <v>1 A 00 301 00</v>
          </cell>
          <cell r="B30" t="str">
            <v>Fornecimento de Aço CA-25</v>
          </cell>
          <cell r="E30" t="str">
            <v>kg</v>
          </cell>
          <cell r="F30">
            <v>2.12</v>
          </cell>
        </row>
        <row r="31">
          <cell r="A31" t="str">
            <v>1 A 00 302 00</v>
          </cell>
          <cell r="B31" t="str">
            <v>Fornecimento de Aço CA-50</v>
          </cell>
          <cell r="E31" t="str">
            <v>kg</v>
          </cell>
          <cell r="F31">
            <v>2.09</v>
          </cell>
        </row>
        <row r="32">
          <cell r="A32" t="str">
            <v>1 A 00 303 00</v>
          </cell>
          <cell r="B32" t="str">
            <v>Fornecimento de Aço CA-60</v>
          </cell>
          <cell r="E32" t="str">
            <v>kg</v>
          </cell>
          <cell r="F32">
            <v>2.2599999999999998</v>
          </cell>
        </row>
        <row r="33">
          <cell r="A33" t="str">
            <v>1 A 00 717 00</v>
          </cell>
          <cell r="B33" t="str">
            <v>Brita Comercial</v>
          </cell>
          <cell r="E33" t="str">
            <v>m3</v>
          </cell>
          <cell r="F33">
            <v>20</v>
          </cell>
        </row>
        <row r="34">
          <cell r="A34" t="str">
            <v>1 A 00 961 00</v>
          </cell>
          <cell r="B34" t="str">
            <v>Peças de Desgaste do Britador 30m3/h</v>
          </cell>
          <cell r="E34" t="str">
            <v>cjh</v>
          </cell>
          <cell r="F34">
            <v>23.36</v>
          </cell>
        </row>
        <row r="35">
          <cell r="A35" t="str">
            <v>1 A 00 962 00</v>
          </cell>
          <cell r="B35" t="str">
            <v>Peças de Desgaste do Britador 9 a 20m3/h</v>
          </cell>
          <cell r="E35" t="str">
            <v>cjh</v>
          </cell>
          <cell r="F35">
            <v>13.31</v>
          </cell>
        </row>
        <row r="36">
          <cell r="A36" t="str">
            <v>1 A 00 963 00</v>
          </cell>
          <cell r="B36" t="str">
            <v>Peças de Desgaste do Britador 80m3/h</v>
          </cell>
          <cell r="E36" t="str">
            <v>cjh</v>
          </cell>
          <cell r="F36">
            <v>61.37</v>
          </cell>
        </row>
        <row r="37">
          <cell r="A37" t="str">
            <v>1 A 00 964 00</v>
          </cell>
          <cell r="B37" t="str">
            <v>Peças de desgaste britador prod. de rachão</v>
          </cell>
          <cell r="E37" t="str">
            <v>cjh</v>
          </cell>
          <cell r="F37">
            <v>18.07</v>
          </cell>
        </row>
        <row r="38">
          <cell r="A38" t="str">
            <v>1 A 01 100 01</v>
          </cell>
          <cell r="B38" t="str">
            <v>Limpeza camada vegetal em jazida (const e restr.)</v>
          </cell>
          <cell r="E38" t="str">
            <v>m2</v>
          </cell>
          <cell r="F38">
            <v>0.23</v>
          </cell>
        </row>
        <row r="39">
          <cell r="A39" t="str">
            <v>1 A 01 100 02</v>
          </cell>
          <cell r="B39" t="str">
            <v>Limpeza de camada vegetal em jazida (consv)</v>
          </cell>
          <cell r="E39" t="str">
            <v>m2</v>
          </cell>
          <cell r="F39">
            <v>0.48</v>
          </cell>
        </row>
        <row r="40">
          <cell r="A40" t="str">
            <v>1 A 01 105 01</v>
          </cell>
          <cell r="B40" t="str">
            <v>Expurgo de jazida (const e restr)</v>
          </cell>
          <cell r="E40" t="str">
            <v>m3</v>
          </cell>
          <cell r="F40">
            <v>1.22</v>
          </cell>
        </row>
        <row r="41">
          <cell r="A41" t="str">
            <v>1 A 01 105 02</v>
          </cell>
          <cell r="B41" t="str">
            <v>Expurgo de jazida (consv)</v>
          </cell>
          <cell r="E41" t="str">
            <v>m3</v>
          </cell>
          <cell r="F41">
            <v>2.62</v>
          </cell>
        </row>
        <row r="42">
          <cell r="A42" t="str">
            <v>1 A 01 111 00</v>
          </cell>
          <cell r="B42" t="str">
            <v>Material de base (consv)</v>
          </cell>
          <cell r="E42" t="str">
            <v>m3</v>
          </cell>
          <cell r="F42">
            <v>0</v>
          </cell>
        </row>
        <row r="43">
          <cell r="A43" t="str">
            <v>1 A 01 111 01</v>
          </cell>
          <cell r="B43" t="str">
            <v>Esc. e carga material de jazida (consv)</v>
          </cell>
          <cell r="E43" t="str">
            <v>m3</v>
          </cell>
          <cell r="F43">
            <v>5.13</v>
          </cell>
        </row>
        <row r="44">
          <cell r="A44" t="str">
            <v>1 A 01 120 01</v>
          </cell>
          <cell r="B44" t="str">
            <v>Escav. e carga de mater. de jazida(const e restr)</v>
          </cell>
          <cell r="E44" t="str">
            <v>m3</v>
          </cell>
          <cell r="F44">
            <v>3.7</v>
          </cell>
        </row>
        <row r="45">
          <cell r="A45" t="str">
            <v>1 A 01 150 01</v>
          </cell>
          <cell r="B45" t="str">
            <v>Rocha p/ britagem c/ perfur. sobre esteira</v>
          </cell>
          <cell r="E45" t="str">
            <v>m3</v>
          </cell>
          <cell r="F45">
            <v>17.23</v>
          </cell>
        </row>
        <row r="46">
          <cell r="A46" t="str">
            <v>1 A 01 150 02</v>
          </cell>
          <cell r="B46" t="str">
            <v>Rocha p/ britagem com perfuratriz manual</v>
          </cell>
          <cell r="E46" t="str">
            <v>m3</v>
          </cell>
          <cell r="F46">
            <v>19.3</v>
          </cell>
        </row>
        <row r="47">
          <cell r="A47" t="str">
            <v>1 A 01 155 01</v>
          </cell>
          <cell r="B47" t="str">
            <v>Rachão e pedra-de-mão produzidos-(const e rest)</v>
          </cell>
          <cell r="E47" t="str">
            <v>m3</v>
          </cell>
          <cell r="F47">
            <v>13.77</v>
          </cell>
        </row>
        <row r="48">
          <cell r="A48" t="str">
            <v>1 A 01 170 01</v>
          </cell>
          <cell r="B48" t="str">
            <v>Areia extraída com equipamento tipo "drag-line"</v>
          </cell>
          <cell r="E48" t="str">
            <v>m3</v>
          </cell>
          <cell r="F48">
            <v>4.51</v>
          </cell>
        </row>
        <row r="49">
          <cell r="A49" t="str">
            <v>1 A 01 170 02</v>
          </cell>
          <cell r="B49" t="str">
            <v>Areia extraída com trator e carregadeira</v>
          </cell>
          <cell r="E49" t="str">
            <v>m3</v>
          </cell>
          <cell r="F49">
            <v>3.72</v>
          </cell>
        </row>
        <row r="50">
          <cell r="A50" t="str">
            <v>1 A 01 170 03</v>
          </cell>
          <cell r="B50" t="str">
            <v>Areia extraída com draga de sucção (tipo bomba)</v>
          </cell>
          <cell r="E50" t="str">
            <v>m3</v>
          </cell>
          <cell r="F50">
            <v>10.49</v>
          </cell>
        </row>
        <row r="51">
          <cell r="A51" t="str">
            <v>1 A 01 200 01</v>
          </cell>
          <cell r="B51" t="str">
            <v>Brita produzida em central de britagem de 80 m3/h</v>
          </cell>
          <cell r="E51" t="str">
            <v>m3</v>
          </cell>
          <cell r="F51">
            <v>16.3</v>
          </cell>
        </row>
        <row r="52">
          <cell r="A52" t="str">
            <v>1 A 01 200 02</v>
          </cell>
          <cell r="B52" t="str">
            <v>Brita produzida em central de britagem de 30 m3/h</v>
          </cell>
          <cell r="E52" t="str">
            <v>m3</v>
          </cell>
          <cell r="F52">
            <v>21.32</v>
          </cell>
        </row>
        <row r="53">
          <cell r="A53" t="str">
            <v>1 A 01 200 04</v>
          </cell>
          <cell r="B53" t="str">
            <v>Pedra de mão produzida manualmente (consv)</v>
          </cell>
          <cell r="E53" t="str">
            <v>m3</v>
          </cell>
          <cell r="F53">
            <v>24.22</v>
          </cell>
        </row>
        <row r="54">
          <cell r="A54" t="str">
            <v>1 A 01 390 02</v>
          </cell>
          <cell r="B54" t="str">
            <v>Usinagem de CBUQ (capa de rolamento)</v>
          </cell>
          <cell r="E54" t="str">
            <v>t</v>
          </cell>
          <cell r="F54">
            <v>21.02</v>
          </cell>
        </row>
        <row r="55">
          <cell r="A55" t="str">
            <v>1 A 01 390 03</v>
          </cell>
          <cell r="B55" t="str">
            <v>Usinagem de CBUQ (binder)</v>
          </cell>
          <cell r="E55" t="str">
            <v>t</v>
          </cell>
          <cell r="F55">
            <v>20.61</v>
          </cell>
        </row>
        <row r="56">
          <cell r="A56" t="str">
            <v>1 A 01 391 02</v>
          </cell>
          <cell r="B56" t="str">
            <v>Usinagem de areia-asfalto</v>
          </cell>
          <cell r="E56" t="str">
            <v>t</v>
          </cell>
          <cell r="F56">
            <v>23.73</v>
          </cell>
        </row>
        <row r="57">
          <cell r="A57" t="str">
            <v>1 A 01 395 01</v>
          </cell>
          <cell r="B57" t="str">
            <v>Usinagem de brita graduada</v>
          </cell>
          <cell r="E57" t="str">
            <v>m3</v>
          </cell>
          <cell r="F57">
            <v>28.11</v>
          </cell>
        </row>
        <row r="58">
          <cell r="A58" t="str">
            <v>1 A 01 395 02</v>
          </cell>
          <cell r="B58" t="str">
            <v>Usinagem de solo-brita</v>
          </cell>
          <cell r="E58" t="str">
            <v>m3</v>
          </cell>
          <cell r="F58">
            <v>15.54</v>
          </cell>
        </row>
        <row r="59">
          <cell r="A59" t="str">
            <v>1 A 01 396 01</v>
          </cell>
          <cell r="B59" t="str">
            <v>Usinagem de solo-cimento</v>
          </cell>
          <cell r="E59" t="str">
            <v>m3</v>
          </cell>
          <cell r="F59">
            <v>74.66</v>
          </cell>
        </row>
        <row r="60">
          <cell r="A60" t="str">
            <v>1 A 01 396 02</v>
          </cell>
          <cell r="B60" t="str">
            <v>Usinagem de solo melhorado com cimento.</v>
          </cell>
          <cell r="E60" t="str">
            <v>m3</v>
          </cell>
          <cell r="F60">
            <v>40.020000000000003</v>
          </cell>
        </row>
        <row r="61">
          <cell r="A61" t="str">
            <v>1 A 01 397 02</v>
          </cell>
          <cell r="B61" t="str">
            <v>Usinagem de P.M.F.</v>
          </cell>
          <cell r="E61" t="str">
            <v>m3</v>
          </cell>
          <cell r="F61">
            <v>27.83</v>
          </cell>
        </row>
        <row r="62">
          <cell r="A62" t="str">
            <v>1 A 01 398 02</v>
          </cell>
          <cell r="B62" t="str">
            <v>Usinagem de CBUQ p/ reciclagem em usina fixa.</v>
          </cell>
          <cell r="E62" t="str">
            <v>t</v>
          </cell>
          <cell r="F62">
            <v>17.48</v>
          </cell>
        </row>
        <row r="63">
          <cell r="A63" t="str">
            <v>1 A 01 401 01</v>
          </cell>
          <cell r="B63" t="str">
            <v>Fôrma comum de madeira</v>
          </cell>
          <cell r="E63" t="str">
            <v>m2</v>
          </cell>
          <cell r="F63">
            <v>23.01</v>
          </cell>
        </row>
        <row r="64">
          <cell r="A64" t="str">
            <v>1 A 01 402 01</v>
          </cell>
          <cell r="B64" t="str">
            <v>Fôrma de placa compensada resinada</v>
          </cell>
          <cell r="E64" t="str">
            <v>m2</v>
          </cell>
          <cell r="F64">
            <v>18.27</v>
          </cell>
        </row>
        <row r="65">
          <cell r="A65" t="str">
            <v>1 A 01 403 01</v>
          </cell>
          <cell r="B65" t="str">
            <v>Fôrma de placa compensada plastificada</v>
          </cell>
          <cell r="E65" t="str">
            <v>m2</v>
          </cell>
          <cell r="F65">
            <v>20.22</v>
          </cell>
        </row>
        <row r="66">
          <cell r="A66" t="str">
            <v>1 A 01 404 01</v>
          </cell>
          <cell r="B66" t="str">
            <v>Fôrma para tubulão</v>
          </cell>
          <cell r="E66" t="str">
            <v>m2</v>
          </cell>
          <cell r="F66">
            <v>12.33</v>
          </cell>
        </row>
        <row r="67">
          <cell r="A67" t="str">
            <v>1 A 01 407 01</v>
          </cell>
          <cell r="B67" t="str">
            <v>Confecção e lançam. de concreto magro em betoneira</v>
          </cell>
          <cell r="E67" t="str">
            <v>m3</v>
          </cell>
          <cell r="F67">
            <v>134.68</v>
          </cell>
        </row>
        <row r="68">
          <cell r="A68" t="str">
            <v>1 A 01 408 01</v>
          </cell>
          <cell r="B68" t="str">
            <v>Concreto fck=8MPa contr raz uso geral conf e lanç</v>
          </cell>
          <cell r="E68" t="str">
            <v>m3</v>
          </cell>
          <cell r="F68">
            <v>160.74</v>
          </cell>
        </row>
        <row r="69">
          <cell r="A69" t="str">
            <v>1 A 01 410 01</v>
          </cell>
          <cell r="B69" t="str">
            <v>Concreto fck=10MPa contr raz uso geral conf e lanç</v>
          </cell>
          <cell r="E69" t="str">
            <v>m3</v>
          </cell>
          <cell r="F69">
            <v>169.68</v>
          </cell>
        </row>
        <row r="70">
          <cell r="A70" t="str">
            <v>1 A 01 412 01</v>
          </cell>
          <cell r="B70" t="str">
            <v>Concreto fck=12MPa contr raz uso geral conf e lanç</v>
          </cell>
          <cell r="E70" t="str">
            <v>m3</v>
          </cell>
          <cell r="F70">
            <v>179.02</v>
          </cell>
        </row>
        <row r="71">
          <cell r="A71" t="str">
            <v>1 A 01 415 01</v>
          </cell>
          <cell r="B71" t="str">
            <v>Concr estr fck=15MPa contr raz uso ger conf e lanç</v>
          </cell>
          <cell r="E71" t="str">
            <v>m3</v>
          </cell>
          <cell r="F71">
            <v>189.13</v>
          </cell>
        </row>
        <row r="72">
          <cell r="A72" t="str">
            <v>1 A 01 418 01</v>
          </cell>
          <cell r="B72" t="str">
            <v>Concr estr fck=18MPa contr raz uso ger conf e lanç</v>
          </cell>
          <cell r="E72" t="str">
            <v>m3</v>
          </cell>
          <cell r="F72">
            <v>198.85</v>
          </cell>
        </row>
        <row r="73">
          <cell r="A73" t="str">
            <v>1 A 01 422 01</v>
          </cell>
          <cell r="B73" t="str">
            <v>Concr estr fck=22MPa contr raz uso ger conf e lanç</v>
          </cell>
          <cell r="E73" t="str">
            <v>m3</v>
          </cell>
          <cell r="F73">
            <v>216.35</v>
          </cell>
        </row>
        <row r="74">
          <cell r="A74" t="str">
            <v>1 A 01 423 00</v>
          </cell>
          <cell r="B74" t="str">
            <v>Concreto fck=18MPa para pré-moldados (tubos)</v>
          </cell>
          <cell r="E74" t="str">
            <v>m3</v>
          </cell>
          <cell r="F74">
            <v>192.05</v>
          </cell>
        </row>
        <row r="75">
          <cell r="A75" t="str">
            <v>1 A 01 424 00</v>
          </cell>
          <cell r="B75" t="str">
            <v>Concreto poroso para pré-moldados (tubos)</v>
          </cell>
          <cell r="E75" t="str">
            <v>m3</v>
          </cell>
          <cell r="F75">
            <v>195.59</v>
          </cell>
        </row>
        <row r="76">
          <cell r="A76" t="str">
            <v>1 A 01 450 01</v>
          </cell>
          <cell r="B76" t="str">
            <v>Escoramento de bueiros celulares</v>
          </cell>
          <cell r="E76" t="str">
            <v>m3</v>
          </cell>
          <cell r="F76">
            <v>22.81</v>
          </cell>
        </row>
        <row r="77">
          <cell r="A77" t="str">
            <v>1 A 01 512 10</v>
          </cell>
          <cell r="B77" t="str">
            <v>Concreto ciclópico fck=12 MPa</v>
          </cell>
          <cell r="E77" t="str">
            <v>m3</v>
          </cell>
          <cell r="F77">
            <v>135.63</v>
          </cell>
        </row>
        <row r="78">
          <cell r="A78" t="str">
            <v>1 A 01 515 10</v>
          </cell>
          <cell r="B78" t="str">
            <v>Concreto ciclópico fck=15 MPa</v>
          </cell>
          <cell r="E78" t="str">
            <v>m3</v>
          </cell>
          <cell r="F78">
            <v>142.71</v>
          </cell>
        </row>
        <row r="79">
          <cell r="A79" t="str">
            <v>1 A 01 580 01</v>
          </cell>
          <cell r="B79" t="str">
            <v>Fornecimento, preparo e colocação formas aço CA 60</v>
          </cell>
          <cell r="E79" t="str">
            <v>kg</v>
          </cell>
          <cell r="F79">
            <v>3.8</v>
          </cell>
        </row>
        <row r="80">
          <cell r="A80" t="str">
            <v>1 A 01 580 02</v>
          </cell>
          <cell r="B80" t="str">
            <v>Fornecimento, preparo e colocação formas aço CA 50</v>
          </cell>
          <cell r="E80" t="str">
            <v>kg</v>
          </cell>
          <cell r="F80">
            <v>3.62</v>
          </cell>
        </row>
        <row r="81">
          <cell r="A81" t="str">
            <v>1 A 01 580 03</v>
          </cell>
          <cell r="B81" t="str">
            <v>Fornecimento, preparo e colocação formas aço CA 25</v>
          </cell>
          <cell r="E81" t="str">
            <v>kg</v>
          </cell>
          <cell r="F81">
            <v>3.65</v>
          </cell>
        </row>
        <row r="82">
          <cell r="A82" t="str">
            <v>1 A 01 603 01</v>
          </cell>
          <cell r="B82" t="str">
            <v>Argamassa cimento-areia 1:3</v>
          </cell>
          <cell r="E82" t="str">
            <v>m3</v>
          </cell>
          <cell r="F82">
            <v>217.24</v>
          </cell>
        </row>
        <row r="83">
          <cell r="A83" t="str">
            <v>1 A 01 604 01</v>
          </cell>
          <cell r="B83" t="str">
            <v>Argamassa cimento-areia 1:4</v>
          </cell>
          <cell r="E83" t="str">
            <v>m3</v>
          </cell>
          <cell r="F83">
            <v>178.49</v>
          </cell>
        </row>
        <row r="84">
          <cell r="A84" t="str">
            <v>1 A 01 606 01</v>
          </cell>
          <cell r="B84" t="str">
            <v>Argamassa cimento-areia 1:6</v>
          </cell>
          <cell r="E84" t="str">
            <v>m3</v>
          </cell>
          <cell r="F84">
            <v>149.31</v>
          </cell>
        </row>
        <row r="85">
          <cell r="A85" t="str">
            <v>1 A 01 620 01</v>
          </cell>
          <cell r="B85" t="str">
            <v>Argamassa cimento-solo 1:10</v>
          </cell>
          <cell r="E85" t="str">
            <v>m3</v>
          </cell>
          <cell r="F85">
            <v>92.93</v>
          </cell>
        </row>
        <row r="86">
          <cell r="A86" t="str">
            <v>1 A 01 653 00</v>
          </cell>
          <cell r="B86" t="str">
            <v>Usinagem para sub-base de concreto rolado</v>
          </cell>
          <cell r="E86" t="str">
            <v>m3</v>
          </cell>
          <cell r="F86">
            <v>78.349999999999994</v>
          </cell>
        </row>
        <row r="87">
          <cell r="A87" t="str">
            <v>1 A 01 654 00</v>
          </cell>
          <cell r="B87" t="str">
            <v>Usinagem p/ sub-base de concr. de cimento portland</v>
          </cell>
          <cell r="E87" t="str">
            <v>m3</v>
          </cell>
          <cell r="F87">
            <v>80.790000000000006</v>
          </cell>
        </row>
        <row r="88">
          <cell r="A88" t="str">
            <v>1 A 01 656 00</v>
          </cell>
          <cell r="B88" t="str">
            <v>Usinagem p/ conc. de cim. portland c/ forma desliz</v>
          </cell>
          <cell r="E88" t="str">
            <v>m3</v>
          </cell>
          <cell r="F88">
            <v>198.02</v>
          </cell>
        </row>
        <row r="89">
          <cell r="A89" t="str">
            <v>1 A 01 657 00</v>
          </cell>
          <cell r="B89" t="str">
            <v>Usinagem p/ conc.cim. portland c/ equip. peq. por.</v>
          </cell>
          <cell r="E89" t="str">
            <v>m3</v>
          </cell>
          <cell r="F89">
            <v>204.65</v>
          </cell>
        </row>
        <row r="90">
          <cell r="A90" t="str">
            <v>1 A 01 700 00</v>
          </cell>
          <cell r="B90" t="str">
            <v>Fabricação de peças pré mold. de conc. p/ pavim.</v>
          </cell>
          <cell r="E90" t="str">
            <v>m3</v>
          </cell>
          <cell r="F90">
            <v>287.92</v>
          </cell>
        </row>
        <row r="91">
          <cell r="A91" t="str">
            <v>1 A 01 720 00</v>
          </cell>
          <cell r="B91" t="str">
            <v>Concreto fck=18MPa p/ pré-moldados (guarda-corpo)</v>
          </cell>
          <cell r="E91" t="str">
            <v>m3</v>
          </cell>
          <cell r="F91">
            <v>193.95</v>
          </cell>
        </row>
        <row r="92">
          <cell r="A92" t="str">
            <v>1 A 01 720 01</v>
          </cell>
          <cell r="B92" t="str">
            <v>Guarda-corpo tipo GM, moldado no local</v>
          </cell>
          <cell r="E92" t="str">
            <v>m</v>
          </cell>
          <cell r="F92">
            <v>135.57</v>
          </cell>
        </row>
        <row r="93">
          <cell r="A93" t="str">
            <v>1 A 01 720 02</v>
          </cell>
          <cell r="B93" t="str">
            <v>Fabricação de Guarda-corpo</v>
          </cell>
          <cell r="E93" t="str">
            <v>m</v>
          </cell>
          <cell r="F93">
            <v>24.2</v>
          </cell>
        </row>
        <row r="94">
          <cell r="A94" t="str">
            <v>1 A 01 725 01</v>
          </cell>
          <cell r="B94" t="str">
            <v>Fabricação de balizador de concreto</v>
          </cell>
          <cell r="E94" t="str">
            <v>un</v>
          </cell>
          <cell r="F94">
            <v>7.61</v>
          </cell>
        </row>
        <row r="95">
          <cell r="A95" t="str">
            <v>1 A 01 730 00</v>
          </cell>
          <cell r="B95" t="str">
            <v>Concreto fck=18MPa p/ pré moldados (mourões)</v>
          </cell>
          <cell r="E95" t="str">
            <v>m3</v>
          </cell>
          <cell r="F95">
            <v>222.81</v>
          </cell>
        </row>
        <row r="96">
          <cell r="A96" t="str">
            <v>1 A 01 730 01</v>
          </cell>
          <cell r="B96" t="str">
            <v>Fabr. mourão de concr. esticador seção quad. 15cm</v>
          </cell>
          <cell r="E96" t="str">
            <v>un</v>
          </cell>
          <cell r="F96">
            <v>23.5</v>
          </cell>
        </row>
        <row r="97">
          <cell r="A97" t="str">
            <v>1 A 01 730 02</v>
          </cell>
          <cell r="B97" t="str">
            <v>Fabr. mourão de concr esticador seção triang. 15cm</v>
          </cell>
          <cell r="E97" t="str">
            <v>un</v>
          </cell>
          <cell r="F97">
            <v>14.8</v>
          </cell>
        </row>
        <row r="98">
          <cell r="A98" t="str">
            <v>1 A 01 735 01</v>
          </cell>
          <cell r="B98" t="str">
            <v>Fabr. mourão de concreto suporte seção quad. 11cm</v>
          </cell>
          <cell r="E98" t="str">
            <v>un</v>
          </cell>
          <cell r="F98">
            <v>16.170000000000002</v>
          </cell>
        </row>
        <row r="99">
          <cell r="A99" t="str">
            <v>1 A 01 735 02</v>
          </cell>
          <cell r="B99" t="str">
            <v>Fabr. mourão de concr. suporte seção triang. 11cm</v>
          </cell>
          <cell r="E99" t="str">
            <v>un</v>
          </cell>
          <cell r="F99">
            <v>10.56</v>
          </cell>
        </row>
        <row r="100">
          <cell r="A100" t="str">
            <v>1 A 01 739 01</v>
          </cell>
          <cell r="B100" t="str">
            <v>Confecção de tubos de concreto D=0,20m</v>
          </cell>
          <cell r="E100" t="str">
            <v>m</v>
          </cell>
          <cell r="F100">
            <v>9.2100000000000009</v>
          </cell>
        </row>
        <row r="101">
          <cell r="A101" t="str">
            <v>1 A 01 740 01</v>
          </cell>
          <cell r="B101" t="str">
            <v>Confecção de tubos de concreto perfurado D=0,20m</v>
          </cell>
          <cell r="E101" t="str">
            <v>m</v>
          </cell>
          <cell r="F101">
            <v>9.43</v>
          </cell>
        </row>
        <row r="102">
          <cell r="A102" t="str">
            <v>1 A 01 741 01</v>
          </cell>
          <cell r="B102" t="str">
            <v>Confecção de tubos de concreto poroso D=0,20m</v>
          </cell>
          <cell r="E102" t="str">
            <v>m</v>
          </cell>
          <cell r="F102">
            <v>9.31</v>
          </cell>
        </row>
        <row r="103">
          <cell r="A103" t="str">
            <v>1 A 01 745 01</v>
          </cell>
          <cell r="B103" t="str">
            <v>Confecção de tubos de concreto D=0,30m</v>
          </cell>
          <cell r="E103" t="str">
            <v>m</v>
          </cell>
          <cell r="F103">
            <v>15.16</v>
          </cell>
        </row>
        <row r="104">
          <cell r="A104" t="str">
            <v>1 A 01 746 01</v>
          </cell>
          <cell r="B104" t="str">
            <v>Confecção de tubos de concreto perfurado D=0,30m</v>
          </cell>
          <cell r="E104" t="str">
            <v>m</v>
          </cell>
          <cell r="F104">
            <v>15.38</v>
          </cell>
        </row>
        <row r="105">
          <cell r="A105" t="str">
            <v>1 A 01 747 01</v>
          </cell>
          <cell r="B105" t="str">
            <v>Confecção de tubos de concreto poroso D=0,30m</v>
          </cell>
          <cell r="E105" t="str">
            <v>m</v>
          </cell>
          <cell r="F105">
            <v>15.36</v>
          </cell>
        </row>
        <row r="106">
          <cell r="A106" t="str">
            <v>1 A 01 751 01</v>
          </cell>
          <cell r="B106" t="str">
            <v>Confecção de tubos de concreto D=0,40m</v>
          </cell>
          <cell r="E106" t="str">
            <v>m</v>
          </cell>
          <cell r="F106">
            <v>22.53</v>
          </cell>
        </row>
        <row r="107">
          <cell r="A107" t="str">
            <v>1 A 01 752 01</v>
          </cell>
          <cell r="B107" t="str">
            <v>Confecção de tubos de concreto perfurado D=0,40m</v>
          </cell>
          <cell r="E107" t="str">
            <v>m</v>
          </cell>
          <cell r="F107">
            <v>22.75</v>
          </cell>
        </row>
        <row r="108">
          <cell r="A108" t="str">
            <v>1 A 01 753 01</v>
          </cell>
          <cell r="B108" t="str">
            <v>Confecção de tubos de concreto poroso D=0,40m</v>
          </cell>
          <cell r="E108" t="str">
            <v>m</v>
          </cell>
          <cell r="F108">
            <v>22.84</v>
          </cell>
        </row>
        <row r="109">
          <cell r="A109" t="str">
            <v>1 A 01 755 01</v>
          </cell>
          <cell r="B109" t="str">
            <v>Confecção de tubos de concreto armado D=0,60m CA-4</v>
          </cell>
          <cell r="E109" t="str">
            <v>m</v>
          </cell>
          <cell r="F109">
            <v>90.58</v>
          </cell>
        </row>
        <row r="110">
          <cell r="A110" t="str">
            <v>1 A 01 760 01</v>
          </cell>
          <cell r="B110" t="str">
            <v>Confecção de tubos de concreto armado D=0,80m CA-4</v>
          </cell>
          <cell r="E110" t="str">
            <v>m</v>
          </cell>
          <cell r="F110">
            <v>138.6</v>
          </cell>
        </row>
        <row r="111">
          <cell r="A111" t="str">
            <v>1 A 01 765 01</v>
          </cell>
          <cell r="B111" t="str">
            <v>Confecção de tubos de concreto armado D=1,00m CA-4</v>
          </cell>
          <cell r="E111" t="str">
            <v>m</v>
          </cell>
          <cell r="F111">
            <v>209.05</v>
          </cell>
        </row>
        <row r="112">
          <cell r="A112" t="str">
            <v>1 A 01 770 01</v>
          </cell>
          <cell r="B112" t="str">
            <v>Confecção de tubos de concreto armado D=1,20m CA-4</v>
          </cell>
          <cell r="E112" t="str">
            <v>m</v>
          </cell>
          <cell r="F112">
            <v>290.89</v>
          </cell>
        </row>
        <row r="113">
          <cell r="A113" t="str">
            <v>1 A 01 775 01</v>
          </cell>
          <cell r="B113" t="str">
            <v>Confecção de tubos de concreto armado D=1,50m CA-4</v>
          </cell>
          <cell r="E113" t="str">
            <v>m</v>
          </cell>
          <cell r="F113">
            <v>452.94</v>
          </cell>
        </row>
        <row r="114">
          <cell r="A114" t="str">
            <v>1 A 01 780 01</v>
          </cell>
          <cell r="B114" t="str">
            <v>Obtenção de grama para replantio</v>
          </cell>
          <cell r="E114" t="str">
            <v>m2</v>
          </cell>
          <cell r="F114">
            <v>0.67</v>
          </cell>
        </row>
        <row r="115">
          <cell r="A115" t="str">
            <v>1 A 01 790 01</v>
          </cell>
          <cell r="B115" t="str">
            <v>Guia de madeira - 2,5 x 7,0 cm</v>
          </cell>
          <cell r="E115" t="str">
            <v>m</v>
          </cell>
          <cell r="F115">
            <v>0.94</v>
          </cell>
        </row>
        <row r="116">
          <cell r="A116" t="str">
            <v>1 A 01 790 02</v>
          </cell>
          <cell r="B116" t="str">
            <v>Guia de madeira - 2,5 x 10,0 cm</v>
          </cell>
          <cell r="E116" t="str">
            <v>m</v>
          </cell>
          <cell r="F116">
            <v>1.19</v>
          </cell>
        </row>
        <row r="117">
          <cell r="A117" t="str">
            <v>1 A 01 800 01</v>
          </cell>
          <cell r="B117" t="str">
            <v>Chapa de aço 16 rec. para placa de sinalização</v>
          </cell>
          <cell r="E117" t="str">
            <v>m2</v>
          </cell>
          <cell r="F117">
            <v>14.12</v>
          </cell>
        </row>
        <row r="118">
          <cell r="A118" t="str">
            <v>1 A 01 810 01</v>
          </cell>
          <cell r="B118" t="str">
            <v>Calha metálica semi-circular D=0,40 m</v>
          </cell>
          <cell r="E118" t="str">
            <v>m</v>
          </cell>
          <cell r="F118">
            <v>94.26</v>
          </cell>
        </row>
        <row r="119">
          <cell r="A119" t="str">
            <v>1 A 01 850 01</v>
          </cell>
          <cell r="B119" t="str">
            <v>Confecção de placa de sinalização semi-refletiva</v>
          </cell>
          <cell r="E119" t="str">
            <v>m2</v>
          </cell>
          <cell r="F119">
            <v>111.28</v>
          </cell>
        </row>
        <row r="120">
          <cell r="A120" t="str">
            <v>1 A 01 860 01</v>
          </cell>
          <cell r="B120" t="str">
            <v>Confecção de placa de sinalização tot. refletiva</v>
          </cell>
          <cell r="E120" t="str">
            <v>m2</v>
          </cell>
          <cell r="F120">
            <v>156.53</v>
          </cell>
        </row>
        <row r="121">
          <cell r="A121" t="str">
            <v>1 A 01 870 01</v>
          </cell>
          <cell r="B121" t="str">
            <v>Confecção de suporte e travessa p/ placa de sinal.</v>
          </cell>
          <cell r="E121" t="str">
            <v>un</v>
          </cell>
          <cell r="F121">
            <v>18.64</v>
          </cell>
        </row>
        <row r="122">
          <cell r="A122" t="str">
            <v>1 A 01 890 01</v>
          </cell>
          <cell r="B122" t="str">
            <v>Escavação manual em material de 1a categoria</v>
          </cell>
          <cell r="E122" t="str">
            <v>m3</v>
          </cell>
          <cell r="F122">
            <v>14.07</v>
          </cell>
        </row>
        <row r="123">
          <cell r="A123" t="str">
            <v>1 A 01 891 01</v>
          </cell>
          <cell r="B123" t="str">
            <v>Escavação manual de vala em material de 1a cat.</v>
          </cell>
          <cell r="E123" t="str">
            <v>m3</v>
          </cell>
          <cell r="F123">
            <v>16.27</v>
          </cell>
        </row>
        <row r="124">
          <cell r="A124" t="str">
            <v>1 A 01 892 01</v>
          </cell>
          <cell r="B124" t="str">
            <v>Escavação mecânica de vala em material de 1a cat.</v>
          </cell>
          <cell r="E124" t="str">
            <v>m3</v>
          </cell>
          <cell r="F124">
            <v>2.74</v>
          </cell>
        </row>
        <row r="125">
          <cell r="A125" t="str">
            <v>1 A 01 893 01</v>
          </cell>
          <cell r="B125" t="str">
            <v>Compactação manual</v>
          </cell>
          <cell r="E125" t="str">
            <v>m3</v>
          </cell>
          <cell r="F125">
            <v>7.11</v>
          </cell>
        </row>
        <row r="126">
          <cell r="A126" t="str">
            <v>1 A 01 894 01</v>
          </cell>
          <cell r="B126" t="str">
            <v>Lastro de brita</v>
          </cell>
          <cell r="E126" t="str">
            <v>m3</v>
          </cell>
          <cell r="F126">
            <v>24.14</v>
          </cell>
        </row>
        <row r="127">
          <cell r="A127" t="str">
            <v>1 A 99 001 00</v>
          </cell>
          <cell r="B127" t="str">
            <v>Mistura areia-asfalto usinada a frio</v>
          </cell>
          <cell r="E127" t="str">
            <v>m3</v>
          </cell>
          <cell r="F127">
            <v>0</v>
          </cell>
        </row>
        <row r="128">
          <cell r="A128" t="str">
            <v>1 A 99 002 00</v>
          </cell>
          <cell r="B128" t="str">
            <v>Mistura areia-asfalto usinada a quente</v>
          </cell>
          <cell r="E128" t="str">
            <v>m3</v>
          </cell>
          <cell r="F128">
            <v>0</v>
          </cell>
        </row>
        <row r="129">
          <cell r="A129" t="str">
            <v>1 A 99 003 00</v>
          </cell>
          <cell r="B129" t="str">
            <v>Mistura betuminosa usinada a frio</v>
          </cell>
          <cell r="E129" t="str">
            <v>m3</v>
          </cell>
          <cell r="F129">
            <v>0</v>
          </cell>
        </row>
        <row r="130">
          <cell r="A130" t="str">
            <v>1 A 99 004 00</v>
          </cell>
          <cell r="B130" t="str">
            <v>Mistura betuminosa usinada a quente</v>
          </cell>
          <cell r="E130" t="str">
            <v>m3</v>
          </cell>
          <cell r="F130">
            <v>0</v>
          </cell>
        </row>
        <row r="131">
          <cell r="A131" t="str">
            <v>1 A 99 005 00</v>
          </cell>
          <cell r="B131" t="str">
            <v>Mistura betuminosa</v>
          </cell>
          <cell r="E131" t="str">
            <v>m3</v>
          </cell>
          <cell r="F131">
            <v>0</v>
          </cell>
        </row>
        <row r="132">
          <cell r="A132" t="str">
            <v>1 B 00 301 00</v>
          </cell>
          <cell r="B132" t="str">
            <v>Alvenaria de pedra argamassada</v>
          </cell>
          <cell r="E132" t="str">
            <v>m3</v>
          </cell>
          <cell r="F132">
            <v>105.07</v>
          </cell>
        </row>
        <row r="133">
          <cell r="A133" t="str">
            <v>1 B 00 902 01</v>
          </cell>
          <cell r="B133" t="str">
            <v>Alvenaria de tijolos</v>
          </cell>
          <cell r="E133" t="str">
            <v>m2</v>
          </cell>
          <cell r="F133">
            <v>25</v>
          </cell>
        </row>
        <row r="134">
          <cell r="A134" t="str">
            <v>1 B 00 903 01</v>
          </cell>
          <cell r="B134" t="str">
            <v>Dentes para bueiros duplos D=1,00 m</v>
          </cell>
          <cell r="E134" t="str">
            <v>und</v>
          </cell>
          <cell r="F134">
            <v>79.489999999999995</v>
          </cell>
        </row>
        <row r="135">
          <cell r="A135" t="str">
            <v>1 B 00 904 01</v>
          </cell>
          <cell r="B135" t="str">
            <v>Dentes para bueiros duplos D=1,20 m</v>
          </cell>
          <cell r="E135" t="str">
            <v>und</v>
          </cell>
          <cell r="F135">
            <v>89.9</v>
          </cell>
        </row>
        <row r="136">
          <cell r="A136" t="str">
            <v>1 B 00 905 01</v>
          </cell>
          <cell r="B136" t="str">
            <v>Dentes para bueiros duplos D=1,50 m</v>
          </cell>
          <cell r="E136" t="str">
            <v>und</v>
          </cell>
          <cell r="F136">
            <v>111.04</v>
          </cell>
        </row>
        <row r="137">
          <cell r="A137" t="str">
            <v>1 B 00 906 01</v>
          </cell>
          <cell r="B137" t="str">
            <v>Dentes para bueiros simples D=0,60 m</v>
          </cell>
          <cell r="E137" t="str">
            <v>und</v>
          </cell>
          <cell r="F137">
            <v>26.82</v>
          </cell>
        </row>
        <row r="138">
          <cell r="A138" t="str">
            <v>1 B 00 907 01</v>
          </cell>
          <cell r="B138" t="str">
            <v>Dentes para bueiros simples D=0,80 m</v>
          </cell>
          <cell r="E138" t="str">
            <v>und</v>
          </cell>
          <cell r="F138">
            <v>33.369999999999997</v>
          </cell>
        </row>
        <row r="139">
          <cell r="A139" t="str">
            <v>1 B 00 908 01</v>
          </cell>
          <cell r="B139" t="str">
            <v>Dentes para bueiros simples D=1,00 m</v>
          </cell>
          <cell r="E139" t="str">
            <v>und</v>
          </cell>
          <cell r="F139">
            <v>39.67</v>
          </cell>
        </row>
        <row r="140">
          <cell r="A140" t="str">
            <v>1 B 00 909 01</v>
          </cell>
          <cell r="B140" t="str">
            <v>Dentes para bueiros simples D=1,20 m</v>
          </cell>
          <cell r="E140" t="str">
            <v>und</v>
          </cell>
          <cell r="F140">
            <v>45.01</v>
          </cell>
        </row>
        <row r="141">
          <cell r="A141" t="str">
            <v>1 B 00 910 01</v>
          </cell>
          <cell r="B141" t="str">
            <v>Dentes para bueiros simples D=1,50 m</v>
          </cell>
          <cell r="E141" t="str">
            <v>und</v>
          </cell>
          <cell r="F141">
            <v>57.18</v>
          </cell>
        </row>
        <row r="142">
          <cell r="A142" t="str">
            <v>1 B 00 911 01</v>
          </cell>
          <cell r="B142" t="str">
            <v>Dentes para bueiros triplos D=1,00 m</v>
          </cell>
          <cell r="E142" t="str">
            <v>und</v>
          </cell>
          <cell r="F142">
            <v>116.43</v>
          </cell>
        </row>
        <row r="143">
          <cell r="A143" t="str">
            <v>1 B 00 912 01</v>
          </cell>
          <cell r="B143" t="str">
            <v>Dentes para bueiros triplos D=1,20 m</v>
          </cell>
          <cell r="E143" t="str">
            <v>und</v>
          </cell>
          <cell r="F143">
            <v>134.91999999999999</v>
          </cell>
        </row>
        <row r="144">
          <cell r="A144" t="str">
            <v>1 B 00 913 01</v>
          </cell>
          <cell r="B144" t="str">
            <v>Dentes para bueiros triplos D=1,50 m</v>
          </cell>
          <cell r="E144" t="str">
            <v>und</v>
          </cell>
          <cell r="F144">
            <v>164.46</v>
          </cell>
        </row>
        <row r="145">
          <cell r="A145" t="str">
            <v>1 B 00 999 06</v>
          </cell>
          <cell r="B145" t="str">
            <v>Solo local / selo de argila apiloado</v>
          </cell>
          <cell r="E145" t="str">
            <v>m3</v>
          </cell>
          <cell r="F145">
            <v>7.62</v>
          </cell>
        </row>
        <row r="146">
          <cell r="A146" t="str">
            <v>1 B 02 702 00</v>
          </cell>
          <cell r="B146" t="str">
            <v>Limp. e enchim. junta pav. concr. (const e rest)</v>
          </cell>
          <cell r="E146" t="str">
            <v>m</v>
          </cell>
          <cell r="F146">
            <v>1.99</v>
          </cell>
        </row>
        <row r="147">
          <cell r="B147" t="str">
            <v>Construção</v>
          </cell>
        </row>
        <row r="148">
          <cell r="A148" t="str">
            <v>2 S 01 000 00</v>
          </cell>
          <cell r="B148" t="str">
            <v>Desm. dest. limpeza áreas c/arv. diam. até 0,15 m</v>
          </cell>
          <cell r="E148" t="str">
            <v>m2</v>
          </cell>
          <cell r="F148">
            <v>0.21</v>
          </cell>
        </row>
        <row r="149">
          <cell r="A149" t="str">
            <v>2 S 01 010 00</v>
          </cell>
          <cell r="B149" t="str">
            <v>Destocamento de árvores D=0,15 a 0,30 m</v>
          </cell>
          <cell r="E149" t="str">
            <v>und</v>
          </cell>
          <cell r="F149">
            <v>21.1</v>
          </cell>
        </row>
        <row r="150">
          <cell r="A150" t="str">
            <v>2 S 01 012 00</v>
          </cell>
          <cell r="B150" t="str">
            <v>Destocamento de árvores c/diâm. &gt; 0,30 m</v>
          </cell>
          <cell r="E150" t="str">
            <v>und</v>
          </cell>
          <cell r="F150">
            <v>52.76</v>
          </cell>
        </row>
        <row r="151">
          <cell r="A151" t="str">
            <v>2 S 01 100 01</v>
          </cell>
          <cell r="B151" t="str">
            <v>Esc. carga transp. mat 1ª cat DMT 50 m</v>
          </cell>
          <cell r="E151" t="str">
            <v>m3</v>
          </cell>
          <cell r="F151">
            <v>1.1200000000000001</v>
          </cell>
        </row>
        <row r="152">
          <cell r="A152" t="str">
            <v>2 S 01 100 02</v>
          </cell>
          <cell r="B152" t="str">
            <v>Esc. carga transp. mat 1ª cat DMT 50 a 200m c/m</v>
          </cell>
          <cell r="E152" t="str">
            <v>m3</v>
          </cell>
          <cell r="F152">
            <v>3.48</v>
          </cell>
        </row>
        <row r="153">
          <cell r="A153" t="str">
            <v>2 S 01 100 03</v>
          </cell>
          <cell r="B153" t="str">
            <v>Esc. carga transp. mat 1ª cat DMT 200 a 400m c/m</v>
          </cell>
          <cell r="E153" t="str">
            <v>m3</v>
          </cell>
          <cell r="F153">
            <v>4.2300000000000004</v>
          </cell>
        </row>
        <row r="154">
          <cell r="A154" t="str">
            <v>2 S 01 100 04</v>
          </cell>
          <cell r="B154" t="str">
            <v>Esc. carga transp. mat 1ª cat DMT 400 a 600m c/m</v>
          </cell>
          <cell r="E154" t="str">
            <v>m3</v>
          </cell>
          <cell r="F154">
            <v>5.0199999999999996</v>
          </cell>
        </row>
        <row r="155">
          <cell r="A155" t="str">
            <v>2 S 01 100 05</v>
          </cell>
          <cell r="B155" t="str">
            <v>Esc. carga transp. mat 1ª cat DMT 600 a 800m c/m</v>
          </cell>
          <cell r="E155" t="str">
            <v>m3</v>
          </cell>
          <cell r="F155">
            <v>5.72</v>
          </cell>
        </row>
        <row r="156">
          <cell r="A156" t="str">
            <v>2 S 01 100 06</v>
          </cell>
          <cell r="B156" t="str">
            <v>Esc. carga transp. mat 1ª cat DMT 800 a 1000m c/m</v>
          </cell>
          <cell r="E156" t="str">
            <v>m3</v>
          </cell>
          <cell r="F156">
            <v>6.59</v>
          </cell>
        </row>
        <row r="157">
          <cell r="A157" t="str">
            <v>2 S 01 100 07</v>
          </cell>
          <cell r="B157" t="str">
            <v>Esc. carga transp. mat 1ª cat DMT 1000 a 1200m c/m</v>
          </cell>
          <cell r="E157" t="str">
            <v>m3</v>
          </cell>
          <cell r="F157">
            <v>7.51</v>
          </cell>
        </row>
        <row r="158">
          <cell r="A158" t="str">
            <v>2 S 01 100 08</v>
          </cell>
          <cell r="B158" t="str">
            <v>Esc. carga transp. mat 1ª cat DMT 1200 a 1400m c/m</v>
          </cell>
          <cell r="E158" t="str">
            <v>m3</v>
          </cell>
          <cell r="F158">
            <v>8.36</v>
          </cell>
        </row>
        <row r="159">
          <cell r="A159" t="str">
            <v>2 S 01 100 09</v>
          </cell>
          <cell r="B159" t="str">
            <v>Esc. carga tr. mat 1ª c. DMT 50 a 200m c/carreg</v>
          </cell>
          <cell r="E159" t="str">
            <v>m3</v>
          </cell>
          <cell r="F159">
            <v>3.63</v>
          </cell>
        </row>
        <row r="160">
          <cell r="A160" t="str">
            <v>2 S 01 100 10</v>
          </cell>
          <cell r="B160" t="str">
            <v>Esc. carga tr. mat 1ª c. DMT 200 a 400m c/carreg</v>
          </cell>
          <cell r="E160" t="str">
            <v>m3</v>
          </cell>
          <cell r="F160">
            <v>3.91</v>
          </cell>
        </row>
        <row r="161">
          <cell r="A161" t="str">
            <v>2 S 01 100 11</v>
          </cell>
          <cell r="B161" t="str">
            <v>Esc. carga tr. mat 1ª c. DMT 400 a 600m c/carreg</v>
          </cell>
          <cell r="E161" t="str">
            <v>m3</v>
          </cell>
          <cell r="F161">
            <v>4.1100000000000003</v>
          </cell>
        </row>
        <row r="162">
          <cell r="A162" t="str">
            <v>2 S 01 100 12</v>
          </cell>
          <cell r="B162" t="str">
            <v>Esc. carga tr. mat 1ª c. DMT 600 a 800m c/carreg</v>
          </cell>
          <cell r="E162" t="str">
            <v>m3</v>
          </cell>
          <cell r="F162">
            <v>4.47</v>
          </cell>
        </row>
        <row r="163">
          <cell r="A163" t="str">
            <v>2 S 01 100 13</v>
          </cell>
          <cell r="B163" t="str">
            <v>Esc. carga tr. mat 1ª c. DMT 800 a 1000m c/carreg</v>
          </cell>
          <cell r="E163" t="str">
            <v>m3</v>
          </cell>
          <cell r="F163">
            <v>4.68</v>
          </cell>
        </row>
        <row r="164">
          <cell r="A164" t="str">
            <v>2 S 01 100 14</v>
          </cell>
          <cell r="B164" t="str">
            <v>Esc. carga tr. mat 1ª c. DMT 1000 a 1200m c/carreg</v>
          </cell>
          <cell r="E164" t="str">
            <v>m3</v>
          </cell>
          <cell r="F164">
            <v>4.97</v>
          </cell>
        </row>
        <row r="165">
          <cell r="A165" t="str">
            <v>2 S 01 100 15</v>
          </cell>
          <cell r="B165" t="str">
            <v>Esc. carga tr. mat 1ª c. DMT 1200 a 1400m c/carreg</v>
          </cell>
          <cell r="E165" t="str">
            <v>m3</v>
          </cell>
          <cell r="F165">
            <v>5.14</v>
          </cell>
        </row>
        <row r="166">
          <cell r="A166" t="str">
            <v>2 S 01 100 16</v>
          </cell>
          <cell r="B166" t="str">
            <v>Esc. carga tr. mat 1ª c. DMT 1400 a 1600m c/carreg</v>
          </cell>
          <cell r="E166" t="str">
            <v>m3</v>
          </cell>
          <cell r="F166">
            <v>5.31</v>
          </cell>
        </row>
        <row r="167">
          <cell r="A167" t="str">
            <v>2 S 01 100 17</v>
          </cell>
          <cell r="B167" t="str">
            <v>Esc. carga tr. mat 1ª c. DMT 1600 a 1800m c/carreg</v>
          </cell>
          <cell r="E167" t="str">
            <v>m3</v>
          </cell>
          <cell r="F167">
            <v>5.44</v>
          </cell>
        </row>
        <row r="168">
          <cell r="A168" t="str">
            <v>2 S 01 100 18</v>
          </cell>
          <cell r="B168" t="str">
            <v>Esc. carga tr. mat 1ª c. DMT 1800 a 2000m c/carreg</v>
          </cell>
          <cell r="E168" t="str">
            <v>m3</v>
          </cell>
          <cell r="F168">
            <v>5.72</v>
          </cell>
        </row>
        <row r="169">
          <cell r="A169" t="str">
            <v>2 S 01 100 19</v>
          </cell>
          <cell r="B169" t="str">
            <v>Esc. carga tr. mat 1ª c. DMT 2000 a 3000m c/carreg</v>
          </cell>
          <cell r="E169" t="str">
            <v>m3</v>
          </cell>
          <cell r="F169">
            <v>6.42</v>
          </cell>
        </row>
        <row r="170">
          <cell r="A170" t="str">
            <v>2 S 01 100 20</v>
          </cell>
          <cell r="B170" t="str">
            <v>Esc. carga tr. mat 1ª c. DMT 3000 a 5000m c/carreg</v>
          </cell>
          <cell r="E170" t="str">
            <v>m3</v>
          </cell>
          <cell r="F170">
            <v>8.36</v>
          </cell>
        </row>
        <row r="171">
          <cell r="A171" t="str">
            <v>2 S 01 100 21</v>
          </cell>
          <cell r="B171" t="str">
            <v>Escavação carga transp. manual mat.1a cat. DT=20m</v>
          </cell>
          <cell r="E171" t="str">
            <v>m3</v>
          </cell>
          <cell r="F171">
            <v>15.59</v>
          </cell>
        </row>
        <row r="172">
          <cell r="A172" t="str">
            <v>2 S 01 100 22</v>
          </cell>
          <cell r="B172" t="str">
            <v>Esc. carga transp. mat 1ª cat DMT 50 a 200m c/e</v>
          </cell>
          <cell r="E172" t="str">
            <v>m3</v>
          </cell>
          <cell r="F172">
            <v>3.51</v>
          </cell>
        </row>
        <row r="173">
          <cell r="A173" t="str">
            <v>2 S 01 100 23</v>
          </cell>
          <cell r="B173" t="str">
            <v>Esc. carga transp. mat 1ª cat DMT 200 a 400m c/e</v>
          </cell>
          <cell r="E173" t="str">
            <v>m3</v>
          </cell>
          <cell r="F173">
            <v>3.86</v>
          </cell>
        </row>
        <row r="174">
          <cell r="A174" t="str">
            <v>2 S 01 100 24</v>
          </cell>
          <cell r="B174" t="str">
            <v>Esc. carga transp. mat 1ª cat DMT 400 a 600m c/e</v>
          </cell>
          <cell r="E174" t="str">
            <v>m3</v>
          </cell>
          <cell r="F174">
            <v>4.0599999999999996</v>
          </cell>
        </row>
        <row r="175">
          <cell r="A175" t="str">
            <v>2 S 01 100 25</v>
          </cell>
          <cell r="B175" t="str">
            <v>Esc. carga transp. mat 1ª cat DMT 600 a 800m c/e</v>
          </cell>
          <cell r="E175" t="str">
            <v>m3</v>
          </cell>
          <cell r="F175">
            <v>4.3600000000000003</v>
          </cell>
        </row>
        <row r="176">
          <cell r="A176" t="str">
            <v>2 S 01 100 26</v>
          </cell>
          <cell r="B176" t="str">
            <v>Esc. carga transp. mat 1ª cat DMT 800 a 1000m c/e</v>
          </cell>
          <cell r="E176" t="str">
            <v>m3</v>
          </cell>
          <cell r="F176">
            <v>4.6500000000000004</v>
          </cell>
        </row>
        <row r="177">
          <cell r="A177" t="str">
            <v>2 S 01 100 27</v>
          </cell>
          <cell r="B177" t="str">
            <v>Esc. carga transp. mat 1ª cat DMT 1000 a 1200m c/e</v>
          </cell>
          <cell r="E177" t="str">
            <v>m3</v>
          </cell>
          <cell r="F177">
            <v>4.88</v>
          </cell>
        </row>
        <row r="178">
          <cell r="A178" t="str">
            <v>2 S 01 100 28</v>
          </cell>
          <cell r="B178" t="str">
            <v>Esc. carga transp. mat 1ª cat DMT 1200 a 1400m c/e</v>
          </cell>
          <cell r="E178" t="str">
            <v>m3</v>
          </cell>
          <cell r="F178">
            <v>5.05</v>
          </cell>
        </row>
        <row r="179">
          <cell r="A179" t="str">
            <v>2 S 01 100 29</v>
          </cell>
          <cell r="B179" t="str">
            <v>Esc. carga transp. mat 1ª cat DMT 1400 a 1600m c/e</v>
          </cell>
          <cell r="E179" t="str">
            <v>m3</v>
          </cell>
          <cell r="F179">
            <v>5.33</v>
          </cell>
        </row>
        <row r="180">
          <cell r="A180" t="str">
            <v>2 S 01 100 30</v>
          </cell>
          <cell r="B180" t="str">
            <v>Esc. carga transp. mat 1ª cat DMT 1600 a 1800m c/e</v>
          </cell>
          <cell r="E180" t="str">
            <v>m3</v>
          </cell>
          <cell r="F180">
            <v>5.41</v>
          </cell>
        </row>
        <row r="181">
          <cell r="A181" t="str">
            <v>2 S 01 100 31</v>
          </cell>
          <cell r="B181" t="str">
            <v>Esc. carga transp. mat 1ª cat DMT 1800 a 2000m c/e</v>
          </cell>
          <cell r="E181" t="str">
            <v>m3</v>
          </cell>
          <cell r="F181">
            <v>5.63</v>
          </cell>
        </row>
        <row r="182">
          <cell r="A182" t="str">
            <v>2 S 01 100 32</v>
          </cell>
          <cell r="B182" t="str">
            <v>Esc. carga transp. mat 1ª cat DMT 2000 a 3000m c/e</v>
          </cell>
          <cell r="E182" t="str">
            <v>m3</v>
          </cell>
          <cell r="F182">
            <v>6.35</v>
          </cell>
        </row>
        <row r="183">
          <cell r="A183" t="str">
            <v>2 S 01 100 33</v>
          </cell>
          <cell r="B183" t="str">
            <v>Esc. carga transp. mat 1ª cat DMT 3000 a 5000m c/e</v>
          </cell>
          <cell r="E183" t="str">
            <v>m3</v>
          </cell>
          <cell r="F183">
            <v>8.32</v>
          </cell>
        </row>
        <row r="184">
          <cell r="A184" t="str">
            <v>2 S 01 101 01</v>
          </cell>
          <cell r="B184" t="str">
            <v>Esc. carga transp. mat 2ª cat DMT 50m</v>
          </cell>
          <cell r="E184" t="str">
            <v>m3</v>
          </cell>
          <cell r="F184">
            <v>2.38</v>
          </cell>
        </row>
        <row r="185">
          <cell r="A185" t="str">
            <v>2 S 01 101 02</v>
          </cell>
          <cell r="B185" t="str">
            <v>Esc. carga transp. mat 2ª cat DMT 50 a 200m c/m</v>
          </cell>
          <cell r="E185" t="str">
            <v>m3</v>
          </cell>
          <cell r="F185">
            <v>6.04</v>
          </cell>
        </row>
        <row r="186">
          <cell r="A186" t="str">
            <v>2 S 01 101 03</v>
          </cell>
          <cell r="B186" t="str">
            <v>Esc. carga transp. mat 2ª cat DMT 200 a 400m c/m</v>
          </cell>
          <cell r="E186" t="str">
            <v>m3</v>
          </cell>
          <cell r="F186">
            <v>6.06</v>
          </cell>
        </row>
        <row r="187">
          <cell r="A187" t="str">
            <v>2 S 01 101 04</v>
          </cell>
          <cell r="B187" t="str">
            <v>Esc. carga transp. mat 2ª cat DMT 400 a 600m c/m</v>
          </cell>
          <cell r="E187" t="str">
            <v>m3</v>
          </cell>
          <cell r="F187">
            <v>7.35</v>
          </cell>
        </row>
        <row r="188">
          <cell r="A188" t="str">
            <v>2 S 01 101 05</v>
          </cell>
          <cell r="B188" t="str">
            <v>Esc. carga transp. mat 2ª cat DMT 600 a 800m c/m</v>
          </cell>
          <cell r="E188" t="str">
            <v>m3</v>
          </cell>
          <cell r="F188">
            <v>8.65</v>
          </cell>
        </row>
        <row r="189">
          <cell r="A189" t="str">
            <v>2 S 01 101 06</v>
          </cell>
          <cell r="B189" t="str">
            <v>Esc. carga transp. mat 2ª cat DMT 800 a 1000m c/m</v>
          </cell>
          <cell r="E189" t="str">
            <v>m3</v>
          </cell>
          <cell r="F189">
            <v>9.9499999999999993</v>
          </cell>
        </row>
        <row r="190">
          <cell r="A190" t="str">
            <v>2 S 01 101 07</v>
          </cell>
          <cell r="B190" t="str">
            <v>Esc. carga transp. mat 2ª cat DMT 1000 a 1200m c/m</v>
          </cell>
          <cell r="E190" t="str">
            <v>m3</v>
          </cell>
          <cell r="F190">
            <v>9.9600000000000009</v>
          </cell>
        </row>
        <row r="191">
          <cell r="A191" t="str">
            <v>2 S 01 101 08</v>
          </cell>
          <cell r="B191" t="str">
            <v>Esc. carga transp. mat 2ª cat DMT 1200 a 1400m c/m</v>
          </cell>
          <cell r="E191" t="str">
            <v>m3</v>
          </cell>
          <cell r="F191">
            <v>11.26</v>
          </cell>
        </row>
        <row r="192">
          <cell r="A192" t="str">
            <v>2 S 01 101 09</v>
          </cell>
          <cell r="B192" t="str">
            <v>Esc. carga tr. mat 2ª c. DMT 50 a 200m c/carreg</v>
          </cell>
          <cell r="E192" t="str">
            <v>m3</v>
          </cell>
          <cell r="F192">
            <v>5.79</v>
          </cell>
        </row>
        <row r="193">
          <cell r="A193" t="str">
            <v>2 S 01 101 10</v>
          </cell>
          <cell r="B193" t="str">
            <v>Esc. carga tr. mat 2ª c. DMT 200 a 400m c/carreg</v>
          </cell>
          <cell r="E193" t="str">
            <v>m3</v>
          </cell>
          <cell r="F193">
            <v>6.24</v>
          </cell>
        </row>
        <row r="194">
          <cell r="A194" t="str">
            <v>2 S 01 101 11</v>
          </cell>
          <cell r="B194" t="str">
            <v>Esc. carga tr. mat 2a c. DMT 400 a 600m c/carreg</v>
          </cell>
          <cell r="E194" t="str">
            <v>m3</v>
          </cell>
          <cell r="F194">
            <v>6.48</v>
          </cell>
        </row>
        <row r="195">
          <cell r="A195" t="str">
            <v>2 S 01 101 12</v>
          </cell>
          <cell r="B195" t="str">
            <v>Esc. carga tr. mat 2a c. DMT 600 a 800m c/carreg</v>
          </cell>
          <cell r="E195" t="str">
            <v>m3</v>
          </cell>
          <cell r="F195">
            <v>6.84</v>
          </cell>
        </row>
        <row r="196">
          <cell r="A196" t="str">
            <v>2 S 01 101 13</v>
          </cell>
          <cell r="B196" t="str">
            <v>Esc. carga tr. mat 2a c. DMT 800 a 1000m c/carreg</v>
          </cell>
          <cell r="E196" t="str">
            <v>m3</v>
          </cell>
          <cell r="F196">
            <v>7.12</v>
          </cell>
        </row>
        <row r="197">
          <cell r="A197" t="str">
            <v>2 S 01 101 14</v>
          </cell>
          <cell r="B197" t="str">
            <v>Esc. carga tr. mat 2a c. DMT 1000 a 1200m c/carreg</v>
          </cell>
          <cell r="E197" t="str">
            <v>m3</v>
          </cell>
          <cell r="F197">
            <v>7.39</v>
          </cell>
        </row>
        <row r="198">
          <cell r="A198" t="str">
            <v>2 S 01 101 15</v>
          </cell>
          <cell r="B198" t="str">
            <v>Esc. carga tr. mat 2a c. DMT 1200 a 1400m c/carreg</v>
          </cell>
          <cell r="E198" t="str">
            <v>m3</v>
          </cell>
          <cell r="F198">
            <v>7.65</v>
          </cell>
        </row>
        <row r="199">
          <cell r="A199" t="str">
            <v>2 S 01 101 16</v>
          </cell>
          <cell r="B199" t="str">
            <v>Esc. carga tr. mat 2a c. DMT 1400 a 1600m c/carreg</v>
          </cell>
          <cell r="E199" t="str">
            <v>m3</v>
          </cell>
          <cell r="F199">
            <v>7.92</v>
          </cell>
        </row>
        <row r="200">
          <cell r="A200" t="str">
            <v>2 S 01 101 17</v>
          </cell>
          <cell r="B200" t="str">
            <v>Esc. carga tr. mat 2a c. DMT 1600 a 1800m c/carreg</v>
          </cell>
          <cell r="E200" t="str">
            <v>m3</v>
          </cell>
          <cell r="F200">
            <v>8.1</v>
          </cell>
        </row>
        <row r="201">
          <cell r="A201" t="str">
            <v>2 S 01 101 18</v>
          </cell>
          <cell r="B201" t="str">
            <v>Esc. carga tr. mat 2a c. DMT 1800 a 2000m c/carreg</v>
          </cell>
          <cell r="E201" t="str">
            <v>m3</v>
          </cell>
          <cell r="F201">
            <v>8.41</v>
          </cell>
        </row>
        <row r="202">
          <cell r="A202" t="str">
            <v>2 S 01 101 19</v>
          </cell>
          <cell r="B202" t="str">
            <v>Esc. carga tr. mat 2a c. DMT 2000 a 3000m c/carreg</v>
          </cell>
          <cell r="E202" t="str">
            <v>m3</v>
          </cell>
          <cell r="F202">
            <v>9.1999999999999993</v>
          </cell>
        </row>
        <row r="203">
          <cell r="A203" t="str">
            <v>2 S 01 101 20</v>
          </cell>
          <cell r="B203" t="str">
            <v>Esc. carga tr. mat 2a c. DMT 3000 a 5000m c/carreg</v>
          </cell>
          <cell r="E203" t="str">
            <v>m3</v>
          </cell>
          <cell r="F203">
            <v>11.58</v>
          </cell>
        </row>
        <row r="204">
          <cell r="A204" t="str">
            <v>2 S 01 101 22</v>
          </cell>
          <cell r="B204" t="str">
            <v>Esc. carga transp. mat 2a cat DMT 50 a 200m c/e</v>
          </cell>
          <cell r="E204" t="str">
            <v>m3</v>
          </cell>
          <cell r="F204">
            <v>4.92</v>
          </cell>
        </row>
        <row r="205">
          <cell r="A205" t="str">
            <v>2 S 01 101 23</v>
          </cell>
          <cell r="B205" t="str">
            <v>Esc. carga transp. mat 2a cat DMT 200 a 400m c/e</v>
          </cell>
          <cell r="E205" t="str">
            <v>m3</v>
          </cell>
          <cell r="F205">
            <v>5.27</v>
          </cell>
        </row>
        <row r="206">
          <cell r="A206" t="str">
            <v>2 S 01 101 24</v>
          </cell>
          <cell r="B206" t="str">
            <v>Esc. carga transp. mat 2a cat DMT 400 a 600m c/e</v>
          </cell>
          <cell r="E206" t="str">
            <v>m3</v>
          </cell>
          <cell r="F206">
            <v>5.61</v>
          </cell>
        </row>
        <row r="207">
          <cell r="A207" t="str">
            <v>2 S 01 101 25</v>
          </cell>
          <cell r="B207" t="str">
            <v>Esc. carga transp. mat 2a cat DMT 600 a 800m c/e</v>
          </cell>
          <cell r="E207" t="str">
            <v>m3</v>
          </cell>
          <cell r="F207">
            <v>5.98</v>
          </cell>
        </row>
        <row r="208">
          <cell r="A208" t="str">
            <v>2 S 01 101 26</v>
          </cell>
          <cell r="B208" t="str">
            <v>Esc. carga transp. mat 2a cat DMT 800 a 1000m c/e</v>
          </cell>
          <cell r="E208" t="str">
            <v>m3</v>
          </cell>
          <cell r="F208">
            <v>6.26</v>
          </cell>
        </row>
        <row r="209">
          <cell r="A209" t="str">
            <v>2 S 01 101 27</v>
          </cell>
          <cell r="B209" t="str">
            <v>Esc. carga transp. mat 2a cat DMT 1000 a 1200m c/e</v>
          </cell>
          <cell r="E209" t="str">
            <v>m3</v>
          </cell>
          <cell r="F209">
            <v>6.53</v>
          </cell>
        </row>
        <row r="210">
          <cell r="A210" t="str">
            <v>2 S 01 101 28</v>
          </cell>
          <cell r="B210" t="str">
            <v>Esc. carga transp. mat 2a cat DMT 1200 a 1400m c/e</v>
          </cell>
          <cell r="E210" t="str">
            <v>m3</v>
          </cell>
          <cell r="F210">
            <v>6.86</v>
          </cell>
        </row>
        <row r="211">
          <cell r="A211" t="str">
            <v>2 S 01 101 29</v>
          </cell>
          <cell r="B211" t="str">
            <v>Esc. carga transp. mat 2a cat DMT 1400 a 1600m c/e</v>
          </cell>
          <cell r="E211" t="str">
            <v>m3</v>
          </cell>
          <cell r="F211">
            <v>7.08</v>
          </cell>
        </row>
        <row r="212">
          <cell r="A212" t="str">
            <v>2 S 01 101 30</v>
          </cell>
          <cell r="B212" t="str">
            <v>Esc. carga transp. mat 2a cat DMT 1600 a 1800m c/e</v>
          </cell>
          <cell r="E212" t="str">
            <v>m3</v>
          </cell>
          <cell r="F212">
            <v>7.19</v>
          </cell>
        </row>
        <row r="213">
          <cell r="A213" t="str">
            <v>2 S 01 101 31</v>
          </cell>
          <cell r="B213" t="str">
            <v>Esc. carga transp. mat 2a cat DMT 1800 a 2000m c/e</v>
          </cell>
          <cell r="E213" t="str">
            <v>m3</v>
          </cell>
          <cell r="F213">
            <v>7.51</v>
          </cell>
        </row>
        <row r="214">
          <cell r="A214" t="str">
            <v>2 S 01 101 32</v>
          </cell>
          <cell r="B214" t="str">
            <v>Esc. carga transp. mat 2a cat DMT 2000 a 3000m c/e</v>
          </cell>
          <cell r="E214" t="str">
            <v>m3</v>
          </cell>
          <cell r="F214">
            <v>8.44</v>
          </cell>
        </row>
        <row r="215">
          <cell r="A215" t="str">
            <v>2 S 01 101 33</v>
          </cell>
          <cell r="B215" t="str">
            <v>Esc. carga transp. mat 2a cat DMT 3000 a 5000m c/e</v>
          </cell>
          <cell r="E215" t="str">
            <v>m3</v>
          </cell>
          <cell r="F215">
            <v>10.84</v>
          </cell>
        </row>
        <row r="216">
          <cell r="A216" t="str">
            <v>2 S 01 102 01</v>
          </cell>
          <cell r="B216" t="str">
            <v>Esc. carga transp. mat 3a cat DMT até 50m</v>
          </cell>
          <cell r="E216" t="str">
            <v>m3</v>
          </cell>
          <cell r="F216">
            <v>17.61</v>
          </cell>
        </row>
        <row r="217">
          <cell r="A217" t="str">
            <v>2 S 01 102 02</v>
          </cell>
          <cell r="B217" t="str">
            <v>Esc. carga transp. mat 3a cat DMT 50 a 200m</v>
          </cell>
          <cell r="E217" t="str">
            <v>m3</v>
          </cell>
          <cell r="F217">
            <v>20.02</v>
          </cell>
        </row>
        <row r="218">
          <cell r="A218" t="str">
            <v>2 S 01 102 03</v>
          </cell>
          <cell r="B218" t="str">
            <v>Esc. carga transp. mat 3a cat DMT 200 a 400m</v>
          </cell>
          <cell r="E218" t="str">
            <v>m3</v>
          </cell>
          <cell r="F218">
            <v>20.54</v>
          </cell>
        </row>
        <row r="219">
          <cell r="A219" t="str">
            <v>2 S 01 102 04</v>
          </cell>
          <cell r="B219" t="str">
            <v>Esc. carga transp. mat 3a cat DMT 400 a 600m</v>
          </cell>
          <cell r="E219" t="str">
            <v>m3</v>
          </cell>
          <cell r="F219">
            <v>21.27</v>
          </cell>
        </row>
        <row r="220">
          <cell r="A220" t="str">
            <v>2 S 01 102 05</v>
          </cell>
          <cell r="B220" t="str">
            <v>Esc. carga transp. mat 3a cat DMT 600 a 800m</v>
          </cell>
          <cell r="E220" t="str">
            <v>m3</v>
          </cell>
          <cell r="F220">
            <v>21.79</v>
          </cell>
        </row>
        <row r="221">
          <cell r="A221" t="str">
            <v>2 S 01 102 06</v>
          </cell>
          <cell r="B221" t="str">
            <v>Esc. carga transp. mat 3a cat DMT 800 a 1000m</v>
          </cell>
          <cell r="E221" t="str">
            <v>m3</v>
          </cell>
          <cell r="F221">
            <v>22.31</v>
          </cell>
        </row>
        <row r="222">
          <cell r="A222" t="str">
            <v>2 S 01 102 07</v>
          </cell>
          <cell r="B222" t="str">
            <v>Esc. carga transp. mat 3a cat DMT 1000 a 1200m</v>
          </cell>
          <cell r="E222" t="str">
            <v>m3</v>
          </cell>
          <cell r="F222">
            <v>22.54</v>
          </cell>
        </row>
        <row r="223">
          <cell r="A223" t="str">
            <v>2 S 01 300 01</v>
          </cell>
          <cell r="B223" t="str">
            <v>Esc. carga transp. solos moles DMT 0 a 200m</v>
          </cell>
          <cell r="E223" t="str">
            <v>m3</v>
          </cell>
          <cell r="F223">
            <v>10.49</v>
          </cell>
        </row>
        <row r="224">
          <cell r="A224" t="str">
            <v>2 S 01 300 02</v>
          </cell>
          <cell r="B224" t="str">
            <v>Esc. carga transp. solos moles DMT 200 a 400m</v>
          </cell>
          <cell r="E224" t="str">
            <v>m3</v>
          </cell>
          <cell r="F224">
            <v>11.3</v>
          </cell>
        </row>
        <row r="225">
          <cell r="A225" t="str">
            <v>2 S 01 300 03</v>
          </cell>
          <cell r="B225" t="str">
            <v>Esc. carga transp. solos moles DMT 400 a 600m</v>
          </cell>
          <cell r="E225" t="str">
            <v>m3</v>
          </cell>
          <cell r="F225">
            <v>11.64</v>
          </cell>
        </row>
        <row r="226">
          <cell r="A226" t="str">
            <v>2 S 01 300 04</v>
          </cell>
          <cell r="B226" t="str">
            <v>Esc. carga transp. solos moles DMT 600 a 800m</v>
          </cell>
          <cell r="E226" t="str">
            <v>m3</v>
          </cell>
          <cell r="F226">
            <v>12.04</v>
          </cell>
        </row>
        <row r="227">
          <cell r="A227" t="str">
            <v>2 S 01 300 05</v>
          </cell>
          <cell r="B227" t="str">
            <v>Esc. carga transp. solos moles DMT 800 a 1000m</v>
          </cell>
          <cell r="E227" t="str">
            <v>m3</v>
          </cell>
          <cell r="F227">
            <v>12.8</v>
          </cell>
        </row>
        <row r="228">
          <cell r="A228" t="str">
            <v>2 S 01 510 00</v>
          </cell>
          <cell r="B228" t="str">
            <v>Compactação de aterros a 95% proctor normal</v>
          </cell>
          <cell r="E228" t="str">
            <v>m3</v>
          </cell>
          <cell r="F228">
            <v>1.56</v>
          </cell>
        </row>
        <row r="229">
          <cell r="A229" t="str">
            <v>2 S 01 511 00</v>
          </cell>
          <cell r="B229" t="str">
            <v>Compactação de aterros a 100% proctor normal</v>
          </cell>
          <cell r="E229" t="str">
            <v>m3</v>
          </cell>
          <cell r="F229">
            <v>1.81</v>
          </cell>
        </row>
        <row r="230">
          <cell r="A230" t="str">
            <v>2 S 01 512 01</v>
          </cell>
          <cell r="B230" t="str">
            <v>Construção de corpo de aterro em rocha</v>
          </cell>
          <cell r="E230" t="str">
            <v>m3</v>
          </cell>
          <cell r="F230">
            <v>5.1100000000000003</v>
          </cell>
        </row>
        <row r="231">
          <cell r="A231" t="str">
            <v>2 S 01 512 02</v>
          </cell>
          <cell r="B231" t="str">
            <v>Compactação de camada final de aterro de rocha</v>
          </cell>
          <cell r="E231" t="str">
            <v>m3</v>
          </cell>
          <cell r="F231">
            <v>13.4</v>
          </cell>
        </row>
        <row r="232">
          <cell r="A232" t="str">
            <v>2 S 01 513 01</v>
          </cell>
          <cell r="B232" t="str">
            <v>Compactação de material de "bota-fora"</v>
          </cell>
          <cell r="E232" t="str">
            <v>m3</v>
          </cell>
          <cell r="F232">
            <v>1.22</v>
          </cell>
        </row>
        <row r="233">
          <cell r="A233" t="str">
            <v>2 S 02 100 00</v>
          </cell>
          <cell r="B233" t="str">
            <v>Reforço do subleito</v>
          </cell>
          <cell r="E233" t="str">
            <v>m3</v>
          </cell>
          <cell r="F233">
            <v>8.2899999999999991</v>
          </cell>
        </row>
        <row r="234">
          <cell r="A234" t="str">
            <v>2 S 02 110 00</v>
          </cell>
          <cell r="B234" t="str">
            <v>Regularização do subleito</v>
          </cell>
          <cell r="E234" t="str">
            <v>m2</v>
          </cell>
          <cell r="F234">
            <v>0.46</v>
          </cell>
        </row>
        <row r="235">
          <cell r="A235" t="str">
            <v>2 S 02 110 01</v>
          </cell>
          <cell r="B235" t="str">
            <v>Regul. subleito c/ fres. corte contr.autom. greide</v>
          </cell>
          <cell r="E235" t="str">
            <v>m2</v>
          </cell>
          <cell r="F235">
            <v>0.75</v>
          </cell>
        </row>
        <row r="236">
          <cell r="A236" t="str">
            <v>2 S 02 200 00</v>
          </cell>
          <cell r="B236" t="str">
            <v>Sub-base solo estabilizado granul. s/ mistura</v>
          </cell>
          <cell r="E236" t="str">
            <v>m3</v>
          </cell>
          <cell r="F236">
            <v>8.1199999999999992</v>
          </cell>
        </row>
        <row r="237">
          <cell r="A237" t="str">
            <v>2 S 02 200 01</v>
          </cell>
          <cell r="B237" t="str">
            <v>Base solo estabilizado granul. s/ mistura</v>
          </cell>
          <cell r="E237" t="str">
            <v>m3</v>
          </cell>
          <cell r="F237">
            <v>8.2899999999999991</v>
          </cell>
        </row>
        <row r="238">
          <cell r="A238" t="str">
            <v>2 S 02 210 00</v>
          </cell>
          <cell r="B238" t="str">
            <v>Sub-base estab. granul. c/ mistura solo na pista</v>
          </cell>
          <cell r="E238" t="str">
            <v>m3</v>
          </cell>
          <cell r="F238">
            <v>8.93</v>
          </cell>
        </row>
        <row r="239">
          <cell r="A239" t="str">
            <v>2 S 02 210 01</v>
          </cell>
          <cell r="B239" t="str">
            <v>Sub-base estab. granul. c/ mist. solo-areia pista</v>
          </cell>
          <cell r="E239" t="str">
            <v>m3</v>
          </cell>
          <cell r="F239">
            <v>10.02</v>
          </cell>
        </row>
        <row r="240">
          <cell r="A240" t="str">
            <v>2 S 02 210 02</v>
          </cell>
          <cell r="B240" t="str">
            <v>Base estab.granul.c/ mist.solo - areia na pista</v>
          </cell>
          <cell r="E240" t="str">
            <v>m3</v>
          </cell>
          <cell r="F240">
            <v>10.02</v>
          </cell>
        </row>
        <row r="241">
          <cell r="A241" t="str">
            <v>2 S 02 220 00</v>
          </cell>
          <cell r="B241" t="str">
            <v>Base estab.granul.c/ mistura solo - brita</v>
          </cell>
          <cell r="E241" t="str">
            <v>m3</v>
          </cell>
          <cell r="F241">
            <v>27.11</v>
          </cell>
        </row>
        <row r="242">
          <cell r="A242" t="str">
            <v>2 S 02 230 00</v>
          </cell>
          <cell r="B242" t="str">
            <v>Base de brita graduada</v>
          </cell>
          <cell r="E242" t="str">
            <v>m3</v>
          </cell>
          <cell r="F242">
            <v>42.92</v>
          </cell>
        </row>
        <row r="243">
          <cell r="A243" t="str">
            <v>2 S 02 230 01</v>
          </cell>
          <cell r="B243" t="str">
            <v>Base brita grad. c/ dist. agreg. contr. de greide</v>
          </cell>
          <cell r="E243" t="str">
            <v>m3</v>
          </cell>
          <cell r="F243">
            <v>43.93</v>
          </cell>
        </row>
        <row r="244">
          <cell r="A244" t="str">
            <v>2 S 02 231 00</v>
          </cell>
          <cell r="B244" t="str">
            <v>Base de macadame hidráulico</v>
          </cell>
          <cell r="E244" t="str">
            <v>m3</v>
          </cell>
          <cell r="F244">
            <v>37.630000000000003</v>
          </cell>
        </row>
        <row r="245">
          <cell r="A245" t="str">
            <v>2 S 02 241 01</v>
          </cell>
          <cell r="B245" t="str">
            <v>Base de solo cimento c/ mistura em usina</v>
          </cell>
          <cell r="E245" t="str">
            <v>m3</v>
          </cell>
          <cell r="F245">
            <v>109.32</v>
          </cell>
        </row>
        <row r="246">
          <cell r="A246" t="str">
            <v>2 S 02 243 01</v>
          </cell>
          <cell r="B246" t="str">
            <v>Sub-base de solo melhor. c/ cimento mist. em usina</v>
          </cell>
          <cell r="E246" t="str">
            <v>m3</v>
          </cell>
          <cell r="F246">
            <v>62.57</v>
          </cell>
        </row>
        <row r="247">
          <cell r="A247" t="str">
            <v>2 S 02 300 00</v>
          </cell>
          <cell r="B247" t="str">
            <v>Imprimação</v>
          </cell>
          <cell r="E247" t="str">
            <v>m2</v>
          </cell>
          <cell r="F247">
            <v>0.13</v>
          </cell>
        </row>
        <row r="248">
          <cell r="A248" t="str">
            <v>2 S 02 400 00</v>
          </cell>
          <cell r="B248" t="str">
            <v>Pintura de ligação</v>
          </cell>
          <cell r="E248" t="str">
            <v>m2</v>
          </cell>
          <cell r="F248">
            <v>0.09</v>
          </cell>
        </row>
        <row r="249">
          <cell r="A249" t="str">
            <v>2 S 02 500 00</v>
          </cell>
          <cell r="B249" t="str">
            <v>Tratamento superficial simples c/ cap</v>
          </cell>
          <cell r="E249" t="str">
            <v>m2</v>
          </cell>
          <cell r="F249">
            <v>0.49</v>
          </cell>
        </row>
        <row r="250">
          <cell r="A250" t="str">
            <v>2 S 02 500 01</v>
          </cell>
          <cell r="B250" t="str">
            <v>Tratamento superficial simples c/ emulsão</v>
          </cell>
          <cell r="E250" t="str">
            <v>m2</v>
          </cell>
          <cell r="F250">
            <v>0.46</v>
          </cell>
        </row>
        <row r="251">
          <cell r="A251" t="str">
            <v>2 S 02 500 02</v>
          </cell>
          <cell r="B251" t="str">
            <v>Tratamento superficial simples c/ banho diluído</v>
          </cell>
          <cell r="E251" t="str">
            <v>m2</v>
          </cell>
          <cell r="F251">
            <v>0.53</v>
          </cell>
        </row>
        <row r="252">
          <cell r="A252" t="str">
            <v>2 S 02 501 00</v>
          </cell>
          <cell r="B252" t="str">
            <v>Tratamento superficial duplo c/ cap</v>
          </cell>
          <cell r="E252" t="str">
            <v>m2</v>
          </cell>
          <cell r="F252">
            <v>1.45</v>
          </cell>
        </row>
        <row r="253">
          <cell r="A253" t="str">
            <v>2 S 02 501 01</v>
          </cell>
          <cell r="B253" t="str">
            <v>Tratamento superficial duplo c/ emulsão</v>
          </cell>
          <cell r="E253" t="str">
            <v>m2</v>
          </cell>
          <cell r="F253">
            <v>0.9</v>
          </cell>
        </row>
        <row r="254">
          <cell r="A254" t="str">
            <v>2 S 02 501 02</v>
          </cell>
          <cell r="B254" t="str">
            <v>Tratamento superficial duplo c/ banho diluído</v>
          </cell>
          <cell r="E254" t="str">
            <v>m2</v>
          </cell>
          <cell r="F254">
            <v>1.6</v>
          </cell>
        </row>
        <row r="255">
          <cell r="A255" t="str">
            <v>2 S 02 502 00</v>
          </cell>
          <cell r="B255" t="str">
            <v>Tratamento superficial triplo c/ cap</v>
          </cell>
          <cell r="E255" t="str">
            <v>m2</v>
          </cell>
          <cell r="F255">
            <v>2.08</v>
          </cell>
        </row>
        <row r="256">
          <cell r="A256" t="str">
            <v>2 S 02 502 01</v>
          </cell>
          <cell r="B256" t="str">
            <v>Tratamento superficial triplo c/ emulsão</v>
          </cell>
          <cell r="E256" t="str">
            <v>m2</v>
          </cell>
          <cell r="F256">
            <v>2.1</v>
          </cell>
        </row>
        <row r="257">
          <cell r="A257" t="str">
            <v>2 S 02 502 02</v>
          </cell>
          <cell r="B257" t="str">
            <v>Tratamento superficial triplo c/ banho diluído</v>
          </cell>
          <cell r="E257" t="str">
            <v>m2</v>
          </cell>
          <cell r="F257">
            <v>2.29</v>
          </cell>
        </row>
        <row r="258">
          <cell r="A258" t="str">
            <v>2 S 02 530 00</v>
          </cell>
          <cell r="B258" t="str">
            <v>Pré-misturado a frio</v>
          </cell>
          <cell r="E258" t="str">
            <v>m3</v>
          </cell>
          <cell r="F258">
            <v>89.27</v>
          </cell>
        </row>
        <row r="259">
          <cell r="A259" t="str">
            <v>2 S 02 531 00</v>
          </cell>
          <cell r="B259" t="str">
            <v>Macadame betuminoso por penetração</v>
          </cell>
          <cell r="E259" t="str">
            <v>m3</v>
          </cell>
          <cell r="F259">
            <v>51.03</v>
          </cell>
        </row>
        <row r="260">
          <cell r="A260" t="str">
            <v>2 S 02 532 00</v>
          </cell>
          <cell r="B260" t="str">
            <v>Areia-asfalto a quente</v>
          </cell>
          <cell r="E260" t="str">
            <v>t</v>
          </cell>
          <cell r="F260">
            <v>38.67</v>
          </cell>
        </row>
        <row r="261">
          <cell r="A261" t="str">
            <v>2 S 02 540 01</v>
          </cell>
          <cell r="B261" t="str">
            <v>Conc. betuminoso usinado a quente - capa rolamento</v>
          </cell>
          <cell r="E261" t="str">
            <v>t</v>
          </cell>
          <cell r="F261">
            <v>34.15</v>
          </cell>
        </row>
        <row r="262">
          <cell r="A262" t="str">
            <v>2 S 02 540 02</v>
          </cell>
          <cell r="B262" t="str">
            <v>Concreto betuminoso usinado a quente - "binder"</v>
          </cell>
          <cell r="E262" t="str">
            <v>t</v>
          </cell>
          <cell r="F262">
            <v>33.619999999999997</v>
          </cell>
        </row>
        <row r="263">
          <cell r="A263" t="str">
            <v>2 S 02 603 00</v>
          </cell>
          <cell r="B263" t="str">
            <v>Sub-base de concreto rolado</v>
          </cell>
          <cell r="E263" t="str">
            <v>m3</v>
          </cell>
          <cell r="F263">
            <v>108.71</v>
          </cell>
        </row>
        <row r="264">
          <cell r="A264" t="str">
            <v>2 S 02 604 00</v>
          </cell>
          <cell r="B264" t="str">
            <v>Sub-base de concreto de cimento portland</v>
          </cell>
          <cell r="E264" t="str">
            <v>m3</v>
          </cell>
          <cell r="F264">
            <v>136.71</v>
          </cell>
        </row>
        <row r="265">
          <cell r="A265" t="str">
            <v>2 S 02 606 00</v>
          </cell>
          <cell r="B265" t="str">
            <v>Concreto de cimento portland com fôrma deslizante</v>
          </cell>
          <cell r="E265" t="str">
            <v>m3</v>
          </cell>
          <cell r="F265">
            <v>283.45999999999998</v>
          </cell>
        </row>
        <row r="266">
          <cell r="A266" t="str">
            <v>2 S 02 607 00</v>
          </cell>
          <cell r="B266" t="str">
            <v>Concreto cimento portland c/ equip. pequeno porte</v>
          </cell>
          <cell r="E266" t="str">
            <v>m3</v>
          </cell>
          <cell r="F266">
            <v>309.39999999999998</v>
          </cell>
        </row>
        <row r="267">
          <cell r="A267" t="str">
            <v>2 S 02 700 01</v>
          </cell>
          <cell r="B267" t="str">
            <v>Execução pavim. c/ peças pré-moldadas concr.</v>
          </cell>
          <cell r="E267" t="str">
            <v>m2</v>
          </cell>
          <cell r="F267">
            <v>53.64</v>
          </cell>
        </row>
        <row r="268">
          <cell r="A268" t="str">
            <v>2 S 02 702 00</v>
          </cell>
          <cell r="B268" t="str">
            <v>Limpeza e enchimento de junta de pavimento de conc</v>
          </cell>
          <cell r="E268" t="str">
            <v>m</v>
          </cell>
          <cell r="F268">
            <v>2.64</v>
          </cell>
        </row>
        <row r="269">
          <cell r="A269" t="str">
            <v>2 S 03 000 02</v>
          </cell>
          <cell r="B269" t="str">
            <v>Escavação manual de cavas em material 1a cat</v>
          </cell>
          <cell r="E269" t="str">
            <v>m3</v>
          </cell>
          <cell r="F269">
            <v>26.31</v>
          </cell>
        </row>
        <row r="270">
          <cell r="A270" t="str">
            <v>2 S 03 000 03</v>
          </cell>
          <cell r="B270" t="str">
            <v>Escavação manual de cavas em material 2a cat</v>
          </cell>
          <cell r="E270" t="str">
            <v>m3</v>
          </cell>
          <cell r="F270">
            <v>35.08</v>
          </cell>
        </row>
        <row r="271">
          <cell r="A271" t="str">
            <v>2 S 03 010 01</v>
          </cell>
          <cell r="B271" t="str">
            <v>Escavação em cavas de fundação com esgotamento</v>
          </cell>
          <cell r="E271" t="str">
            <v>m3</v>
          </cell>
          <cell r="F271">
            <v>29.91</v>
          </cell>
        </row>
        <row r="272">
          <cell r="A272" t="str">
            <v>2 S 03 119 01</v>
          </cell>
          <cell r="B272" t="str">
            <v>Escoramento com madeira de OAE</v>
          </cell>
          <cell r="E272" t="str">
            <v>m3</v>
          </cell>
          <cell r="F272">
            <v>21</v>
          </cell>
        </row>
        <row r="273">
          <cell r="A273" t="str">
            <v>2 S 03 300 01</v>
          </cell>
          <cell r="B273" t="str">
            <v>Confecção e lançamento concr. magro em betoneira</v>
          </cell>
          <cell r="E273" t="str">
            <v>m3</v>
          </cell>
          <cell r="F273">
            <v>180.91</v>
          </cell>
        </row>
        <row r="274">
          <cell r="A274" t="str">
            <v>2 S 03 321 00</v>
          </cell>
          <cell r="B274" t="str">
            <v>Conc.estr.fck=8 MPa-contr.raz.uso ger.conf. e lanç</v>
          </cell>
          <cell r="E274" t="str">
            <v>m3</v>
          </cell>
          <cell r="F274">
            <v>215.84</v>
          </cell>
        </row>
        <row r="275">
          <cell r="A275" t="str">
            <v>2 S 03 322 00</v>
          </cell>
          <cell r="B275" t="str">
            <v>Conc.estr.fck=10 MPa-contr.raz.uso ger.conf.e lanç</v>
          </cell>
          <cell r="E275" t="str">
            <v>m3</v>
          </cell>
          <cell r="F275">
            <v>227.71</v>
          </cell>
        </row>
        <row r="276">
          <cell r="A276" t="str">
            <v>2 S 03 323 00</v>
          </cell>
          <cell r="B276" t="str">
            <v>Conc.estr.fck=12 MPa-contr.raz.uso ger.conf.e lanç</v>
          </cell>
          <cell r="E276" t="str">
            <v>m3</v>
          </cell>
          <cell r="F276">
            <v>240.46</v>
          </cell>
        </row>
        <row r="277">
          <cell r="A277" t="str">
            <v>2 S 03 324 00</v>
          </cell>
          <cell r="B277" t="str">
            <v>Conc.estr.fck=15 MPa-contr.raz.uso ger.conf.e lanç</v>
          </cell>
          <cell r="E277" t="str">
            <v>m3</v>
          </cell>
          <cell r="F277">
            <v>253.88</v>
          </cell>
        </row>
        <row r="278">
          <cell r="A278" t="str">
            <v>2 S 03 324 01</v>
          </cell>
          <cell r="B278" t="str">
            <v>Conc.estr.fck=15 MPa-contr.raz.c/adit.conf. e lanç</v>
          </cell>
          <cell r="E278" t="str">
            <v>m3</v>
          </cell>
          <cell r="F278">
            <v>234.5</v>
          </cell>
        </row>
        <row r="279">
          <cell r="A279" t="str">
            <v>2 S 03 325 00</v>
          </cell>
          <cell r="B279" t="str">
            <v>Conc.estr.fck=18 MPa-contr.raz.uso ger.conf.e lanç</v>
          </cell>
          <cell r="E279" t="str">
            <v>m3</v>
          </cell>
          <cell r="F279">
            <v>267.14</v>
          </cell>
        </row>
        <row r="280">
          <cell r="A280" t="str">
            <v>2 S 03 325 01</v>
          </cell>
          <cell r="B280" t="str">
            <v>Conc.estr.fck=18 MPa-contr.raz.c/adit.conf. e lanç</v>
          </cell>
          <cell r="E280" t="str">
            <v>m3</v>
          </cell>
          <cell r="F280">
            <v>246.77</v>
          </cell>
        </row>
        <row r="281">
          <cell r="A281" t="str">
            <v>2 S 03 326 00</v>
          </cell>
          <cell r="B281" t="str">
            <v>Conc.estr.fck=20 MPa-contr.raz.uso ger.conf.e lanç</v>
          </cell>
          <cell r="E281" t="str">
            <v>m3</v>
          </cell>
          <cell r="F281">
            <v>277.97000000000003</v>
          </cell>
        </row>
        <row r="282">
          <cell r="A282" t="str">
            <v>2 S 03 326 01</v>
          </cell>
          <cell r="B282" t="str">
            <v>Conc.estr.fck=20 MPa-contr.raz.c/adit.conf. e lanç</v>
          </cell>
          <cell r="E282" t="str">
            <v>m3</v>
          </cell>
          <cell r="F282">
            <v>257.87</v>
          </cell>
        </row>
        <row r="283">
          <cell r="A283" t="str">
            <v>2 S 03 327 00</v>
          </cell>
          <cell r="B283" t="str">
            <v>Conc.estr.fck=22 MPa-contr.raz.uso ger.conf.e lanç</v>
          </cell>
          <cell r="E283" t="str">
            <v>m3</v>
          </cell>
          <cell r="F283">
            <v>290.72000000000003</v>
          </cell>
        </row>
        <row r="284">
          <cell r="A284" t="str">
            <v>2 S 03 328 00</v>
          </cell>
          <cell r="B284" t="str">
            <v>Conc.estr.fck=24 MPa-contr.raz.uso ger.conf.e lanç</v>
          </cell>
          <cell r="E284" t="str">
            <v>m3</v>
          </cell>
          <cell r="F284">
            <v>303.72000000000003</v>
          </cell>
        </row>
        <row r="285">
          <cell r="A285" t="str">
            <v>2 S 03 329 00</v>
          </cell>
          <cell r="B285" t="str">
            <v>Conc.estr.fck=25 MPa-contr.raz.c/adit.conf. e lanç</v>
          </cell>
          <cell r="E285" t="str">
            <v>m3</v>
          </cell>
          <cell r="F285">
            <v>282.39999999999998</v>
          </cell>
        </row>
        <row r="286">
          <cell r="A286" t="str">
            <v>2 S 03 329 01</v>
          </cell>
          <cell r="B286" t="str">
            <v>Conc.estr.fck=26 MPa-contr.raz.uso ger.conf.e lanç</v>
          </cell>
          <cell r="E286" t="str">
            <v>m3</v>
          </cell>
          <cell r="F286">
            <v>315.58</v>
          </cell>
        </row>
        <row r="287">
          <cell r="A287" t="str">
            <v>2 S 03 329 02</v>
          </cell>
          <cell r="B287" t="str">
            <v>Conc.estr.fck=30 MPa-contr.raz.uso ger.conf.e lanç</v>
          </cell>
          <cell r="E287" t="str">
            <v>m3</v>
          </cell>
          <cell r="F287">
            <v>327.2</v>
          </cell>
        </row>
        <row r="288">
          <cell r="A288" t="str">
            <v>2 S 03 329 03</v>
          </cell>
          <cell r="B288" t="str">
            <v>Conc.estr.fck=30 MPa-contr.raz.uso ger.conf.e lanç</v>
          </cell>
          <cell r="E288" t="str">
            <v>m3</v>
          </cell>
          <cell r="F288">
            <v>304.86</v>
          </cell>
        </row>
        <row r="289">
          <cell r="A289" t="str">
            <v>2 S 03 329 04</v>
          </cell>
          <cell r="B289" t="str">
            <v>Conc.estr.fck=35 MPa-contr.raz.c/adit.conf. e lanç</v>
          </cell>
          <cell r="E289" t="str">
            <v>m3</v>
          </cell>
          <cell r="F289">
            <v>327.78</v>
          </cell>
        </row>
        <row r="290">
          <cell r="A290" t="str">
            <v>2 S 03 370 00</v>
          </cell>
          <cell r="B290" t="str">
            <v>Forma comum de madeira</v>
          </cell>
          <cell r="E290" t="str">
            <v>m2</v>
          </cell>
          <cell r="F290">
            <v>30.53</v>
          </cell>
        </row>
        <row r="291">
          <cell r="A291" t="str">
            <v>2 S 03 371 01</v>
          </cell>
          <cell r="B291" t="str">
            <v>Forma de placa compensada resinada</v>
          </cell>
          <cell r="E291" t="str">
            <v>m2</v>
          </cell>
          <cell r="F291">
            <v>24.24</v>
          </cell>
        </row>
        <row r="292">
          <cell r="A292" t="str">
            <v>2 S 03 371 02</v>
          </cell>
          <cell r="B292" t="str">
            <v>Forma de placa compensada plastificada</v>
          </cell>
          <cell r="E292" t="str">
            <v>m2</v>
          </cell>
          <cell r="F292">
            <v>26.83</v>
          </cell>
        </row>
        <row r="293">
          <cell r="A293" t="str">
            <v>2 S 03 372 01</v>
          </cell>
          <cell r="B293" t="str">
            <v>Formas para tubulão</v>
          </cell>
          <cell r="E293" t="str">
            <v>m2</v>
          </cell>
          <cell r="F293">
            <v>15.4</v>
          </cell>
        </row>
        <row r="294">
          <cell r="A294" t="str">
            <v>2 S 03 401 01</v>
          </cell>
          <cell r="B294" t="str">
            <v>Estaca tipo Franki D=350 mm</v>
          </cell>
          <cell r="E294" t="str">
            <v>m</v>
          </cell>
          <cell r="F294">
            <v>125.92</v>
          </cell>
        </row>
        <row r="295">
          <cell r="A295" t="str">
            <v>2 S 03 401 02</v>
          </cell>
          <cell r="B295" t="str">
            <v>Estaca tipo Franki D=400 mm</v>
          </cell>
          <cell r="E295" t="str">
            <v>m</v>
          </cell>
          <cell r="F295">
            <v>138.46</v>
          </cell>
        </row>
        <row r="296">
          <cell r="A296" t="str">
            <v>2 S 03 401 03</v>
          </cell>
          <cell r="B296" t="str">
            <v>Estaca tipo Franki D=520 mm</v>
          </cell>
          <cell r="E296" t="str">
            <v>m</v>
          </cell>
          <cell r="F296">
            <v>190.99</v>
          </cell>
        </row>
        <row r="297">
          <cell r="A297" t="str">
            <v>2 S 03 401 04</v>
          </cell>
          <cell r="B297" t="str">
            <v>Estaca tipo Franki D=600 mm</v>
          </cell>
          <cell r="E297" t="str">
            <v>m</v>
          </cell>
          <cell r="F297">
            <v>238.61</v>
          </cell>
        </row>
        <row r="298">
          <cell r="A298" t="str">
            <v>2 S 03 402 01</v>
          </cell>
          <cell r="B298" t="str">
            <v>Cravação estacas pré-mold. de concreto 30 x 30 cm</v>
          </cell>
          <cell r="E298" t="str">
            <v>m</v>
          </cell>
          <cell r="F298">
            <v>127.15</v>
          </cell>
        </row>
        <row r="299">
          <cell r="A299" t="str">
            <v>2 S 03 404 01</v>
          </cell>
          <cell r="B299" t="str">
            <v>Forn. e crav. estacas perfil met. I de 10" simples</v>
          </cell>
          <cell r="E299" t="str">
            <v>m</v>
          </cell>
          <cell r="F299">
            <v>260.58999999999997</v>
          </cell>
        </row>
        <row r="300">
          <cell r="A300" t="str">
            <v>2 S 03 404 04</v>
          </cell>
          <cell r="B300" t="str">
            <v>Forn. e crav. estacas perfil met. I de 10" duplo</v>
          </cell>
          <cell r="E300" t="str">
            <v>m</v>
          </cell>
          <cell r="F300">
            <v>403.83</v>
          </cell>
        </row>
        <row r="301">
          <cell r="A301" t="str">
            <v>2 S 03 404 11</v>
          </cell>
          <cell r="B301" t="str">
            <v>Cravação estacas met. trilhos soldados - estrela</v>
          </cell>
          <cell r="E301" t="str">
            <v>m</v>
          </cell>
          <cell r="F301">
            <v>266.54000000000002</v>
          </cell>
        </row>
        <row r="302">
          <cell r="A302" t="str">
            <v>2 S 03 410 01</v>
          </cell>
          <cell r="B302" t="str">
            <v>Tubulão a céu aberto diâmetro externo = 1,00 m</v>
          </cell>
          <cell r="E302" t="str">
            <v>m</v>
          </cell>
          <cell r="F302">
            <v>773.36</v>
          </cell>
        </row>
        <row r="303">
          <cell r="A303" t="str">
            <v>2 S 03 410 11</v>
          </cell>
          <cell r="B303" t="str">
            <v>Tubulão a céu aberto diâmetro externo = 1,20 m</v>
          </cell>
          <cell r="E303" t="str">
            <v>m</v>
          </cell>
          <cell r="F303">
            <v>1002.96</v>
          </cell>
        </row>
        <row r="304">
          <cell r="A304" t="str">
            <v>2 S 03 410 21</v>
          </cell>
          <cell r="B304" t="str">
            <v>Tubulão a céu aberto diâmetro externo = 1,40 m</v>
          </cell>
          <cell r="E304" t="str">
            <v>m</v>
          </cell>
          <cell r="F304">
            <v>1253.0999999999999</v>
          </cell>
        </row>
        <row r="305">
          <cell r="A305" t="str">
            <v>2 S 03 410 31</v>
          </cell>
          <cell r="B305" t="str">
            <v>Tubulão a céu aberto diâmetro externo = 1,60 m</v>
          </cell>
          <cell r="E305" t="str">
            <v>m</v>
          </cell>
          <cell r="F305">
            <v>1513.82</v>
          </cell>
        </row>
        <row r="306">
          <cell r="A306" t="str">
            <v>2 S 03 410 41</v>
          </cell>
          <cell r="B306" t="str">
            <v>Tubulão a céu aberto diâmetro externo = 1,80 m</v>
          </cell>
          <cell r="E306" t="str">
            <v>m</v>
          </cell>
          <cell r="F306">
            <v>1826.88</v>
          </cell>
        </row>
        <row r="307">
          <cell r="A307" t="str">
            <v>2 S 03 410 51</v>
          </cell>
          <cell r="B307" t="str">
            <v>Tubulão a céu aberto diâmetro externo = 2,00 m</v>
          </cell>
          <cell r="E307" t="str">
            <v>m</v>
          </cell>
          <cell r="F307">
            <v>2174.0300000000002</v>
          </cell>
        </row>
        <row r="308">
          <cell r="A308" t="str">
            <v>2 S 03 410 61</v>
          </cell>
          <cell r="B308" t="str">
            <v>Tubulão a céu aberto diâmetro externo = 2,20 m</v>
          </cell>
          <cell r="E308" t="str">
            <v>m</v>
          </cell>
          <cell r="F308">
            <v>2588.98</v>
          </cell>
        </row>
        <row r="309">
          <cell r="A309" t="str">
            <v>2 S 03 411 11</v>
          </cell>
          <cell r="B309" t="str">
            <v>Tub.ar comp.D=1,2 m prof.até 12 m lâmina d'água LF</v>
          </cell>
          <cell r="E309" t="str">
            <v>m</v>
          </cell>
          <cell r="F309">
            <v>2381.86</v>
          </cell>
        </row>
        <row r="310">
          <cell r="A310" t="str">
            <v>2 S 03 411 12</v>
          </cell>
          <cell r="B310" t="str">
            <v>Tub.ar comp.D=1,2 m prof. 12/18 m lâmina d'água LF</v>
          </cell>
          <cell r="E310" t="str">
            <v>m</v>
          </cell>
          <cell r="F310">
            <v>2648.55</v>
          </cell>
        </row>
        <row r="311">
          <cell r="A311" t="str">
            <v>2 S 03 411 13</v>
          </cell>
          <cell r="B311" t="str">
            <v>Tub.ar comp.D=1,2 m prof. 18/24 m lâmina d'água LF</v>
          </cell>
          <cell r="E311" t="str">
            <v>m</v>
          </cell>
          <cell r="F311">
            <v>2937.19</v>
          </cell>
        </row>
        <row r="312">
          <cell r="A312" t="str">
            <v>2 S 03 411 14</v>
          </cell>
          <cell r="B312" t="str">
            <v>Tub.ar comp.D=1,2 m prof. 24/27 m lâmina d'água LF</v>
          </cell>
          <cell r="E312" t="str">
            <v>m</v>
          </cell>
          <cell r="F312">
            <v>3358.9</v>
          </cell>
        </row>
        <row r="313">
          <cell r="A313" t="str">
            <v>2 S 03 411 15</v>
          </cell>
          <cell r="B313" t="str">
            <v>Tub.ar.comp.D=1,2 m prof. 27/31 m lâmina d'água LF</v>
          </cell>
          <cell r="E313" t="str">
            <v>m</v>
          </cell>
          <cell r="F313">
            <v>3944.44</v>
          </cell>
        </row>
        <row r="314">
          <cell r="A314" t="str">
            <v>2 S 03 411 21</v>
          </cell>
          <cell r="B314" t="str">
            <v>Tub.ar.comp.D=1,4 m prof.até 12 m lâmina d'água LF</v>
          </cell>
          <cell r="E314" t="str">
            <v>m</v>
          </cell>
          <cell r="F314">
            <v>3082.9</v>
          </cell>
        </row>
        <row r="315">
          <cell r="A315" t="str">
            <v>2 S 03 411 22</v>
          </cell>
          <cell r="B315" t="str">
            <v>Tub.ar comp.D=1,4 m prof. 12/18 m lâmina d'água LF</v>
          </cell>
          <cell r="E315" t="str">
            <v>m</v>
          </cell>
          <cell r="F315">
            <v>3441.26</v>
          </cell>
        </row>
        <row r="316">
          <cell r="A316" t="str">
            <v>2 S 03 411 23</v>
          </cell>
          <cell r="B316" t="str">
            <v>Tub.ar comp.D=1,4 m prof. 18/24 m lâmina d'água LF</v>
          </cell>
          <cell r="E316" t="str">
            <v>m</v>
          </cell>
          <cell r="F316">
            <v>3828.28</v>
          </cell>
        </row>
        <row r="317">
          <cell r="A317" t="str">
            <v>2 S 03 411 24</v>
          </cell>
          <cell r="B317" t="str">
            <v>Tub.ar comp.D=1,4 m prof. 24/27 m lâmina d'água LF</v>
          </cell>
          <cell r="E317" t="str">
            <v>m</v>
          </cell>
          <cell r="F317">
            <v>4394.09</v>
          </cell>
        </row>
        <row r="318">
          <cell r="A318" t="str">
            <v>2 S 03 411 25</v>
          </cell>
          <cell r="B318" t="str">
            <v>Tub.ar comp.D=1,4 m prof. 27/31 m lâmina d'água LF</v>
          </cell>
          <cell r="E318" t="str">
            <v>m</v>
          </cell>
          <cell r="F318">
            <v>5346.16</v>
          </cell>
        </row>
        <row r="319">
          <cell r="A319" t="str">
            <v>2 S 03 411 31</v>
          </cell>
          <cell r="B319" t="str">
            <v>Tub.ar comp.D=1,6 m prof.até 12 m lâmina d'água LF</v>
          </cell>
          <cell r="E319" t="str">
            <v>m</v>
          </cell>
          <cell r="F319">
            <v>3921.04</v>
          </cell>
        </row>
        <row r="320">
          <cell r="A320" t="str">
            <v>2 S 03 411 32</v>
          </cell>
          <cell r="B320" t="str">
            <v>Tub.ar comp.D=1,6 m prof. 12/18 m lâmina d'água LF</v>
          </cell>
          <cell r="E320" t="str">
            <v>m</v>
          </cell>
          <cell r="F320">
            <v>4394.1899999999996</v>
          </cell>
        </row>
        <row r="321">
          <cell r="A321" t="str">
            <v>2 S 03 411 33</v>
          </cell>
          <cell r="B321" t="str">
            <v>Tub.ar comp.D=1,6 m prof. 18/24 m lâmina d'água LF</v>
          </cell>
          <cell r="E321" t="str">
            <v>m</v>
          </cell>
          <cell r="F321">
            <v>4905.6000000000004</v>
          </cell>
        </row>
        <row r="322">
          <cell r="A322" t="str">
            <v>2 S 03 411 34</v>
          </cell>
          <cell r="B322" t="str">
            <v>Tub.ar comp.D=1,6 m prof. 24/27 m lâmina d'água LF</v>
          </cell>
          <cell r="E322" t="str">
            <v>m</v>
          </cell>
          <cell r="F322">
            <v>5653.63</v>
          </cell>
        </row>
        <row r="323">
          <cell r="A323" t="str">
            <v>2 S 03 411 35</v>
          </cell>
          <cell r="B323" t="str">
            <v>Tub.ar comp.D=1,6 m prof. 27/31 m lâmina d'água LF</v>
          </cell>
          <cell r="E323" t="str">
            <v>m</v>
          </cell>
          <cell r="F323">
            <v>6911.34</v>
          </cell>
        </row>
        <row r="324">
          <cell r="A324" t="str">
            <v>2 S 03 411 41</v>
          </cell>
          <cell r="B324" t="str">
            <v>Tub.ar comp.D=1,8 m prof.até 12 m lâmina d'água LF</v>
          </cell>
          <cell r="E324" t="str">
            <v>m</v>
          </cell>
          <cell r="F324">
            <v>4925.0200000000004</v>
          </cell>
        </row>
        <row r="325">
          <cell r="A325" t="str">
            <v>2 S 03 411 42</v>
          </cell>
          <cell r="B325" t="str">
            <v>Tub.ar comp.D=1,8 m prof. 12/18 m lâmina d'água LF</v>
          </cell>
          <cell r="E325" t="str">
            <v>m</v>
          </cell>
          <cell r="F325">
            <v>5532.88</v>
          </cell>
        </row>
        <row r="326">
          <cell r="A326" t="str">
            <v>2 S 03 411 43</v>
          </cell>
          <cell r="B326" t="str">
            <v>Tub.ar comp.D=1,8 m prof. 18/24 m lâmina d'água LF</v>
          </cell>
          <cell r="E326" t="str">
            <v>m</v>
          </cell>
          <cell r="F326">
            <v>6193.77</v>
          </cell>
        </row>
        <row r="327">
          <cell r="A327" t="str">
            <v>2 S 03 411 44</v>
          </cell>
          <cell r="B327" t="str">
            <v>Tub.ar comp.D=1,8 m prof. 24/27 m lâmina d'água LF</v>
          </cell>
          <cell r="E327" t="str">
            <v>m</v>
          </cell>
          <cell r="F327">
            <v>7163.5</v>
          </cell>
        </row>
        <row r="328">
          <cell r="A328" t="str">
            <v>2 S 03 411 45</v>
          </cell>
          <cell r="B328" t="str">
            <v>Tub.ar comp.D=1,8 m prof. 27/31 m lâmina d'água LF</v>
          </cell>
          <cell r="E328" t="str">
            <v>m</v>
          </cell>
          <cell r="F328">
            <v>8788.49</v>
          </cell>
        </row>
        <row r="329">
          <cell r="A329" t="str">
            <v>2 S 03 411 51</v>
          </cell>
          <cell r="B329" t="str">
            <v>Tub.ar comp.D=2,0 m até 12 m lâmina d'água LF</v>
          </cell>
          <cell r="E329" t="str">
            <v>m</v>
          </cell>
          <cell r="F329">
            <v>5872.03</v>
          </cell>
        </row>
        <row r="330">
          <cell r="A330" t="str">
            <v>2 S 03 411 52</v>
          </cell>
          <cell r="B330" t="str">
            <v>Tub.ar comp.D=2,0 m prof. 12/18 m lâmina d'água LF</v>
          </cell>
          <cell r="E330" t="str">
            <v>m</v>
          </cell>
          <cell r="F330">
            <v>6605.12</v>
          </cell>
        </row>
        <row r="331">
          <cell r="A331" t="str">
            <v>2 S 03 411 53</v>
          </cell>
          <cell r="B331" t="str">
            <v>Tub.ar comp.D=2,0 m prof.18/24 m lâmina d'água LF</v>
          </cell>
          <cell r="E331" t="str">
            <v>m</v>
          </cell>
          <cell r="F331">
            <v>7430.86</v>
          </cell>
        </row>
        <row r="332">
          <cell r="A332" t="str">
            <v>2 S 03 411 54</v>
          </cell>
          <cell r="B332" t="str">
            <v>Tub.ar comp.D=2,0 m prof.24/27 m lâmina d'água LF</v>
          </cell>
          <cell r="E332" t="str">
            <v>m</v>
          </cell>
          <cell r="F332">
            <v>8557.61</v>
          </cell>
        </row>
        <row r="333">
          <cell r="A333" t="str">
            <v>2 S 03 411 55</v>
          </cell>
          <cell r="B333" t="str">
            <v>Tub.ar comp.D=2,0 m prof.27/31 m lâmina d'água LF</v>
          </cell>
          <cell r="E333" t="str">
            <v>m</v>
          </cell>
          <cell r="F333">
            <v>10507.63</v>
          </cell>
        </row>
        <row r="334">
          <cell r="A334" t="str">
            <v>2 S 03 411 61</v>
          </cell>
          <cell r="B334" t="str">
            <v>Tub.ar comp.D=2,2 m prof.até 12 m lâmina d'água LF</v>
          </cell>
          <cell r="E334" t="str">
            <v>m</v>
          </cell>
          <cell r="F334">
            <v>7211.43</v>
          </cell>
        </row>
        <row r="335">
          <cell r="A335" t="str">
            <v>2 S 03 411 62</v>
          </cell>
          <cell r="B335" t="str">
            <v>Tub.ar comp.D=2,2 m prof.12/18 m lâmina d'água LF</v>
          </cell>
          <cell r="E335" t="str">
            <v>m</v>
          </cell>
          <cell r="F335">
            <v>8127.56</v>
          </cell>
        </row>
        <row r="336">
          <cell r="A336" t="str">
            <v>2 S 03 411 63</v>
          </cell>
          <cell r="B336" t="str">
            <v>Tub.ar comp.D=2,2 m prof.18/24 m lâmina d'água LF</v>
          </cell>
          <cell r="E336" t="str">
            <v>m</v>
          </cell>
          <cell r="F336">
            <v>9120.11</v>
          </cell>
        </row>
        <row r="337">
          <cell r="A337" t="str">
            <v>2 S 03 411 64</v>
          </cell>
          <cell r="B337" t="str">
            <v>Tub.ar comp.D=2,2 m prof.24/27 m lâmina d'água LF</v>
          </cell>
          <cell r="E337" t="str">
            <v>m</v>
          </cell>
          <cell r="F337">
            <v>10568.89</v>
          </cell>
        </row>
        <row r="338">
          <cell r="A338" t="str">
            <v>2 S 03 411 65</v>
          </cell>
          <cell r="B338" t="str">
            <v>Tub.ar comp.D=2,2 m prof.27/31m lâmina d'água LF</v>
          </cell>
          <cell r="E338" t="str">
            <v>m</v>
          </cell>
          <cell r="F338">
            <v>12527.11</v>
          </cell>
        </row>
        <row r="339">
          <cell r="A339" t="str">
            <v>2 S 03 412 01</v>
          </cell>
          <cell r="B339" t="str">
            <v>Esc.p/alarg. base tub.ar comp.prof. até 12 m LF</v>
          </cell>
          <cell r="E339" t="str">
            <v>m3</v>
          </cell>
          <cell r="F339">
            <v>1352.9</v>
          </cell>
        </row>
        <row r="340">
          <cell r="A340" t="str">
            <v>2 S 03 412 02</v>
          </cell>
          <cell r="B340" t="str">
            <v>Esc.p/alarg. base tub.ar comp.prof.12/18 m LF</v>
          </cell>
          <cell r="E340" t="str">
            <v>m3</v>
          </cell>
          <cell r="F340">
            <v>1584.9</v>
          </cell>
        </row>
        <row r="341">
          <cell r="A341" t="str">
            <v>2 S 03 412 03</v>
          </cell>
          <cell r="B341" t="str">
            <v>Esc.p/alarg. base tub.ar comp.prof.18/24 m LF</v>
          </cell>
          <cell r="E341" t="str">
            <v>m3</v>
          </cell>
          <cell r="F341">
            <v>1835.63</v>
          </cell>
        </row>
        <row r="342">
          <cell r="A342" t="str">
            <v>2 S 03 412 04</v>
          </cell>
          <cell r="B342" t="str">
            <v>Esc.p/alarg. base tub.ar comp.prof.24/27 m LF</v>
          </cell>
          <cell r="E342" t="str">
            <v>m3</v>
          </cell>
          <cell r="F342">
            <v>2201.66</v>
          </cell>
        </row>
        <row r="343">
          <cell r="A343" t="str">
            <v>2 S 03 412 05</v>
          </cell>
          <cell r="B343" t="str">
            <v>Esc.p/alarg. base tub.ar comp.prof.27/31m LF</v>
          </cell>
          <cell r="E343" t="str">
            <v>m3</v>
          </cell>
          <cell r="F343">
            <v>2819.05</v>
          </cell>
        </row>
        <row r="344">
          <cell r="A344" t="str">
            <v>2 S 03 412 11</v>
          </cell>
          <cell r="B344" t="str">
            <v>Forn.lanç.conc. base tub.ar comp.até 12m LF</v>
          </cell>
          <cell r="E344" t="str">
            <v>m3</v>
          </cell>
          <cell r="F344">
            <v>296.33</v>
          </cell>
        </row>
        <row r="345">
          <cell r="A345" t="str">
            <v>2 S 03 412 12</v>
          </cell>
          <cell r="B345" t="str">
            <v>Forn.lanc.conc.base tub.ar comp.prof.12/18m LF</v>
          </cell>
          <cell r="E345" t="str">
            <v>m3</v>
          </cell>
          <cell r="F345">
            <v>316.25</v>
          </cell>
        </row>
        <row r="346">
          <cell r="A346" t="str">
            <v>2 S 03 412 13</v>
          </cell>
          <cell r="B346" t="str">
            <v>Forn.lanç.conc.base tub.ar comp.prof.18/24m LF</v>
          </cell>
          <cell r="E346" t="str">
            <v>m3</v>
          </cell>
          <cell r="F346">
            <v>337.81</v>
          </cell>
        </row>
        <row r="347">
          <cell r="A347" t="str">
            <v>2 S 03 412 14</v>
          </cell>
          <cell r="B347" t="str">
            <v>Forn.lanç.conc.base tub.ar comp.prof.24/27m LF</v>
          </cell>
          <cell r="E347" t="str">
            <v>m3</v>
          </cell>
          <cell r="F347">
            <v>368.94</v>
          </cell>
        </row>
        <row r="348">
          <cell r="A348" t="str">
            <v>2 S 03 412 15</v>
          </cell>
          <cell r="B348" t="str">
            <v>Forn.lanç.conc.base tub.ar comp.prof. 27/31m LF</v>
          </cell>
          <cell r="E348" t="str">
            <v>m3</v>
          </cell>
          <cell r="F348">
            <v>420.85</v>
          </cell>
        </row>
        <row r="349">
          <cell r="A349" t="str">
            <v>2 S 03 510 00</v>
          </cell>
          <cell r="B349" t="str">
            <v>Aparelho apoio em neoprene fretado-forn. e aplic.</v>
          </cell>
          <cell r="E349" t="str">
            <v>kg</v>
          </cell>
          <cell r="F349">
            <v>43.54</v>
          </cell>
        </row>
        <row r="350">
          <cell r="A350" t="str">
            <v>2 S 03 700 01</v>
          </cell>
          <cell r="B350" t="str">
            <v>Fabricação guarda-corpo tipo GM, moldado no local</v>
          </cell>
          <cell r="E350" t="str">
            <v>m</v>
          </cell>
          <cell r="F350">
            <v>183.82</v>
          </cell>
        </row>
        <row r="351">
          <cell r="A351" t="str">
            <v>2 S 03 920 01</v>
          </cell>
          <cell r="B351" t="str">
            <v>Abertura concretagem bases tubulões céu aberto</v>
          </cell>
          <cell r="E351" t="str">
            <v>m3</v>
          </cell>
          <cell r="F351">
            <v>573.25</v>
          </cell>
        </row>
        <row r="352">
          <cell r="A352" t="str">
            <v>2 S 03 930 00</v>
          </cell>
          <cell r="B352" t="str">
            <v>Junta de cantoneira</v>
          </cell>
          <cell r="E352" t="str">
            <v>m</v>
          </cell>
          <cell r="F352">
            <v>71.989999999999995</v>
          </cell>
        </row>
        <row r="353">
          <cell r="A353" t="str">
            <v>2 S 03 940 00</v>
          </cell>
          <cell r="B353" t="str">
            <v>Compactação manual</v>
          </cell>
          <cell r="E353" t="str">
            <v>m3</v>
          </cell>
          <cell r="F353">
            <v>9.44</v>
          </cell>
        </row>
        <row r="354">
          <cell r="A354" t="str">
            <v>2 S 03 940 01</v>
          </cell>
          <cell r="B354" t="str">
            <v>Reaterro e compactação</v>
          </cell>
          <cell r="E354" t="str">
            <v>m3</v>
          </cell>
          <cell r="F354">
            <v>16.04</v>
          </cell>
        </row>
        <row r="355">
          <cell r="A355" t="str">
            <v>2 S 03 951 01</v>
          </cell>
          <cell r="B355" t="str">
            <v>Pintura com nata de cimento</v>
          </cell>
          <cell r="E355" t="str">
            <v>m2</v>
          </cell>
          <cell r="F355">
            <v>3.82</v>
          </cell>
        </row>
        <row r="356">
          <cell r="A356" t="str">
            <v>2 S 03 990 01</v>
          </cell>
          <cell r="B356" t="str">
            <v>Confecção e colocação cabo 4 cord de 12,7 mm - MAC</v>
          </cell>
          <cell r="E356" t="str">
            <v>kg</v>
          </cell>
          <cell r="F356">
            <v>10.93</v>
          </cell>
        </row>
        <row r="357">
          <cell r="A357" t="str">
            <v>2 S 03 990 02</v>
          </cell>
          <cell r="B357" t="str">
            <v>Confecção e colocação cabo 6 cord de 12,7 mm - MAC</v>
          </cell>
          <cell r="E357" t="str">
            <v>kg</v>
          </cell>
          <cell r="F357">
            <v>10.61</v>
          </cell>
        </row>
        <row r="358">
          <cell r="A358" t="str">
            <v>2 S 03 990 03</v>
          </cell>
          <cell r="B358" t="str">
            <v>Confecção e colocação cabo 7 cord de 12,7 mm - MAC</v>
          </cell>
          <cell r="E358" t="str">
            <v>kg</v>
          </cell>
          <cell r="F358">
            <v>9.56</v>
          </cell>
        </row>
        <row r="359">
          <cell r="A359" t="str">
            <v>2 S 03 990 04</v>
          </cell>
          <cell r="B359" t="str">
            <v>Confecção e colocação cabo 12 cord de 12,7 mm -MAC</v>
          </cell>
          <cell r="E359" t="str">
            <v>kg</v>
          </cell>
          <cell r="F359">
            <v>8.6999999999999993</v>
          </cell>
        </row>
        <row r="360">
          <cell r="A360" t="str">
            <v>2 S 03 990 05</v>
          </cell>
          <cell r="B360" t="str">
            <v>Confecção e colocação cabo 4 cord. D=12,7mm FREYSS</v>
          </cell>
          <cell r="E360" t="str">
            <v>kg</v>
          </cell>
          <cell r="F360">
            <v>11.39</v>
          </cell>
        </row>
        <row r="361">
          <cell r="A361" t="str">
            <v>2 S 03 990 06</v>
          </cell>
          <cell r="B361" t="str">
            <v>Confecção e colocação cabo 6 cord. D=12,7mm FREYSS</v>
          </cell>
          <cell r="E361" t="str">
            <v>kg</v>
          </cell>
          <cell r="F361">
            <v>10.1</v>
          </cell>
        </row>
        <row r="362">
          <cell r="A362" t="str">
            <v>2 S 03 990 07</v>
          </cell>
          <cell r="B362" t="str">
            <v>Confecção e colocação cabo 7 cord. D=12,7mm FREYSS</v>
          </cell>
          <cell r="E362" t="str">
            <v>kg</v>
          </cell>
          <cell r="F362">
            <v>9.44</v>
          </cell>
        </row>
        <row r="363">
          <cell r="A363" t="str">
            <v>2 S 03 990 08</v>
          </cell>
          <cell r="B363" t="str">
            <v>Confecção e colocação cabo 12cord. D=12,7mm FREYSS</v>
          </cell>
          <cell r="E363" t="str">
            <v>kg</v>
          </cell>
          <cell r="F363">
            <v>8.41</v>
          </cell>
        </row>
        <row r="364">
          <cell r="A364" t="str">
            <v>2 S 03 991 01</v>
          </cell>
          <cell r="B364" t="str">
            <v>Dreno de PVC D=75 mm</v>
          </cell>
          <cell r="E364" t="str">
            <v>und</v>
          </cell>
          <cell r="F364">
            <v>7.79</v>
          </cell>
        </row>
        <row r="365">
          <cell r="A365" t="str">
            <v>2 S 03 991 02</v>
          </cell>
          <cell r="B365" t="str">
            <v>Dreno de PVC D=100 mm</v>
          </cell>
          <cell r="E365" t="str">
            <v>und</v>
          </cell>
          <cell r="F365">
            <v>8.1999999999999993</v>
          </cell>
        </row>
        <row r="366">
          <cell r="A366" t="str">
            <v>2 S 03 999 01</v>
          </cell>
          <cell r="B366" t="str">
            <v>Protensão e injeção cabo 4 cord. D=12,7 mm - MAC</v>
          </cell>
          <cell r="E366" t="str">
            <v>und</v>
          </cell>
          <cell r="F366">
            <v>302.45999999999998</v>
          </cell>
        </row>
        <row r="367">
          <cell r="A367" t="str">
            <v>2 S 03 999 02</v>
          </cell>
          <cell r="B367" t="str">
            <v>Protensão e injeção cabo 6 cord. D=12,7 mm - MAC</v>
          </cell>
          <cell r="E367" t="str">
            <v>und</v>
          </cell>
          <cell r="F367">
            <v>443.97</v>
          </cell>
        </row>
        <row r="368">
          <cell r="A368" t="str">
            <v>2 S 03 999 03</v>
          </cell>
          <cell r="B368" t="str">
            <v>Protensão e injeção cabo 7 cord. D=12,7 mm - MAC</v>
          </cell>
          <cell r="E368" t="str">
            <v>und</v>
          </cell>
          <cell r="F368">
            <v>441.99</v>
          </cell>
        </row>
        <row r="369">
          <cell r="A369" t="str">
            <v>2 S 03 999 04</v>
          </cell>
          <cell r="B369" t="str">
            <v>Protensão e injeção cabo 12 cord. D=12,7 mm - MAC</v>
          </cell>
          <cell r="E369" t="str">
            <v>und</v>
          </cell>
          <cell r="F369">
            <v>827.42</v>
          </cell>
        </row>
        <row r="370">
          <cell r="A370" t="str">
            <v>2 S 03 999 05</v>
          </cell>
          <cell r="B370" t="str">
            <v>Protensão e injeção cabo 4 cord. D=12,7mm - FREYSS</v>
          </cell>
          <cell r="E370" t="str">
            <v>und</v>
          </cell>
          <cell r="F370">
            <v>341.41</v>
          </cell>
        </row>
        <row r="371">
          <cell r="A371" t="str">
            <v>2 S 03 999 06</v>
          </cell>
          <cell r="B371" t="str">
            <v>Protensão e injeção cabo 6 cord. D=12,7mm - FREYSS</v>
          </cell>
          <cell r="E371" t="str">
            <v>und</v>
          </cell>
          <cell r="F371">
            <v>478.11</v>
          </cell>
        </row>
        <row r="372">
          <cell r="A372" t="str">
            <v>2 S 03 999 07</v>
          </cell>
          <cell r="B372" t="str">
            <v>Protensão e injeção cabo 7 cord. D=12,7mm - FREYSS</v>
          </cell>
          <cell r="E372" t="str">
            <v>und</v>
          </cell>
          <cell r="F372">
            <v>529.21</v>
          </cell>
        </row>
        <row r="373">
          <cell r="A373" t="str">
            <v>2 S 03 999 08</v>
          </cell>
          <cell r="B373" t="str">
            <v>Protensão e injeção cabo 12 cord. D=12,7mm FREYSS</v>
          </cell>
          <cell r="E373" t="str">
            <v>und</v>
          </cell>
          <cell r="F373">
            <v>955.7</v>
          </cell>
        </row>
        <row r="374">
          <cell r="A374" t="str">
            <v>2 S 04 000 00</v>
          </cell>
          <cell r="B374" t="str">
            <v>Escavação manual em material de 1a cat</v>
          </cell>
          <cell r="E374" t="str">
            <v>m3</v>
          </cell>
          <cell r="F374">
            <v>23.38</v>
          </cell>
        </row>
        <row r="375">
          <cell r="A375" t="str">
            <v>2 S 04 000 01</v>
          </cell>
          <cell r="B375" t="str">
            <v>Escavação manual reat.compact.mat.1a cat.</v>
          </cell>
          <cell r="E375" t="str">
            <v>m3</v>
          </cell>
          <cell r="F375">
            <v>26.21</v>
          </cell>
        </row>
        <row r="376">
          <cell r="A376" t="str">
            <v>2 S 04 001 00</v>
          </cell>
          <cell r="B376" t="str">
            <v>Escavação mecânica de vala em mat.1a cat.</v>
          </cell>
          <cell r="E376" t="str">
            <v>m3</v>
          </cell>
          <cell r="F376">
            <v>3.64</v>
          </cell>
        </row>
        <row r="377">
          <cell r="A377" t="str">
            <v>2 S 04 001 01</v>
          </cell>
          <cell r="B377" t="str">
            <v>Escavação mecânica reat. e comp. vala mat.1a cat.</v>
          </cell>
          <cell r="E377" t="str">
            <v>m3</v>
          </cell>
          <cell r="F377">
            <v>6</v>
          </cell>
        </row>
        <row r="378">
          <cell r="A378" t="str">
            <v>2 S 04 002 01</v>
          </cell>
          <cell r="B378" t="str">
            <v>Perfuração para dreno sub-horizontal mat. 1a cat.</v>
          </cell>
          <cell r="E378" t="str">
            <v>m</v>
          </cell>
          <cell r="F378">
            <v>77</v>
          </cell>
        </row>
        <row r="379">
          <cell r="A379" t="str">
            <v>2 S 04 010 00</v>
          </cell>
          <cell r="B379" t="str">
            <v>Escavação manual material 2a categoria</v>
          </cell>
          <cell r="E379" t="str">
            <v>m3</v>
          </cell>
          <cell r="F379">
            <v>24.52</v>
          </cell>
        </row>
        <row r="380">
          <cell r="A380" t="str">
            <v>2 S 04 010 01</v>
          </cell>
          <cell r="B380" t="str">
            <v>Escavação manual reat.compactação em mat.2a cat.</v>
          </cell>
          <cell r="E380" t="str">
            <v>m3</v>
          </cell>
          <cell r="F380">
            <v>32.909999999999997</v>
          </cell>
        </row>
        <row r="381">
          <cell r="A381" t="str">
            <v>2 S 04 011 00</v>
          </cell>
          <cell r="B381" t="str">
            <v>Escavação mecânica de vala em mat. 2a categoria</v>
          </cell>
          <cell r="E381" t="str">
            <v>m3</v>
          </cell>
          <cell r="F381">
            <v>4.37</v>
          </cell>
        </row>
        <row r="382">
          <cell r="A382" t="str">
            <v>2 S 04 011 01</v>
          </cell>
          <cell r="B382" t="str">
            <v>Escavação mecânica reat.compact. vala mat.2a cat.</v>
          </cell>
          <cell r="E382" t="str">
            <v>m3</v>
          </cell>
          <cell r="F382">
            <v>7.2</v>
          </cell>
        </row>
        <row r="383">
          <cell r="A383" t="str">
            <v>2 S 04 012 01</v>
          </cell>
          <cell r="B383" t="str">
            <v>Perfuração para dreno sub-horizontal mat 2a cat.</v>
          </cell>
          <cell r="E383" t="str">
            <v>m</v>
          </cell>
          <cell r="F383">
            <v>169.21</v>
          </cell>
        </row>
        <row r="384">
          <cell r="A384" t="str">
            <v>2 S 04 020 00</v>
          </cell>
          <cell r="B384" t="str">
            <v>Escavação em vala material de 3a categoria</v>
          </cell>
          <cell r="E384" t="str">
            <v>m3</v>
          </cell>
          <cell r="F384">
            <v>52.49</v>
          </cell>
        </row>
        <row r="385">
          <cell r="A385" t="str">
            <v>2 S 04 100 01</v>
          </cell>
          <cell r="B385" t="str">
            <v>Corpo BSTC D=0,60m</v>
          </cell>
          <cell r="E385" t="str">
            <v>m</v>
          </cell>
          <cell r="F385">
            <v>216.56</v>
          </cell>
        </row>
        <row r="386">
          <cell r="A386" t="str">
            <v>2 S 04 100 02</v>
          </cell>
          <cell r="B386" t="str">
            <v>Corpo BSTC D=0,80m</v>
          </cell>
          <cell r="E386" t="str">
            <v>m</v>
          </cell>
          <cell r="F386">
            <v>315.29000000000002</v>
          </cell>
        </row>
        <row r="387">
          <cell r="A387" t="str">
            <v>2 S 04 100 03</v>
          </cell>
          <cell r="B387" t="str">
            <v>Corpo BSTC D=1,00m</v>
          </cell>
          <cell r="E387" t="str">
            <v>m</v>
          </cell>
          <cell r="F387">
            <v>450.19</v>
          </cell>
        </row>
        <row r="388">
          <cell r="A388" t="str">
            <v>2 S 04 100 04</v>
          </cell>
          <cell r="B388" t="str">
            <v>Corpo BSTC D=1,20m</v>
          </cell>
          <cell r="E388" t="str">
            <v>m</v>
          </cell>
          <cell r="F388">
            <v>605.29999999999995</v>
          </cell>
        </row>
        <row r="389">
          <cell r="A389" t="str">
            <v>2 S 04 100 05</v>
          </cell>
          <cell r="B389" t="str">
            <v>Corpo BSTC D=1,50m</v>
          </cell>
          <cell r="E389" t="str">
            <v>m</v>
          </cell>
          <cell r="F389">
            <v>898.56</v>
          </cell>
        </row>
        <row r="390">
          <cell r="A390" t="str">
            <v>2 S 04 101 01</v>
          </cell>
          <cell r="B390" t="str">
            <v>Boca BSTC D=0,60 m normal</v>
          </cell>
          <cell r="E390" t="str">
            <v>und</v>
          </cell>
          <cell r="F390">
            <v>467.01</v>
          </cell>
        </row>
        <row r="391">
          <cell r="A391" t="str">
            <v>2 S 04 101 02</v>
          </cell>
          <cell r="B391" t="str">
            <v>Boca BSTC D=0,80m normal</v>
          </cell>
          <cell r="E391" t="str">
            <v>und</v>
          </cell>
          <cell r="F391">
            <v>778.51</v>
          </cell>
        </row>
        <row r="392">
          <cell r="A392" t="str">
            <v>2 S 04 101 03</v>
          </cell>
          <cell r="B392" t="str">
            <v>Boca BSTC D=1,00m normal</v>
          </cell>
          <cell r="E392" t="str">
            <v>und</v>
          </cell>
          <cell r="F392">
            <v>1204.75</v>
          </cell>
        </row>
        <row r="393">
          <cell r="A393" t="str">
            <v>2 S 04 101 04</v>
          </cell>
          <cell r="B393" t="str">
            <v>Boca BSTC D=1,20m normal</v>
          </cell>
          <cell r="E393" t="str">
            <v>und</v>
          </cell>
          <cell r="F393">
            <v>1743.56</v>
          </cell>
        </row>
        <row r="394">
          <cell r="A394" t="str">
            <v>2 S 04 101 05</v>
          </cell>
          <cell r="B394" t="str">
            <v>Boca BSTC D=1,50m normal</v>
          </cell>
          <cell r="E394" t="str">
            <v>und</v>
          </cell>
          <cell r="F394">
            <v>3148.01</v>
          </cell>
        </row>
        <row r="395">
          <cell r="A395" t="str">
            <v>2 S 04 101 06</v>
          </cell>
          <cell r="B395" t="str">
            <v>Boca BSTC D=0,60m - esc.=15</v>
          </cell>
          <cell r="E395" t="str">
            <v>und</v>
          </cell>
          <cell r="F395">
            <v>490.76</v>
          </cell>
        </row>
        <row r="396">
          <cell r="A396" t="str">
            <v>2 S 04 101 07</v>
          </cell>
          <cell r="B396" t="str">
            <v>Boca BSTC D=0,80 m - esc.=15</v>
          </cell>
          <cell r="E396" t="str">
            <v>und</v>
          </cell>
          <cell r="F396">
            <v>819.08</v>
          </cell>
        </row>
        <row r="397">
          <cell r="A397" t="str">
            <v>2 S 04 101 08</v>
          </cell>
          <cell r="B397" t="str">
            <v>Boca BSTC D=1,00 m - esc.=15</v>
          </cell>
          <cell r="E397" t="str">
            <v>und</v>
          </cell>
          <cell r="F397">
            <v>1263.28</v>
          </cell>
        </row>
        <row r="398">
          <cell r="A398" t="str">
            <v>2 S 04 101 09</v>
          </cell>
          <cell r="B398" t="str">
            <v>Boca BSTC D=1,20 m - esc.=15</v>
          </cell>
          <cell r="E398" t="str">
            <v>und</v>
          </cell>
          <cell r="F398">
            <v>1834.07</v>
          </cell>
        </row>
        <row r="399">
          <cell r="A399" t="str">
            <v>2 S 04 101 10</v>
          </cell>
          <cell r="B399" t="str">
            <v>Boca BSTC D=1,50 m - esc.=15</v>
          </cell>
          <cell r="E399" t="str">
            <v>und</v>
          </cell>
          <cell r="F399">
            <v>3317.23</v>
          </cell>
        </row>
        <row r="400">
          <cell r="A400" t="str">
            <v>2 S 04 101 11</v>
          </cell>
          <cell r="B400" t="str">
            <v>Boca BSTC D=0,60 m - esc.=30</v>
          </cell>
          <cell r="E400" t="str">
            <v>und</v>
          </cell>
          <cell r="F400">
            <v>547.66</v>
          </cell>
        </row>
        <row r="401">
          <cell r="A401" t="str">
            <v>2 S 04 101 12</v>
          </cell>
          <cell r="B401" t="str">
            <v>Boca BSTC D=0,80 m - esc.=30</v>
          </cell>
          <cell r="E401" t="str">
            <v>und</v>
          </cell>
          <cell r="F401">
            <v>911.4</v>
          </cell>
        </row>
        <row r="402">
          <cell r="A402" t="str">
            <v>2 S 04 101 13</v>
          </cell>
          <cell r="B402" t="str">
            <v>Boca BSTC D=1,00 m - esc.=30</v>
          </cell>
          <cell r="E402" t="str">
            <v>und</v>
          </cell>
          <cell r="F402">
            <v>1405.29</v>
          </cell>
        </row>
        <row r="403">
          <cell r="A403" t="str">
            <v>2 S 04 101 14</v>
          </cell>
          <cell r="B403" t="str">
            <v>Boca BSTC D=1,20 m - esc.=30</v>
          </cell>
          <cell r="E403" t="str">
            <v>und</v>
          </cell>
          <cell r="F403">
            <v>2045.56</v>
          </cell>
        </row>
        <row r="404">
          <cell r="A404" t="str">
            <v>2 S 04 101 15</v>
          </cell>
          <cell r="B404" t="str">
            <v>Boca BSTC D=1,50 m - esc.=30</v>
          </cell>
          <cell r="E404" t="str">
            <v>und</v>
          </cell>
          <cell r="F404">
            <v>3710.45</v>
          </cell>
        </row>
        <row r="405">
          <cell r="A405" t="str">
            <v>2 S 04 101 16</v>
          </cell>
          <cell r="B405" t="str">
            <v>Boca BSTC D=0,60 m - esc.=45</v>
          </cell>
          <cell r="E405" t="str">
            <v>und</v>
          </cell>
          <cell r="F405">
            <v>676.96</v>
          </cell>
        </row>
        <row r="406">
          <cell r="A406" t="str">
            <v>2 S 04 101 17</v>
          </cell>
          <cell r="B406" t="str">
            <v>Boca BSTC D=0,80 m - esc.=45</v>
          </cell>
          <cell r="E406" t="str">
            <v>und</v>
          </cell>
          <cell r="F406">
            <v>1226.7</v>
          </cell>
        </row>
        <row r="407">
          <cell r="A407" t="str">
            <v>2 S 04 101 18</v>
          </cell>
          <cell r="B407" t="str">
            <v>Boca BSTC D=1,00 m - esc.=45</v>
          </cell>
          <cell r="E407" t="str">
            <v>und</v>
          </cell>
          <cell r="F407">
            <v>1742.67</v>
          </cell>
        </row>
        <row r="408">
          <cell r="A408" t="str">
            <v>2 S 04 101 19</v>
          </cell>
          <cell r="B408" t="str">
            <v>Boca BSTC D=1,20 m - esc.=45</v>
          </cell>
          <cell r="E408" t="str">
            <v>und</v>
          </cell>
          <cell r="F408">
            <v>2538.5</v>
          </cell>
        </row>
        <row r="409">
          <cell r="A409" t="str">
            <v>2 S 04 101 20</v>
          </cell>
          <cell r="B409" t="str">
            <v>Boca BSTC D=1,50 m - esc.=45</v>
          </cell>
          <cell r="E409" t="str">
            <v>und</v>
          </cell>
          <cell r="F409">
            <v>4665.8900000000003</v>
          </cell>
        </row>
        <row r="410">
          <cell r="A410" t="str">
            <v>2 S 04 110 01</v>
          </cell>
          <cell r="B410" t="str">
            <v>Corpo BDTC D=1,00m</v>
          </cell>
          <cell r="E410" t="str">
            <v>m</v>
          </cell>
          <cell r="F410">
            <v>927.15</v>
          </cell>
        </row>
        <row r="411">
          <cell r="A411" t="str">
            <v>2 S 04 110 02</v>
          </cell>
          <cell r="B411" t="str">
            <v>Corpo BDTC D=1,20m</v>
          </cell>
          <cell r="E411" t="str">
            <v>m</v>
          </cell>
          <cell r="F411">
            <v>1186.5</v>
          </cell>
        </row>
        <row r="412">
          <cell r="A412" t="str">
            <v>2 S 04 110 03</v>
          </cell>
          <cell r="B412" t="str">
            <v>Corpo BDTC D=1,50m</v>
          </cell>
          <cell r="E412" t="str">
            <v>m</v>
          </cell>
          <cell r="F412">
            <v>1894.91</v>
          </cell>
        </row>
        <row r="413">
          <cell r="A413" t="str">
            <v>2 S 04 111 01</v>
          </cell>
          <cell r="B413" t="str">
            <v>Boca BDTC D=1,00m normal</v>
          </cell>
          <cell r="E413" t="str">
            <v>und</v>
          </cell>
          <cell r="F413">
            <v>1687.18</v>
          </cell>
        </row>
        <row r="414">
          <cell r="A414" t="str">
            <v>2 S 04 111 02</v>
          </cell>
          <cell r="B414" t="str">
            <v>Boca BDTC D=1,20m normal</v>
          </cell>
          <cell r="E414" t="str">
            <v>und</v>
          </cell>
          <cell r="F414">
            <v>2449.44</v>
          </cell>
        </row>
        <row r="415">
          <cell r="A415" t="str">
            <v>2 S 04 111 03</v>
          </cell>
          <cell r="B415" t="str">
            <v>Boca BDTC D=1,50m normal</v>
          </cell>
          <cell r="E415" t="str">
            <v>und</v>
          </cell>
          <cell r="F415">
            <v>4303.68</v>
          </cell>
        </row>
        <row r="416">
          <cell r="A416" t="str">
            <v>2 S 04 111 05</v>
          </cell>
          <cell r="B416" t="str">
            <v>Boca BDTC D=1,00 m - esc.=15</v>
          </cell>
          <cell r="E416" t="str">
            <v>und</v>
          </cell>
          <cell r="F416">
            <v>1762.9</v>
          </cell>
        </row>
        <row r="417">
          <cell r="A417" t="str">
            <v>2 S 04 111 06</v>
          </cell>
          <cell r="B417" t="str">
            <v>Boca BDTC D=1,20 m - esc.=15</v>
          </cell>
          <cell r="E417" t="str">
            <v>und</v>
          </cell>
          <cell r="F417">
            <v>2564.41</v>
          </cell>
        </row>
        <row r="418">
          <cell r="A418" t="str">
            <v>2 S 04 111 07</v>
          </cell>
          <cell r="B418" t="str">
            <v>Boca BDTC D=1,50 m - esc.=15</v>
          </cell>
          <cell r="E418" t="str">
            <v>und</v>
          </cell>
          <cell r="F418">
            <v>4518.67</v>
          </cell>
        </row>
        <row r="419">
          <cell r="A419" t="str">
            <v>2 S 04 111 08</v>
          </cell>
          <cell r="B419" t="str">
            <v>Boca BDTC D=1,00 - esc.=30</v>
          </cell>
          <cell r="E419" t="str">
            <v>und</v>
          </cell>
          <cell r="F419">
            <v>1960.49</v>
          </cell>
        </row>
        <row r="420">
          <cell r="A420" t="str">
            <v>2 S 04 111 09</v>
          </cell>
          <cell r="B420" t="str">
            <v>Boca BDTC D=1,20 m - esc.=30</v>
          </cell>
          <cell r="E420" t="str">
            <v>und</v>
          </cell>
          <cell r="F420">
            <v>2854.31</v>
          </cell>
        </row>
        <row r="421">
          <cell r="A421" t="str">
            <v>2 S 04 111 10</v>
          </cell>
          <cell r="B421" t="str">
            <v>Boca BDTC D=1,50 m - esc.=30</v>
          </cell>
          <cell r="E421" t="str">
            <v>und</v>
          </cell>
          <cell r="F421">
            <v>5049.58</v>
          </cell>
        </row>
        <row r="422">
          <cell r="A422" t="str">
            <v>2 S 04 111 11</v>
          </cell>
          <cell r="B422" t="str">
            <v>Boca BDTC D=1,00 m - esc.=45</v>
          </cell>
          <cell r="E422" t="str">
            <v>und</v>
          </cell>
          <cell r="F422">
            <v>2420.2399999999998</v>
          </cell>
        </row>
        <row r="423">
          <cell r="A423" t="str">
            <v>2 S 04 111 12</v>
          </cell>
          <cell r="B423" t="str">
            <v>Boca BDTC D=1,20 m - esc.=45</v>
          </cell>
          <cell r="E423" t="str">
            <v>und</v>
          </cell>
          <cell r="F423">
            <v>3523.01</v>
          </cell>
        </row>
        <row r="424">
          <cell r="A424" t="str">
            <v>2 S 04 111 13</v>
          </cell>
          <cell r="B424" t="str">
            <v>Boca BDTC D=1,50 m - esc.=45</v>
          </cell>
          <cell r="E424" t="str">
            <v>und</v>
          </cell>
          <cell r="F424">
            <v>6248.02</v>
          </cell>
        </row>
        <row r="425">
          <cell r="A425" t="str">
            <v>2 S 04 120 01</v>
          </cell>
          <cell r="B425" t="str">
            <v>Corpo BTTC D=1,00m</v>
          </cell>
          <cell r="E425" t="str">
            <v>m</v>
          </cell>
          <cell r="F425">
            <v>1307.51</v>
          </cell>
        </row>
        <row r="426">
          <cell r="A426" t="str">
            <v>2 S 04 120 02</v>
          </cell>
          <cell r="B426" t="str">
            <v>Corpo BTTC D=1,20m</v>
          </cell>
          <cell r="E426" t="str">
            <v>m</v>
          </cell>
          <cell r="F426">
            <v>1768.82</v>
          </cell>
        </row>
        <row r="427">
          <cell r="A427" t="str">
            <v>2 S 04 120 03</v>
          </cell>
          <cell r="B427" t="str">
            <v>Corpo BTTC D=1,50m</v>
          </cell>
          <cell r="E427" t="str">
            <v>m</v>
          </cell>
          <cell r="F427">
            <v>2637.95</v>
          </cell>
        </row>
        <row r="428">
          <cell r="A428" t="str">
            <v>2 S 04 121 01</v>
          </cell>
          <cell r="B428" t="str">
            <v>Boca BTTC D=1,00m normal</v>
          </cell>
          <cell r="E428" t="str">
            <v>und</v>
          </cell>
          <cell r="F428">
            <v>2177.25</v>
          </cell>
        </row>
        <row r="429">
          <cell r="A429" t="str">
            <v>2 S 04 121 02</v>
          </cell>
          <cell r="B429" t="str">
            <v>Boca BTTC D=1,20m normal</v>
          </cell>
          <cell r="E429" t="str">
            <v>und</v>
          </cell>
          <cell r="F429">
            <v>3162.21</v>
          </cell>
        </row>
        <row r="430">
          <cell r="A430" t="str">
            <v>2 S 04 121 03</v>
          </cell>
          <cell r="B430" t="str">
            <v>Boca BTTC D=1,50m normal</v>
          </cell>
          <cell r="E430" t="str">
            <v>und</v>
          </cell>
          <cell r="F430">
            <v>5501.76</v>
          </cell>
        </row>
        <row r="431">
          <cell r="A431" t="str">
            <v>2 S 04 121 04</v>
          </cell>
          <cell r="B431" t="str">
            <v>Boca BTTC D=1,00 m - esc.=15</v>
          </cell>
          <cell r="E431" t="str">
            <v>und</v>
          </cell>
          <cell r="F431">
            <v>2268.85</v>
          </cell>
        </row>
        <row r="432">
          <cell r="A432" t="str">
            <v>2 S 04 121 05</v>
          </cell>
          <cell r="B432" t="str">
            <v>Boca BTTC D=1,20 m - esc.=15</v>
          </cell>
          <cell r="E432" t="str">
            <v>und</v>
          </cell>
          <cell r="F432">
            <v>3302.99</v>
          </cell>
        </row>
        <row r="433">
          <cell r="A433" t="str">
            <v>2 S 04 121 06</v>
          </cell>
          <cell r="B433" t="str">
            <v>Boca BTTC D=1,50 m - esc.=15</v>
          </cell>
          <cell r="E433" t="str">
            <v>und</v>
          </cell>
          <cell r="F433">
            <v>5751.61</v>
          </cell>
        </row>
        <row r="434">
          <cell r="A434" t="str">
            <v>2 S 04 121 07</v>
          </cell>
          <cell r="B434" t="str">
            <v>Boca BTTC D=1,00 m - esc.=30</v>
          </cell>
          <cell r="E434" t="str">
            <v>und</v>
          </cell>
          <cell r="F434">
            <v>2524.5500000000002</v>
          </cell>
        </row>
        <row r="435">
          <cell r="A435" t="str">
            <v>2 S 04 121 08</v>
          </cell>
          <cell r="B435" t="str">
            <v>Boca BTTC D=1,20 m - esc.=30</v>
          </cell>
          <cell r="E435" t="str">
            <v>und</v>
          </cell>
          <cell r="F435">
            <v>3674.13</v>
          </cell>
        </row>
        <row r="436">
          <cell r="A436" t="str">
            <v>2 S 04 121 09</v>
          </cell>
          <cell r="B436" t="str">
            <v>Boca BTTC D=1,50 m - esc.=30</v>
          </cell>
          <cell r="E436" t="str">
            <v>und</v>
          </cell>
          <cell r="F436">
            <v>6416.14</v>
          </cell>
        </row>
        <row r="437">
          <cell r="A437" t="str">
            <v>2 S 04 121 10</v>
          </cell>
          <cell r="B437" t="str">
            <v>Boca BTTC D=1,00 m - esc.=45</v>
          </cell>
          <cell r="E437" t="str">
            <v>und</v>
          </cell>
          <cell r="F437">
            <v>3102.83</v>
          </cell>
        </row>
        <row r="438">
          <cell r="A438" t="str">
            <v>2 S 04 121 11</v>
          </cell>
          <cell r="B438" t="str">
            <v>Boca BTTC D=1,20 m - esc.=45</v>
          </cell>
          <cell r="E438" t="str">
            <v>und</v>
          </cell>
          <cell r="F438">
            <v>4520.6400000000003</v>
          </cell>
        </row>
        <row r="439">
          <cell r="A439" t="str">
            <v>2 S 04 121 12</v>
          </cell>
          <cell r="B439" t="str">
            <v>Boca BTTC D=1,50 m - esc.=45</v>
          </cell>
          <cell r="E439" t="str">
            <v>und</v>
          </cell>
          <cell r="F439">
            <v>7937.31</v>
          </cell>
        </row>
        <row r="440">
          <cell r="A440" t="str">
            <v>2 S 04 200 01</v>
          </cell>
          <cell r="B440" t="str">
            <v>Corpo BSCC 1,50 x 1,50 m alt. 0 a 1,00 m</v>
          </cell>
          <cell r="E440" t="str">
            <v>und</v>
          </cell>
          <cell r="F440">
            <v>943.77</v>
          </cell>
        </row>
        <row r="441">
          <cell r="A441" t="str">
            <v>2 S 04 200 02</v>
          </cell>
          <cell r="B441" t="str">
            <v>Corpo BSCC 2,00 x 2,00 m alt. 0 a 1,00 m</v>
          </cell>
          <cell r="E441" t="str">
            <v>und</v>
          </cell>
          <cell r="F441">
            <v>1364.43</v>
          </cell>
        </row>
        <row r="442">
          <cell r="A442" t="str">
            <v>2 S 04 200 03</v>
          </cell>
          <cell r="B442" t="str">
            <v>Corpo BSCC 2,50 x 2,50 m alt. 0 a 1,00 m</v>
          </cell>
          <cell r="E442" t="str">
            <v>m</v>
          </cell>
          <cell r="F442">
            <v>1942.01</v>
          </cell>
        </row>
        <row r="443">
          <cell r="A443" t="str">
            <v>2 S 04 200 04</v>
          </cell>
          <cell r="B443" t="str">
            <v>Corpo BSCC 3,00 x 3,00 m alt. 0 a 1,00 m</v>
          </cell>
          <cell r="E443" t="str">
            <v>m</v>
          </cell>
          <cell r="F443">
            <v>2556.91</v>
          </cell>
        </row>
        <row r="444">
          <cell r="A444" t="str">
            <v>2 S 04 200 05</v>
          </cell>
          <cell r="B444" t="str">
            <v>Corpo BSCC 1,50 x 1,50 m alt. 1,00 a 2,50 m</v>
          </cell>
          <cell r="E444" t="str">
            <v>m</v>
          </cell>
          <cell r="F444">
            <v>854.14</v>
          </cell>
        </row>
        <row r="445">
          <cell r="A445" t="str">
            <v>2 S 04 200 06</v>
          </cell>
          <cell r="B445" t="str">
            <v>Corpo BSCC 2,00 x 2,00 m alt. 1,00 a 2,50 m</v>
          </cell>
          <cell r="E445" t="str">
            <v>m</v>
          </cell>
          <cell r="F445">
            <v>1220.78</v>
          </cell>
        </row>
        <row r="446">
          <cell r="A446" t="str">
            <v>2 S 04 200 07</v>
          </cell>
          <cell r="B446" t="str">
            <v>Corpo BSCC 2,50 x 2,50 m alt. 1,00 a 2,50 m</v>
          </cell>
          <cell r="E446" t="str">
            <v>m</v>
          </cell>
          <cell r="F446">
            <v>1836.29</v>
          </cell>
        </row>
        <row r="447">
          <cell r="A447" t="str">
            <v>2 S 04 200 08</v>
          </cell>
          <cell r="B447" t="str">
            <v>Corpo BSCC 3,00 x 3,00 m alt. 1,00 a 2,50 m</v>
          </cell>
          <cell r="E447" t="str">
            <v>m</v>
          </cell>
          <cell r="F447">
            <v>2496.2199999999998</v>
          </cell>
        </row>
        <row r="448">
          <cell r="A448" t="str">
            <v>2 S 04 200 09</v>
          </cell>
          <cell r="B448" t="str">
            <v>Corpo BSCC 1,50 x 1,50 m alt. 2,50 a 5,00 m</v>
          </cell>
          <cell r="E448" t="str">
            <v>m</v>
          </cell>
          <cell r="F448">
            <v>932.05</v>
          </cell>
        </row>
        <row r="449">
          <cell r="A449" t="str">
            <v>2 S 04 200 10</v>
          </cell>
          <cell r="B449" t="str">
            <v>Corpo BSCC 2,00 x 2,00 m alt. 2,50 a 5,00 m</v>
          </cell>
          <cell r="E449" t="str">
            <v>m</v>
          </cell>
          <cell r="F449">
            <v>1443.11</v>
          </cell>
        </row>
        <row r="450">
          <cell r="A450" t="str">
            <v>2 S 04 200 11</v>
          </cell>
          <cell r="B450" t="str">
            <v>Corpo BSCC 2,50 x 2,50 m alt. 2,50 a 5,00 m</v>
          </cell>
          <cell r="E450" t="str">
            <v>m</v>
          </cell>
          <cell r="F450">
            <v>2118.4699999999998</v>
          </cell>
        </row>
        <row r="451">
          <cell r="A451" t="str">
            <v>2 S 04 200 12</v>
          </cell>
          <cell r="B451" t="str">
            <v>Corpo BSCC 3,00 x 3,00 m alt. 2,50 a 5,00 m</v>
          </cell>
          <cell r="E451" t="str">
            <v>m</v>
          </cell>
          <cell r="F451">
            <v>3067.32</v>
          </cell>
        </row>
        <row r="452">
          <cell r="A452" t="str">
            <v>2 S 04 200 13</v>
          </cell>
          <cell r="B452" t="str">
            <v>Corpo BSCC 1,50 x 1,50 m alt. 5,00 a 7,50 m</v>
          </cell>
          <cell r="E452" t="str">
            <v>m</v>
          </cell>
          <cell r="F452">
            <v>1063.42</v>
          </cell>
        </row>
        <row r="453">
          <cell r="A453" t="str">
            <v>2 S 04 200 14</v>
          </cell>
          <cell r="B453" t="str">
            <v>Corpo BSCC 2,00 x 2,00 m alt. 5,00 a 7,50 m</v>
          </cell>
          <cell r="E453" t="str">
            <v>m</v>
          </cell>
          <cell r="F453">
            <v>1623.18</v>
          </cell>
        </row>
        <row r="454">
          <cell r="A454" t="str">
            <v>2 S 04 200 15</v>
          </cell>
          <cell r="B454" t="str">
            <v>Corpo BSCC 2,50 x 2,50 m alt. 5,00 a 7,50 m</v>
          </cell>
          <cell r="E454" t="str">
            <v>m</v>
          </cell>
          <cell r="F454">
            <v>2370.19</v>
          </cell>
        </row>
        <row r="455">
          <cell r="A455" t="str">
            <v>2 S 04 200 16</v>
          </cell>
          <cell r="B455" t="str">
            <v>Corpo BSCC 3,00 x 3,00 m alt. 5,00 a 7,50 m</v>
          </cell>
          <cell r="E455" t="str">
            <v>m</v>
          </cell>
          <cell r="F455">
            <v>3359.73</v>
          </cell>
        </row>
        <row r="456">
          <cell r="A456" t="str">
            <v>2 S 04 200 17</v>
          </cell>
          <cell r="B456" t="str">
            <v>Corpo BSCC 1,50 x 1,50 m alt. 7,50 a 10,00 m</v>
          </cell>
          <cell r="E456" t="str">
            <v>m</v>
          </cell>
          <cell r="F456">
            <v>1223.9100000000001</v>
          </cell>
        </row>
        <row r="457">
          <cell r="A457" t="str">
            <v>2 S 04 200 18</v>
          </cell>
          <cell r="B457" t="str">
            <v>Corpo BSCC 2,00 x 2,00 m alt. 7,50 a 10,00 m</v>
          </cell>
          <cell r="E457" t="str">
            <v>m</v>
          </cell>
          <cell r="F457">
            <v>1828.6</v>
          </cell>
        </row>
        <row r="458">
          <cell r="A458" t="str">
            <v>2 S 04 200 19</v>
          </cell>
          <cell r="B458" t="str">
            <v>Corpo BSCC 2,50 x 2,50 m alt. 7,50 a 10,00 m</v>
          </cell>
          <cell r="E458" t="str">
            <v>m</v>
          </cell>
          <cell r="F458">
            <v>2612.86</v>
          </cell>
        </row>
        <row r="459">
          <cell r="A459" t="str">
            <v>2 S 04 200 20</v>
          </cell>
          <cell r="B459" t="str">
            <v>Corpo BSCC 3,00 x 3,00 m alt. 7,50 a 10,00 m</v>
          </cell>
          <cell r="E459" t="str">
            <v>m</v>
          </cell>
          <cell r="F459">
            <v>3692.26</v>
          </cell>
        </row>
        <row r="460">
          <cell r="A460" t="str">
            <v>2 S 04 200 21</v>
          </cell>
          <cell r="B460" t="str">
            <v>Corpo BSCC 1,50 x 1,50 m alt. 10,00 a 12,50 m</v>
          </cell>
          <cell r="E460" t="str">
            <v>m</v>
          </cell>
          <cell r="F460">
            <v>1274.94</v>
          </cell>
        </row>
        <row r="461">
          <cell r="A461" t="str">
            <v>2 S 04 200 22</v>
          </cell>
          <cell r="B461" t="str">
            <v>Corpo BSCC 2,00 x 2,00 m alt. 10,00 a 12,50 m</v>
          </cell>
          <cell r="E461" t="str">
            <v>m</v>
          </cell>
          <cell r="F461">
            <v>1990.99</v>
          </cell>
        </row>
        <row r="462">
          <cell r="A462" t="str">
            <v>2 S 04 200 23</v>
          </cell>
          <cell r="B462" t="str">
            <v>Corpo BSCC 2,50 x 2,50 m alt. 10,00 a 12,50 m</v>
          </cell>
          <cell r="E462" t="str">
            <v>m</v>
          </cell>
          <cell r="F462">
            <v>2874.2</v>
          </cell>
        </row>
        <row r="463">
          <cell r="A463" t="str">
            <v>2 S 04 200 24</v>
          </cell>
          <cell r="B463" t="str">
            <v>Corpo BSCC 3,00 a 3,00 m alt. 10,00 a 12,50 m</v>
          </cell>
          <cell r="E463" t="str">
            <v>m</v>
          </cell>
          <cell r="F463">
            <v>4012.73</v>
          </cell>
        </row>
        <row r="464">
          <cell r="A464" t="str">
            <v>2 S 04 200 25</v>
          </cell>
          <cell r="B464" t="str">
            <v>Corpo BSCC 1,50 x 1,50 m alt. 12,50 a 15,00 m</v>
          </cell>
          <cell r="E464" t="str">
            <v>m</v>
          </cell>
          <cell r="F464">
            <v>1339.2</v>
          </cell>
        </row>
        <row r="465">
          <cell r="A465" t="str">
            <v>2 S 04 200 26</v>
          </cell>
          <cell r="B465" t="str">
            <v>Corpo BSCC 2,00 a 2,00 m alt. 12,50 a 15,00 m</v>
          </cell>
          <cell r="E465" t="str">
            <v>m</v>
          </cell>
          <cell r="F465">
            <v>2140.7800000000002</v>
          </cell>
        </row>
        <row r="466">
          <cell r="A466" t="str">
            <v>2 S 04 200 27</v>
          </cell>
          <cell r="B466" t="str">
            <v>Corpo BSCC 2,50 x 2,50 m alt. 12,50 a 15,00 m</v>
          </cell>
          <cell r="E466" t="str">
            <v>m</v>
          </cell>
          <cell r="F466">
            <v>3247.57</v>
          </cell>
        </row>
        <row r="467">
          <cell r="A467" t="str">
            <v>2 S 04 200 28</v>
          </cell>
          <cell r="B467" t="str">
            <v>Corpo BSCC 3,00 x 3,00 m alt. 12,50 a 15,00 m</v>
          </cell>
          <cell r="E467" t="str">
            <v>m</v>
          </cell>
          <cell r="F467">
            <v>4343</v>
          </cell>
        </row>
        <row r="468">
          <cell r="A468" t="str">
            <v>2 S 04 201 01</v>
          </cell>
          <cell r="B468" t="str">
            <v>Boca BSCC 1,50 x 1,50 m normal</v>
          </cell>
          <cell r="E468" t="str">
            <v>und</v>
          </cell>
          <cell r="F468">
            <v>5412.49</v>
          </cell>
        </row>
        <row r="469">
          <cell r="A469" t="str">
            <v>2 S 04 201 02</v>
          </cell>
          <cell r="B469" t="str">
            <v>Boca BSCC 2,00 x 2,00 m normal</v>
          </cell>
          <cell r="E469" t="str">
            <v>und</v>
          </cell>
          <cell r="F469">
            <v>8475.8799999999992</v>
          </cell>
        </row>
        <row r="470">
          <cell r="A470" t="str">
            <v>2 S 04 201 03</v>
          </cell>
          <cell r="B470" t="str">
            <v>Boca BSCC 2,50 x 2,50 m normal</v>
          </cell>
          <cell r="E470" t="str">
            <v>und</v>
          </cell>
          <cell r="F470">
            <v>11448.96</v>
          </cell>
        </row>
        <row r="471">
          <cell r="A471" t="str">
            <v>2 S 04 201 04</v>
          </cell>
          <cell r="B471" t="str">
            <v>Boca BSCC 3,00 x 3,00 m normal</v>
          </cell>
          <cell r="E471" t="str">
            <v>und</v>
          </cell>
          <cell r="F471">
            <v>16400.13</v>
          </cell>
        </row>
        <row r="472">
          <cell r="A472" t="str">
            <v>2 S 04 201 05</v>
          </cell>
          <cell r="B472" t="str">
            <v>Boca BSCC 1,50 x 1,50 m - esc.=15</v>
          </cell>
          <cell r="E472" t="str">
            <v>und</v>
          </cell>
          <cell r="F472">
            <v>5507.51</v>
          </cell>
        </row>
        <row r="473">
          <cell r="A473" t="str">
            <v>2 S 04 201 06</v>
          </cell>
          <cell r="B473" t="str">
            <v>Boca BSCC 2,00 x 2,00 m - esc.=15</v>
          </cell>
          <cell r="E473" t="str">
            <v>und</v>
          </cell>
          <cell r="F473">
            <v>8579.7000000000007</v>
          </cell>
        </row>
        <row r="474">
          <cell r="A474" t="str">
            <v>2 S 04 201 07</v>
          </cell>
          <cell r="B474" t="str">
            <v>Boca BSCC 2,50 x 2,50 m - esc.=15</v>
          </cell>
          <cell r="E474" t="str">
            <v>und</v>
          </cell>
          <cell r="F474">
            <v>12065.22</v>
          </cell>
        </row>
        <row r="475">
          <cell r="A475" t="str">
            <v>2 S 04 201 08</v>
          </cell>
          <cell r="B475" t="str">
            <v>Boca BSCC 3,00 x 3,00 m - esc.=15</v>
          </cell>
          <cell r="E475" t="str">
            <v>und</v>
          </cell>
          <cell r="F475">
            <v>17191.55</v>
          </cell>
        </row>
        <row r="476">
          <cell r="A476" t="str">
            <v>2 S 04 201 09</v>
          </cell>
          <cell r="B476" t="str">
            <v>Boca BSCC 1,50 x 1,50 m - esc.=30</v>
          </cell>
          <cell r="E476" t="str">
            <v>und</v>
          </cell>
          <cell r="F476">
            <v>6004.52</v>
          </cell>
        </row>
        <row r="477">
          <cell r="A477" t="str">
            <v>2 S 04 201 10</v>
          </cell>
          <cell r="B477" t="str">
            <v>Boca BSCC 2,00 x 2,00 m - esc.=30</v>
          </cell>
          <cell r="E477" t="str">
            <v>und</v>
          </cell>
          <cell r="F477">
            <v>9336.23</v>
          </cell>
        </row>
        <row r="478">
          <cell r="A478" t="str">
            <v>2 S 04 201 11</v>
          </cell>
          <cell r="B478" t="str">
            <v>Boca BSCC 2,50 x 2,50 m - esc.=30</v>
          </cell>
          <cell r="E478" t="str">
            <v>und</v>
          </cell>
          <cell r="F478">
            <v>13432.34</v>
          </cell>
        </row>
        <row r="479">
          <cell r="A479" t="str">
            <v>2 S 04 201 12</v>
          </cell>
          <cell r="B479" t="str">
            <v>Boca BSCC 3,00 x 3,00 m =esc.=30</v>
          </cell>
          <cell r="E479" t="str">
            <v>und</v>
          </cell>
          <cell r="F479">
            <v>18960.41</v>
          </cell>
        </row>
        <row r="480">
          <cell r="A480" t="str">
            <v>2 S 04 201 13</v>
          </cell>
          <cell r="B480" t="str">
            <v>Boca BSCC 1,50 x 1,50 m - esc.=45</v>
          </cell>
          <cell r="E480" t="str">
            <v>und</v>
          </cell>
          <cell r="F480">
            <v>7470.4</v>
          </cell>
        </row>
        <row r="481">
          <cell r="A481" t="str">
            <v>2 S 04 201 14</v>
          </cell>
          <cell r="B481" t="str">
            <v>Boca BSCC 2,00 x 2,00 m - esc.=45</v>
          </cell>
          <cell r="E481" t="str">
            <v>und</v>
          </cell>
          <cell r="F481">
            <v>11996.21</v>
          </cell>
        </row>
        <row r="482">
          <cell r="A482" t="str">
            <v>2 S 04 201 15</v>
          </cell>
          <cell r="B482" t="str">
            <v>Boca BSCC 2,50 x 2,50 m - esc.=45</v>
          </cell>
          <cell r="E482" t="str">
            <v>und</v>
          </cell>
          <cell r="F482">
            <v>17013.89</v>
          </cell>
        </row>
        <row r="483">
          <cell r="A483" t="str">
            <v>2 S 04 201 16</v>
          </cell>
          <cell r="B483" t="str">
            <v>Boca BSCC 3,00 x 3,00 m - esc.=45</v>
          </cell>
          <cell r="E483" t="str">
            <v>und</v>
          </cell>
          <cell r="F483">
            <v>23924.55</v>
          </cell>
        </row>
        <row r="484">
          <cell r="A484" t="str">
            <v>2 S 04 210 01</v>
          </cell>
          <cell r="B484" t="str">
            <v>Corpo BDCC 1,50 x 1,50 m alt. 0 a 1,00 m</v>
          </cell>
          <cell r="E484" t="str">
            <v>m</v>
          </cell>
          <cell r="F484">
            <v>1647.9</v>
          </cell>
        </row>
        <row r="485">
          <cell r="A485" t="str">
            <v>2 S 04 210 02</v>
          </cell>
          <cell r="B485" t="str">
            <v>Corpo BDCC 2,00 x 2,00 m alt. 0 a 1,00 m</v>
          </cell>
          <cell r="E485" t="str">
            <v>m</v>
          </cell>
          <cell r="F485">
            <v>2391.0500000000002</v>
          </cell>
        </row>
        <row r="486">
          <cell r="A486" t="str">
            <v>2 S 04 210 03</v>
          </cell>
          <cell r="B486" t="str">
            <v>Corpo BDCC 2,50 x 2,50 m alt. 0 a 1,00 m</v>
          </cell>
          <cell r="E486" t="str">
            <v>m</v>
          </cell>
          <cell r="F486">
            <v>3013.05</v>
          </cell>
        </row>
        <row r="487">
          <cell r="A487" t="str">
            <v>2 S 04 210 04</v>
          </cell>
          <cell r="B487" t="str">
            <v>Corpo BDCC 3,00 x 3,00 m alt. 0 a 1,00</v>
          </cell>
          <cell r="E487" t="str">
            <v>m</v>
          </cell>
          <cell r="F487">
            <v>4144.82</v>
          </cell>
        </row>
        <row r="488">
          <cell r="A488" t="str">
            <v>2 S 04 210 05</v>
          </cell>
          <cell r="B488" t="str">
            <v>Corpo BDCC 1,50 x 1,50 m alt. 1,00 a 2,50 m</v>
          </cell>
          <cell r="E488" t="str">
            <v>m</v>
          </cell>
          <cell r="F488">
            <v>1450.24</v>
          </cell>
        </row>
        <row r="489">
          <cell r="A489" t="str">
            <v>2 S 04 210 06</v>
          </cell>
          <cell r="B489" t="str">
            <v>Corpo BDCC 2,00 x 2,00 m alt. 1,00 a 2,50 m</v>
          </cell>
          <cell r="E489" t="str">
            <v>m</v>
          </cell>
          <cell r="F489">
            <v>2123.17</v>
          </cell>
        </row>
        <row r="490">
          <cell r="A490" t="str">
            <v>2 S 04 210 07</v>
          </cell>
          <cell r="B490" t="str">
            <v>Corpo BDCC 2,50 x 2,50 m alt. 1,00 a 2,50 m</v>
          </cell>
          <cell r="E490" t="str">
            <v>m</v>
          </cell>
          <cell r="F490">
            <v>2864.59</v>
          </cell>
        </row>
        <row r="491">
          <cell r="A491" t="str">
            <v>2 S 04 210 08</v>
          </cell>
          <cell r="B491" t="str">
            <v>Corpo BDCC 3,00 x 3,00 m alt. 1,00 a 2,50 m</v>
          </cell>
          <cell r="E491" t="str">
            <v>m</v>
          </cell>
          <cell r="F491">
            <v>3930.89</v>
          </cell>
        </row>
        <row r="492">
          <cell r="A492" t="str">
            <v>2 S 04 210 09</v>
          </cell>
          <cell r="B492" t="str">
            <v>Corpo BDCC 1,50 x 1,50 m alt. 2,50 a 5,00 m</v>
          </cell>
          <cell r="E492" t="str">
            <v>m</v>
          </cell>
          <cell r="F492">
            <v>1546.34</v>
          </cell>
        </row>
        <row r="493">
          <cell r="A493" t="str">
            <v>2 S 04 210 10</v>
          </cell>
          <cell r="B493" t="str">
            <v>Corpo BDCC 2,00 x 2,00 m alt. 2,50 a 5,00 m</v>
          </cell>
          <cell r="E493" t="str">
            <v>m</v>
          </cell>
          <cell r="F493">
            <v>2407.67</v>
          </cell>
        </row>
        <row r="494">
          <cell r="A494" t="str">
            <v>2 S 04 210 11</v>
          </cell>
          <cell r="B494" t="str">
            <v>Corpo BDCC 2,50 x 2,50 m alt. 2,50 a 5,00 m</v>
          </cell>
          <cell r="E494" t="str">
            <v>m</v>
          </cell>
          <cell r="F494">
            <v>3344.94</v>
          </cell>
        </row>
        <row r="495">
          <cell r="A495" t="str">
            <v>2 S 04 210 12</v>
          </cell>
          <cell r="B495" t="str">
            <v>Corpo BDCC 3,00 x 3,00 m alt. 2,50 a 5,00 m</v>
          </cell>
          <cell r="E495" t="str">
            <v>m</v>
          </cell>
          <cell r="F495">
            <v>4362.68</v>
          </cell>
        </row>
        <row r="496">
          <cell r="A496" t="str">
            <v>2 S 04 210 13</v>
          </cell>
          <cell r="B496" t="str">
            <v>Corpo BDCC 1,50 x 1,50 m alt. 5,00 a 7,50 m</v>
          </cell>
          <cell r="E496" t="str">
            <v>m</v>
          </cell>
          <cell r="F496">
            <v>1760.86</v>
          </cell>
        </row>
        <row r="497">
          <cell r="A497" t="str">
            <v>2 S 04 210 14</v>
          </cell>
          <cell r="B497" t="str">
            <v>Corpo BDCC 2,00 a 2,00 m alt. 5,00 a 7,50 m</v>
          </cell>
          <cell r="E497" t="str">
            <v>m</v>
          </cell>
          <cell r="F497">
            <v>2780.87</v>
          </cell>
        </row>
        <row r="498">
          <cell r="A498" t="str">
            <v>2 S 04 210 15</v>
          </cell>
          <cell r="B498" t="str">
            <v>Corpo BDCC 2,50 x 2,50 m alt. 5,00 a 7,50 m</v>
          </cell>
          <cell r="E498" t="str">
            <v>m</v>
          </cell>
          <cell r="F498">
            <v>3808.73</v>
          </cell>
        </row>
        <row r="499">
          <cell r="A499" t="str">
            <v>2 S 04 210 16</v>
          </cell>
          <cell r="B499" t="str">
            <v>Corpo BDCC 3,00 x 3,00 m alt. 5,00 a 7,50 m</v>
          </cell>
          <cell r="E499" t="str">
            <v>m</v>
          </cell>
          <cell r="F499">
            <v>5214.3500000000004</v>
          </cell>
        </row>
        <row r="500">
          <cell r="A500" t="str">
            <v>2 S 04 210 17</v>
          </cell>
          <cell r="B500" t="str">
            <v>Corpo BDCC 1,50 x 1,50 m alt. 7,50 a 10,00 m</v>
          </cell>
          <cell r="E500" t="str">
            <v>m</v>
          </cell>
          <cell r="F500">
            <v>1941.68</v>
          </cell>
        </row>
        <row r="501">
          <cell r="A501" t="str">
            <v>2 S 04 210 18</v>
          </cell>
          <cell r="B501" t="str">
            <v>Corpo BDCC 2,00 x 2,00 m alt. 7,50 a 10,00 m</v>
          </cell>
          <cell r="E501" t="str">
            <v>m</v>
          </cell>
          <cell r="F501">
            <v>3195.72</v>
          </cell>
        </row>
        <row r="502">
          <cell r="A502" t="str">
            <v>2 S 04 210 19</v>
          </cell>
          <cell r="B502" t="str">
            <v>Corpo BDCC 2,50 x 2,50 m alt. 7,50 a 10,00 m</v>
          </cell>
          <cell r="E502" t="str">
            <v>m</v>
          </cell>
          <cell r="F502">
            <v>4089.68</v>
          </cell>
        </row>
        <row r="503">
          <cell r="A503" t="str">
            <v>2 S 04 210 20</v>
          </cell>
          <cell r="B503" t="str">
            <v>Corpo BDCC 3,00 x 3,00 m alt. 7,50 a 10,00 m</v>
          </cell>
          <cell r="E503" t="str">
            <v>m</v>
          </cell>
          <cell r="F503">
            <v>5832.59</v>
          </cell>
        </row>
        <row r="504">
          <cell r="A504" t="str">
            <v>2 S 04 210 21</v>
          </cell>
          <cell r="B504" t="str">
            <v>Corpo BDCC 1,50 x 1,50 m alt. 10,00 a 12,50 m</v>
          </cell>
          <cell r="E504" t="str">
            <v>m</v>
          </cell>
          <cell r="F504">
            <v>2186.4499999999998</v>
          </cell>
        </row>
        <row r="505">
          <cell r="A505" t="str">
            <v>2 S 04 210 22</v>
          </cell>
          <cell r="B505" t="str">
            <v>Corpo BDCC 2,00 x 2,00 m alt. 10,00 a 12,50 m</v>
          </cell>
          <cell r="E505" t="str">
            <v>m</v>
          </cell>
          <cell r="F505">
            <v>3493.64</v>
          </cell>
        </row>
        <row r="506">
          <cell r="A506" t="str">
            <v>2 S 04 210 23</v>
          </cell>
          <cell r="B506" t="str">
            <v>Corpo BDCC 2,50 x 2,50 m alt. 10,00 a 12,50 m</v>
          </cell>
          <cell r="E506" t="str">
            <v>m</v>
          </cell>
          <cell r="F506">
            <v>4625.7</v>
          </cell>
        </row>
        <row r="507">
          <cell r="A507" t="str">
            <v>2 S 04 210 24</v>
          </cell>
          <cell r="B507" t="str">
            <v>Corpo BDCC 3,00 x 3,00 m alt. 10,00 a 12,50 m</v>
          </cell>
          <cell r="E507" t="str">
            <v>m</v>
          </cell>
          <cell r="F507">
            <v>6528.06</v>
          </cell>
        </row>
        <row r="508">
          <cell r="A508" t="str">
            <v>2 S 04 210 25</v>
          </cell>
          <cell r="B508" t="str">
            <v>Corpo BDCC 1,50 x 1,50 m alt. 12,50 a 15,00 m</v>
          </cell>
          <cell r="E508" t="str">
            <v>m</v>
          </cell>
          <cell r="F508">
            <v>2329.8000000000002</v>
          </cell>
        </row>
        <row r="509">
          <cell r="A509" t="str">
            <v>2 S 04 210 26</v>
          </cell>
          <cell r="B509" t="str">
            <v>Corpo BDCC 2,00 x 2,00 m alt. 12,50 a 15,00 m</v>
          </cell>
          <cell r="E509" t="str">
            <v>m</v>
          </cell>
          <cell r="F509">
            <v>3582.84</v>
          </cell>
        </row>
        <row r="510">
          <cell r="A510" t="str">
            <v>2 S 04 210 27</v>
          </cell>
          <cell r="B510" t="str">
            <v>Corpo BDCC 2,50 x 2,50 m alt. 12,50 a 15,00 m</v>
          </cell>
          <cell r="E510" t="str">
            <v>m</v>
          </cell>
          <cell r="F510">
            <v>5058.41</v>
          </cell>
        </row>
        <row r="511">
          <cell r="A511" t="str">
            <v>2 S 04 210 28</v>
          </cell>
          <cell r="B511" t="str">
            <v>Corpo BDCC 3,00 x 3,00 m alt. 12,50 a 15,00 m</v>
          </cell>
          <cell r="E511" t="str">
            <v>m</v>
          </cell>
          <cell r="F511">
            <v>6511.08</v>
          </cell>
        </row>
        <row r="512">
          <cell r="A512" t="str">
            <v>2 S 04 211 01</v>
          </cell>
          <cell r="B512" t="str">
            <v>Boca BDCC 1,50 x 1,50 m normal</v>
          </cell>
          <cell r="E512" t="str">
            <v>und</v>
          </cell>
          <cell r="F512">
            <v>6291.38</v>
          </cell>
        </row>
        <row r="513">
          <cell r="A513" t="str">
            <v>2 S 04 211 02</v>
          </cell>
          <cell r="B513" t="str">
            <v>Boca BDCC 2,00 x 2,00 m normal</v>
          </cell>
          <cell r="E513" t="str">
            <v>und</v>
          </cell>
          <cell r="F513">
            <v>9830.24</v>
          </cell>
        </row>
        <row r="514">
          <cell r="A514" t="str">
            <v>2 S 04 211 03</v>
          </cell>
          <cell r="B514" t="str">
            <v>Boca BDCC 2,50 x 2,50 m normal</v>
          </cell>
          <cell r="E514" t="str">
            <v>und</v>
          </cell>
          <cell r="F514">
            <v>13824.95</v>
          </cell>
        </row>
        <row r="515">
          <cell r="A515" t="str">
            <v>2 S 04 211 04</v>
          </cell>
          <cell r="B515" t="str">
            <v>Boca BDCC 3,00 x 3,00 m normal</v>
          </cell>
          <cell r="E515" t="str">
            <v>und</v>
          </cell>
          <cell r="F515">
            <v>20105.54</v>
          </cell>
        </row>
        <row r="516">
          <cell r="A516" t="str">
            <v>2 S 04 211 05</v>
          </cell>
          <cell r="B516" t="str">
            <v>Boca BDCC 1,50 x 1,50 m esc.=15</v>
          </cell>
          <cell r="E516" t="str">
            <v>und</v>
          </cell>
          <cell r="F516">
            <v>6905.86</v>
          </cell>
        </row>
        <row r="517">
          <cell r="A517" t="str">
            <v>2 S 04 211 06</v>
          </cell>
          <cell r="B517" t="str">
            <v>Boca BDCC 2,00 x 2,00 m esc=15</v>
          </cell>
          <cell r="E517" t="str">
            <v>und</v>
          </cell>
          <cell r="F517">
            <v>10814.78</v>
          </cell>
        </row>
        <row r="518">
          <cell r="A518" t="str">
            <v>2 S 04 211 07</v>
          </cell>
          <cell r="B518" t="str">
            <v>Boca BDCC 2,50 x 2,50 m esc=15</v>
          </cell>
          <cell r="E518" t="str">
            <v>und</v>
          </cell>
          <cell r="F518">
            <v>14896.79</v>
          </cell>
        </row>
        <row r="519">
          <cell r="A519" t="str">
            <v>2 S 04 211 08</v>
          </cell>
          <cell r="B519" t="str">
            <v>Boca BDCC 3,00 x 3,00 m esc=15</v>
          </cell>
          <cell r="E519" t="str">
            <v>und</v>
          </cell>
          <cell r="F519">
            <v>21578.83</v>
          </cell>
        </row>
        <row r="520">
          <cell r="A520" t="str">
            <v>2 S 04 211 09</v>
          </cell>
          <cell r="B520" t="str">
            <v>Boca BDCC 1,50 x 1,50 m - esc.=30</v>
          </cell>
          <cell r="E520" t="str">
            <v>und</v>
          </cell>
          <cell r="F520">
            <v>7125.6</v>
          </cell>
        </row>
        <row r="521">
          <cell r="A521" t="str">
            <v>2 S 04 211 10</v>
          </cell>
          <cell r="B521" t="str">
            <v>Boca BDCC 2,00 x 2,00 m esc=30</v>
          </cell>
          <cell r="E521" t="str">
            <v>und</v>
          </cell>
          <cell r="F521">
            <v>11637.63</v>
          </cell>
        </row>
        <row r="522">
          <cell r="A522" t="str">
            <v>2 S 04 211 11</v>
          </cell>
          <cell r="B522" t="str">
            <v>Boca BDCC 2,50 x 2,50 m esc.=30</v>
          </cell>
          <cell r="E522" t="str">
            <v>und</v>
          </cell>
          <cell r="F522">
            <v>15837.81</v>
          </cell>
        </row>
        <row r="523">
          <cell r="A523" t="str">
            <v>2 S 04 211 12</v>
          </cell>
          <cell r="B523" t="str">
            <v>Boca BDCC 3,00 x 3,00 m esc=30</v>
          </cell>
          <cell r="E523" t="str">
            <v>und</v>
          </cell>
          <cell r="F523">
            <v>24495.89</v>
          </cell>
        </row>
        <row r="524">
          <cell r="A524" t="str">
            <v>2 S 04 211 13</v>
          </cell>
          <cell r="B524" t="str">
            <v>Boca BDCC 1,50 x 1,50 m esc=45</v>
          </cell>
          <cell r="E524" t="str">
            <v>und</v>
          </cell>
          <cell r="F524">
            <v>9276.3700000000008</v>
          </cell>
        </row>
        <row r="525">
          <cell r="A525" t="str">
            <v>2 S 04 211 14</v>
          </cell>
          <cell r="B525" t="str">
            <v>Boca BDCC 2,00 x 2,00 m esc=45</v>
          </cell>
          <cell r="E525" t="str">
            <v>und</v>
          </cell>
          <cell r="F525">
            <v>14818.75</v>
          </cell>
        </row>
        <row r="526">
          <cell r="A526" t="str">
            <v>2 S 04 211 15</v>
          </cell>
          <cell r="B526" t="str">
            <v>Boca BDCC 2,50 x 2,50 m esc=45</v>
          </cell>
          <cell r="E526" t="str">
            <v>und</v>
          </cell>
          <cell r="F526">
            <v>21354.27</v>
          </cell>
        </row>
        <row r="527">
          <cell r="A527" t="str">
            <v>2 S 04 211 16</v>
          </cell>
          <cell r="B527" t="str">
            <v>Boca BDCC 3,00x3,00m - esc=45</v>
          </cell>
          <cell r="E527" t="str">
            <v>und</v>
          </cell>
          <cell r="F527">
            <v>31015.02</v>
          </cell>
        </row>
        <row r="528">
          <cell r="A528" t="str">
            <v>2 S 04 220 01</v>
          </cell>
          <cell r="B528" t="str">
            <v>Corpo BTCC 1,50 x 1,50 m alt. 0 a 1,00 m</v>
          </cell>
          <cell r="E528" t="str">
            <v>m</v>
          </cell>
          <cell r="F528">
            <v>2285.0500000000002</v>
          </cell>
        </row>
        <row r="529">
          <cell r="A529" t="str">
            <v>2 S 04 220 02</v>
          </cell>
          <cell r="B529" t="str">
            <v>Corpo BTCC 2,00 x 2,00 m alt. 0 a 1,00 m</v>
          </cell>
          <cell r="E529" t="str">
            <v>m</v>
          </cell>
          <cell r="F529">
            <v>3317.75</v>
          </cell>
        </row>
        <row r="530">
          <cell r="A530" t="str">
            <v>2 S 04 220 03</v>
          </cell>
          <cell r="B530" t="str">
            <v>Corpo BTCC 2,50 x 2,50 m alt. 0 a 1,00 m</v>
          </cell>
          <cell r="E530" t="str">
            <v>m</v>
          </cell>
          <cell r="F530">
            <v>4495.51</v>
          </cell>
        </row>
        <row r="531">
          <cell r="A531" t="str">
            <v>2 S 04 220 04</v>
          </cell>
          <cell r="B531" t="str">
            <v>Corpo BTCC 3,00 x 3,00 m alt. 0 a 1,00 m</v>
          </cell>
          <cell r="E531" t="str">
            <v>m</v>
          </cell>
          <cell r="F531">
            <v>5790.65</v>
          </cell>
        </row>
        <row r="532">
          <cell r="A532" t="str">
            <v>2 S 04 220 05</v>
          </cell>
          <cell r="B532" t="str">
            <v>Corpo BTCC 1,50 x 1,50 m alt. 1,00 a 2,50 m</v>
          </cell>
          <cell r="E532" t="str">
            <v>m</v>
          </cell>
          <cell r="F532">
            <v>2064.02</v>
          </cell>
        </row>
        <row r="533">
          <cell r="A533" t="str">
            <v>2 S 04 220 06</v>
          </cell>
          <cell r="B533" t="str">
            <v>Corpo BTCC 2,00 x 2,00 m alt. 1,00 a 2,50 m</v>
          </cell>
          <cell r="E533" t="str">
            <v>m</v>
          </cell>
          <cell r="F533">
            <v>3001.34</v>
          </cell>
        </row>
        <row r="534">
          <cell r="A534" t="str">
            <v>2 S 04 220 07</v>
          </cell>
          <cell r="B534" t="str">
            <v>Corpo BTCC 2,50 a 2,50 m alt. 1,00 a 2,50 m</v>
          </cell>
          <cell r="E534" t="str">
            <v>m</v>
          </cell>
          <cell r="F534">
            <v>3986.11</v>
          </cell>
        </row>
        <row r="535">
          <cell r="A535" t="str">
            <v>2 S 04 220 08</v>
          </cell>
          <cell r="B535" t="str">
            <v>Corpo BTCC 3,00 x 3,00 m alt. 1,00 a 2,50 m</v>
          </cell>
          <cell r="E535" t="str">
            <v>m</v>
          </cell>
          <cell r="F535">
            <v>5483.12</v>
          </cell>
        </row>
        <row r="536">
          <cell r="A536" t="str">
            <v>2 S 04 220 09</v>
          </cell>
          <cell r="B536" t="str">
            <v>Corpo BTCC 1,50 x 1,50 m alt. 2,50 a 5,00 m</v>
          </cell>
          <cell r="E536" t="str">
            <v>m</v>
          </cell>
          <cell r="F536">
            <v>2241.81</v>
          </cell>
        </row>
        <row r="537">
          <cell r="A537" t="str">
            <v>2 S 04 220 10</v>
          </cell>
          <cell r="B537" t="str">
            <v>Corpo BTCC 2,00 x 2,00 m alt. 2,50 a 5,00 m</v>
          </cell>
          <cell r="E537" t="str">
            <v>m</v>
          </cell>
          <cell r="F537">
            <v>3436.82</v>
          </cell>
        </row>
        <row r="538">
          <cell r="A538" t="str">
            <v>2 S 04 220 11</v>
          </cell>
          <cell r="B538" t="str">
            <v>Corpo BTCC 2,50 x 2,50 m alt. 2,50 a 5,00 m</v>
          </cell>
          <cell r="E538" t="str">
            <v>m</v>
          </cell>
          <cell r="F538">
            <v>4677.1400000000003</v>
          </cell>
        </row>
        <row r="539">
          <cell r="A539" t="str">
            <v>2 S 04 220 12</v>
          </cell>
          <cell r="B539" t="str">
            <v>Corpo BTCC 3,00 x 3,00 m alt. 2,50 a 5,00 m</v>
          </cell>
          <cell r="E539" t="str">
            <v>m</v>
          </cell>
          <cell r="F539">
            <v>6400.28</v>
          </cell>
        </row>
        <row r="540">
          <cell r="A540" t="str">
            <v>2 S 04 220 13</v>
          </cell>
          <cell r="B540" t="str">
            <v>Corpo BTCC 1,50 x 1,50 m alt. 5,00 a 7,50 m</v>
          </cell>
          <cell r="E540" t="str">
            <v>m</v>
          </cell>
          <cell r="F540">
            <v>2418.8000000000002</v>
          </cell>
        </row>
        <row r="541">
          <cell r="A541" t="str">
            <v>2 S 04 220 14</v>
          </cell>
          <cell r="B541" t="str">
            <v>Corpo BTCC 2,00 x 2,00 m alt. 5,00 a 7,50 m</v>
          </cell>
          <cell r="E541" t="str">
            <v>m</v>
          </cell>
          <cell r="F541">
            <v>3859.22</v>
          </cell>
        </row>
        <row r="542">
          <cell r="A542" t="str">
            <v>2 S 04 220 15</v>
          </cell>
          <cell r="B542" t="str">
            <v>Corpo BTCC 2,50 x 2,50 m alt. 5,00 a 7,50 m</v>
          </cell>
          <cell r="E542" t="str">
            <v>m</v>
          </cell>
          <cell r="F542">
            <v>5308.57</v>
          </cell>
        </row>
        <row r="543">
          <cell r="A543" t="str">
            <v>2 S 04 220 16</v>
          </cell>
          <cell r="B543" t="str">
            <v>Corpo BTCC 3,00 x 3,00 m alt. 5,00 a 7,50 m</v>
          </cell>
          <cell r="E543" t="str">
            <v>m</v>
          </cell>
          <cell r="F543">
            <v>7191.27</v>
          </cell>
        </row>
        <row r="544">
          <cell r="A544" t="str">
            <v>2 S 04 220 17</v>
          </cell>
          <cell r="B544" t="str">
            <v>Corpo BTCC 1,50 x 1,50 m alt. 7,50 a 10,00 m</v>
          </cell>
          <cell r="E544" t="str">
            <v>m</v>
          </cell>
          <cell r="F544">
            <v>2696.62</v>
          </cell>
        </row>
        <row r="545">
          <cell r="A545" t="str">
            <v>2 S 04 220 18</v>
          </cell>
          <cell r="B545" t="str">
            <v>Corpo BTCC 2,00 x 2,00 m alt. 7,50 m a 10,00 m</v>
          </cell>
          <cell r="E545" t="str">
            <v>m</v>
          </cell>
          <cell r="F545">
            <v>4355.76</v>
          </cell>
        </row>
        <row r="546">
          <cell r="A546" t="str">
            <v>2 S 04 220 19</v>
          </cell>
          <cell r="B546" t="str">
            <v>Corpo BTCC 2,50 x 2,50 m alt. 7,50 a 10,00 m</v>
          </cell>
          <cell r="E546" t="str">
            <v>m</v>
          </cell>
          <cell r="F546">
            <v>6040.14</v>
          </cell>
        </row>
        <row r="547">
          <cell r="A547" t="str">
            <v>2 S 04 220 20</v>
          </cell>
          <cell r="B547" t="str">
            <v>Corpo BTCC 3,00 x 3,00 m alt 7,50 a 10,00 m</v>
          </cell>
          <cell r="E547" t="str">
            <v>m</v>
          </cell>
          <cell r="F547">
            <v>8083.17</v>
          </cell>
        </row>
        <row r="548">
          <cell r="A548" t="str">
            <v>2 S 04 220 21</v>
          </cell>
          <cell r="B548" t="str">
            <v>Corpo BTCC 1,50 x 1,50 m alt. 10,00 a 12,50 m</v>
          </cell>
          <cell r="E548" t="str">
            <v>m</v>
          </cell>
          <cell r="F548">
            <v>3190.53</v>
          </cell>
        </row>
        <row r="549">
          <cell r="A549" t="str">
            <v>2 S 04 220 22</v>
          </cell>
          <cell r="B549" t="str">
            <v>Corpo BTCC 2,00 x 2,00 m alt. 10,00 a 12,50 m</v>
          </cell>
          <cell r="E549" t="str">
            <v>m</v>
          </cell>
          <cell r="F549">
            <v>4747.88</v>
          </cell>
        </row>
        <row r="550">
          <cell r="A550" t="str">
            <v>2 S 04 220 23</v>
          </cell>
          <cell r="B550" t="str">
            <v>Corpo BTCC 2,50 x 2,50 m alt. 10,00 a 12,50 m</v>
          </cell>
          <cell r="E550" t="str">
            <v>m</v>
          </cell>
          <cell r="F550">
            <v>6343.05</v>
          </cell>
        </row>
        <row r="551">
          <cell r="A551" t="str">
            <v>2 S 04 220 24</v>
          </cell>
          <cell r="B551" t="str">
            <v>Corpo BTCC 3,00 x 3,00 m alt. 10,00 a 12,50 m</v>
          </cell>
          <cell r="E551" t="str">
            <v>m</v>
          </cell>
          <cell r="F551">
            <v>8637.1299999999992</v>
          </cell>
        </row>
        <row r="552">
          <cell r="A552" t="str">
            <v>2 S 04 220 25</v>
          </cell>
          <cell r="B552" t="str">
            <v>Corpo BTCC 1,50 x 1,50 m alt. 12,50 a 15,00 m</v>
          </cell>
          <cell r="E552" t="str">
            <v>m</v>
          </cell>
          <cell r="F552">
            <v>3243.5</v>
          </cell>
        </row>
        <row r="553">
          <cell r="A553" t="str">
            <v>2 S 04 220 26</v>
          </cell>
          <cell r="B553" t="str">
            <v>Corpo BTCC 2,00 x 2,00 m alt. 12,50 a 15,00 m</v>
          </cell>
          <cell r="E553" t="str">
            <v>m</v>
          </cell>
          <cell r="F553">
            <v>5075.12</v>
          </cell>
        </row>
        <row r="554">
          <cell r="A554" t="str">
            <v>2 S 04 220 27</v>
          </cell>
          <cell r="B554" t="str">
            <v>Corpo BTCC 2,50 x 2,50 m alt. 12,50 a 15,00 m</v>
          </cell>
          <cell r="E554" t="str">
            <v>m</v>
          </cell>
          <cell r="F554">
            <v>6803.35</v>
          </cell>
        </row>
        <row r="555">
          <cell r="A555" t="str">
            <v>2 S 04 220 28</v>
          </cell>
          <cell r="B555" t="str">
            <v>Corpo BTCC 3,00 x 3,00 m alt. 12,50 a 15,00 m</v>
          </cell>
          <cell r="E555" t="str">
            <v>m</v>
          </cell>
          <cell r="F555">
            <v>9379.32</v>
          </cell>
        </row>
        <row r="556">
          <cell r="A556" t="str">
            <v>2 S 04 221 01</v>
          </cell>
          <cell r="B556" t="str">
            <v>Boca BTCC 1,50 x 1,50 m normal</v>
          </cell>
          <cell r="E556" t="str">
            <v>und</v>
          </cell>
          <cell r="F556">
            <v>7797.68</v>
          </cell>
        </row>
        <row r="557">
          <cell r="A557" t="str">
            <v>2 S 04 221 02</v>
          </cell>
          <cell r="B557" t="str">
            <v>Boca BTCC 2,00 x 2,00 m normal</v>
          </cell>
          <cell r="E557" t="str">
            <v>und</v>
          </cell>
          <cell r="F557">
            <v>11925.54</v>
          </cell>
        </row>
        <row r="558">
          <cell r="A558" t="str">
            <v>2 S 04 221 03</v>
          </cell>
          <cell r="B558" t="str">
            <v>Boca BTCC 2,50 x 2,50 m normal</v>
          </cell>
          <cell r="E558" t="str">
            <v>und</v>
          </cell>
          <cell r="F558">
            <v>16899.830000000002</v>
          </cell>
        </row>
        <row r="559">
          <cell r="A559" t="str">
            <v>2 S 04 221 04</v>
          </cell>
          <cell r="B559" t="str">
            <v>Boca BTCC 3,00 x 3,00 m normal</v>
          </cell>
          <cell r="E559" t="str">
            <v>und</v>
          </cell>
          <cell r="F559">
            <v>23995.86</v>
          </cell>
        </row>
        <row r="560">
          <cell r="A560" t="str">
            <v>2 S 04 221 05</v>
          </cell>
          <cell r="B560" t="str">
            <v>Boca BTCC 1,50 x 1,50 m esc=15</v>
          </cell>
          <cell r="E560" t="str">
            <v>und</v>
          </cell>
          <cell r="F560">
            <v>8445.08</v>
          </cell>
        </row>
        <row r="561">
          <cell r="A561" t="str">
            <v>2 S 04 221 06</v>
          </cell>
          <cell r="B561" t="str">
            <v>Boca BTCC 2,00 x 2,00 m esc=15</v>
          </cell>
          <cell r="E561" t="str">
            <v>und</v>
          </cell>
          <cell r="F561">
            <v>12824.04</v>
          </cell>
        </row>
        <row r="562">
          <cell r="A562" t="str">
            <v>2 S 04 221 07</v>
          </cell>
          <cell r="B562" t="str">
            <v>Boca BTCC 2,50 x 2,50 m esc=15</v>
          </cell>
          <cell r="E562" t="str">
            <v>und</v>
          </cell>
          <cell r="F562">
            <v>18228.060000000001</v>
          </cell>
        </row>
        <row r="563">
          <cell r="A563" t="str">
            <v>2 S 04 221 08</v>
          </cell>
          <cell r="B563" t="str">
            <v>Boca BTCC 3,00 x 3,00 m esc=15</v>
          </cell>
          <cell r="E563" t="str">
            <v>und</v>
          </cell>
          <cell r="F563">
            <v>23361.34</v>
          </cell>
        </row>
        <row r="564">
          <cell r="A564" t="str">
            <v>2 S 04 221 09</v>
          </cell>
          <cell r="B564" t="str">
            <v>Boca BTCC 1,50 x 1,50 m esc=30</v>
          </cell>
          <cell r="E564" t="str">
            <v>und</v>
          </cell>
          <cell r="F564">
            <v>8856.08</v>
          </cell>
        </row>
        <row r="565">
          <cell r="A565" t="str">
            <v>2 S 04 221 10</v>
          </cell>
          <cell r="B565" t="str">
            <v>Boca BTCC 2,00 x 2,00 m exc.=30</v>
          </cell>
          <cell r="E565" t="str">
            <v>und</v>
          </cell>
          <cell r="F565">
            <v>14169.67</v>
          </cell>
        </row>
        <row r="566">
          <cell r="A566" t="str">
            <v>2 S 04 221 11</v>
          </cell>
          <cell r="B566" t="str">
            <v>Boca BTCC 2,50 x 2,50 m esc=30</v>
          </cell>
          <cell r="E566" t="str">
            <v>und</v>
          </cell>
          <cell r="F566">
            <v>20764.759999999998</v>
          </cell>
        </row>
        <row r="567">
          <cell r="A567" t="str">
            <v>2 S 04 221 12</v>
          </cell>
          <cell r="B567" t="str">
            <v>Boca BTCC 3,00 x 3,00 m esc=30</v>
          </cell>
          <cell r="E567" t="str">
            <v>und</v>
          </cell>
          <cell r="F567">
            <v>29949.200000000001</v>
          </cell>
        </row>
        <row r="568">
          <cell r="A568" t="str">
            <v>2 S 04 221 13</v>
          </cell>
          <cell r="B568" t="str">
            <v>Boca BTCC 1,50 x 1,50 m esc.=45</v>
          </cell>
          <cell r="E568" t="str">
            <v>und</v>
          </cell>
          <cell r="F568">
            <v>11176.09</v>
          </cell>
        </row>
        <row r="569">
          <cell r="A569" t="str">
            <v>2 S 04 221 14</v>
          </cell>
          <cell r="B569" t="str">
            <v>Boca BTCC 2,00 x 2,00 m esc=45</v>
          </cell>
          <cell r="E569" t="str">
            <v>und</v>
          </cell>
          <cell r="F569">
            <v>17941.25</v>
          </cell>
        </row>
        <row r="570">
          <cell r="A570" t="str">
            <v>2 S 04 221 15</v>
          </cell>
          <cell r="B570" t="str">
            <v>Boca BTCC 2,50 x 2,50 m esc=45</v>
          </cell>
          <cell r="E570" t="str">
            <v>und</v>
          </cell>
          <cell r="F570">
            <v>26268.53</v>
          </cell>
        </row>
        <row r="571">
          <cell r="A571" t="str">
            <v>2 S 04 221 16</v>
          </cell>
          <cell r="B571" t="str">
            <v>Boca BTCC 3,00 x 3,00 m esc=45</v>
          </cell>
          <cell r="E571" t="str">
            <v>und</v>
          </cell>
          <cell r="F571">
            <v>37956.39</v>
          </cell>
        </row>
        <row r="572">
          <cell r="A572" t="str">
            <v>2 S 04 300 16</v>
          </cell>
          <cell r="B572" t="str">
            <v>Bueiro met. chapas múltiplas D=1,60 m galv.</v>
          </cell>
          <cell r="E572" t="str">
            <v>m</v>
          </cell>
          <cell r="F572">
            <v>1028.1099999999999</v>
          </cell>
        </row>
        <row r="573">
          <cell r="A573" t="str">
            <v>2 S 04 300 20</v>
          </cell>
          <cell r="B573" t="str">
            <v>Bueiro met.chapas múltiplas D=2,00 m galv.</v>
          </cell>
          <cell r="E573" t="str">
            <v>m</v>
          </cell>
          <cell r="F573">
            <v>1279.3399999999999</v>
          </cell>
        </row>
        <row r="574">
          <cell r="A574" t="str">
            <v>2 S 04 301 16</v>
          </cell>
          <cell r="B574" t="str">
            <v>Bueiro met. chapas múltiplas D=1,60 m rev. epoxy</v>
          </cell>
          <cell r="E574" t="str">
            <v>m</v>
          </cell>
          <cell r="F574">
            <v>1076.94</v>
          </cell>
        </row>
        <row r="575">
          <cell r="A575" t="str">
            <v>2 S 04 301 20</v>
          </cell>
          <cell r="B575" t="str">
            <v>Bueiro met. chapa múltipla D=2,00 m rev. epoxy</v>
          </cell>
          <cell r="E575" t="str">
            <v>m</v>
          </cell>
          <cell r="F575">
            <v>1339.98</v>
          </cell>
        </row>
        <row r="576">
          <cell r="A576" t="str">
            <v>2 S 04 310 16</v>
          </cell>
          <cell r="B576" t="str">
            <v>Bueiro met.s/ interrupção tráf. D=1,60m galv.</v>
          </cell>
          <cell r="E576" t="str">
            <v>m</v>
          </cell>
          <cell r="F576">
            <v>1958.05</v>
          </cell>
        </row>
        <row r="577">
          <cell r="A577" t="str">
            <v>2 S 04 310 20</v>
          </cell>
          <cell r="B577" t="str">
            <v>Bueiro met.s/ interrupção tráf. D=2,00m galv.</v>
          </cell>
          <cell r="E577" t="str">
            <v>m</v>
          </cell>
          <cell r="F577">
            <v>2435.4499999999998</v>
          </cell>
        </row>
        <row r="578">
          <cell r="A578" t="str">
            <v>2 S 04 311 16</v>
          </cell>
          <cell r="B578" t="str">
            <v>Bueiro met.s/interrupção tráf.D=1,60 m rev.epoxy</v>
          </cell>
          <cell r="E578" t="str">
            <v>m</v>
          </cell>
          <cell r="F578">
            <v>2031.03</v>
          </cell>
        </row>
        <row r="579">
          <cell r="A579" t="str">
            <v>2 S 04 311 20</v>
          </cell>
          <cell r="B579" t="str">
            <v>Bueiro met.s/interrupção traf.D=2,00 m rev.epoxy</v>
          </cell>
          <cell r="E579" t="str">
            <v>m</v>
          </cell>
          <cell r="F579">
            <v>2442.35</v>
          </cell>
        </row>
        <row r="580">
          <cell r="A580" t="str">
            <v>2 S 04 400 01</v>
          </cell>
          <cell r="B580" t="str">
            <v>Valeta prot.cortes c/revest. vegetal - VPC 01</v>
          </cell>
          <cell r="E580" t="str">
            <v>m</v>
          </cell>
          <cell r="F580">
            <v>41.27</v>
          </cell>
        </row>
        <row r="581">
          <cell r="A581" t="str">
            <v>2 S 04 400 02</v>
          </cell>
          <cell r="B581" t="str">
            <v>Valeta prot.cortes c/revest. vegetal - VPC 02</v>
          </cell>
          <cell r="E581" t="str">
            <v>m</v>
          </cell>
          <cell r="F581">
            <v>30.75</v>
          </cell>
        </row>
        <row r="582">
          <cell r="A582" t="str">
            <v>2 S 04 400 03</v>
          </cell>
          <cell r="B582" t="str">
            <v>Valeta prot.cortes c/revest.concreto - VPC 03</v>
          </cell>
          <cell r="E582" t="str">
            <v>m</v>
          </cell>
          <cell r="F582">
            <v>59.73</v>
          </cell>
        </row>
        <row r="583">
          <cell r="A583" t="str">
            <v>2 S 04 400 04</v>
          </cell>
          <cell r="B583" t="str">
            <v>Valeta prot.cortes c/revest.concreto - VPC 04</v>
          </cell>
          <cell r="E583" t="str">
            <v>m</v>
          </cell>
          <cell r="F583">
            <v>46.54</v>
          </cell>
        </row>
        <row r="584">
          <cell r="A584" t="str">
            <v>2 S 04 401 01</v>
          </cell>
          <cell r="B584" t="str">
            <v>Valeta prot.aterros c/revest. vegetal - VPA 01</v>
          </cell>
          <cell r="E584" t="str">
            <v>m</v>
          </cell>
          <cell r="F584">
            <v>42.65</v>
          </cell>
        </row>
        <row r="585">
          <cell r="A585" t="str">
            <v>2 S 04 401 02</v>
          </cell>
          <cell r="B585" t="str">
            <v>Valeta prot.aterros c/revest. vegetal - VPA 02</v>
          </cell>
          <cell r="E585" t="str">
            <v>m</v>
          </cell>
          <cell r="F585">
            <v>32.01</v>
          </cell>
        </row>
        <row r="586">
          <cell r="A586" t="str">
            <v>2 S 04 401 03</v>
          </cell>
          <cell r="B586" t="str">
            <v>Valeta prot.aterro c/revest. concreto - VPA 03</v>
          </cell>
          <cell r="E586" t="str">
            <v>m</v>
          </cell>
          <cell r="F586">
            <v>59.97</v>
          </cell>
        </row>
        <row r="587">
          <cell r="A587" t="str">
            <v>2 S 04 401 04</v>
          </cell>
          <cell r="B587" t="str">
            <v>Valeta prot.aterro c/revest. concreto - VPA 04</v>
          </cell>
          <cell r="E587" t="str">
            <v>m</v>
          </cell>
          <cell r="F587">
            <v>45.4</v>
          </cell>
        </row>
        <row r="588">
          <cell r="A588" t="str">
            <v>2 S 04 401 05</v>
          </cell>
          <cell r="B588" t="str">
            <v>Valeta prot.corte/aterro s/rev. - VPC 05/VPA 05</v>
          </cell>
          <cell r="E588" t="str">
            <v>m</v>
          </cell>
          <cell r="F588">
            <v>24.52</v>
          </cell>
        </row>
        <row r="589">
          <cell r="A589" t="str">
            <v>2 S 04 401 06</v>
          </cell>
          <cell r="B589" t="str">
            <v>Valeta prot.corte/aterro s/rev. - VPC 06/VPA 06</v>
          </cell>
          <cell r="E589" t="str">
            <v>m</v>
          </cell>
          <cell r="F589">
            <v>17.53</v>
          </cell>
        </row>
        <row r="590">
          <cell r="A590" t="str">
            <v>2 S 04 500 01</v>
          </cell>
          <cell r="B590" t="str">
            <v>Dreno longitudinal prof. p/corte em solo - DPS 01</v>
          </cell>
          <cell r="E590" t="str">
            <v>m</v>
          </cell>
          <cell r="F590">
            <v>27.55</v>
          </cell>
        </row>
        <row r="591">
          <cell r="A591" t="str">
            <v>2 S 04 500 02</v>
          </cell>
          <cell r="B591" t="str">
            <v>Dreno longitudinal prof. p/corte em solo - DPS 02</v>
          </cell>
          <cell r="E591" t="str">
            <v>m</v>
          </cell>
          <cell r="F591">
            <v>27.14</v>
          </cell>
        </row>
        <row r="592">
          <cell r="A592" t="str">
            <v>2 S 04 500 03</v>
          </cell>
          <cell r="B592" t="str">
            <v>Dreno longitudinal prof. p/corte em solo - DPS 03</v>
          </cell>
          <cell r="E592" t="str">
            <v>m</v>
          </cell>
          <cell r="F592">
            <v>38.75</v>
          </cell>
        </row>
        <row r="593">
          <cell r="A593" t="str">
            <v>2 S 04 500 04</v>
          </cell>
          <cell r="B593" t="str">
            <v>Dreno longitudinal prof. p/corte em solo - DPS 04</v>
          </cell>
          <cell r="E593" t="str">
            <v>m</v>
          </cell>
          <cell r="F593">
            <v>38.26</v>
          </cell>
        </row>
        <row r="594">
          <cell r="A594" t="str">
            <v>2 S 04 500 05</v>
          </cell>
          <cell r="B594" t="str">
            <v>Dreno longitudinal prof. p/corte em solo - DPS 05</v>
          </cell>
          <cell r="E594" t="str">
            <v>m</v>
          </cell>
          <cell r="F594">
            <v>44.31</v>
          </cell>
        </row>
        <row r="595">
          <cell r="A595" t="str">
            <v>2 S 04 500 06</v>
          </cell>
          <cell r="B595" t="str">
            <v>Dreno longitudinal prof. p/corte em solo - DPS 06</v>
          </cell>
          <cell r="E595" t="str">
            <v>m</v>
          </cell>
          <cell r="F595">
            <v>50.88</v>
          </cell>
        </row>
        <row r="596">
          <cell r="A596" t="str">
            <v>2 S 04 500 07</v>
          </cell>
          <cell r="B596" t="str">
            <v>Dreno longitudinal prof. p/corte em solo - DPS 07</v>
          </cell>
          <cell r="E596" t="str">
            <v>m</v>
          </cell>
          <cell r="F596">
            <v>61.18</v>
          </cell>
        </row>
        <row r="597">
          <cell r="A597" t="str">
            <v>2 S 04 500 08</v>
          </cell>
          <cell r="B597" t="str">
            <v>Dreno longitudinal prof. p/corte em solo - DPS 08</v>
          </cell>
          <cell r="E597" t="str">
            <v>m</v>
          </cell>
          <cell r="F597">
            <v>67.75</v>
          </cell>
        </row>
        <row r="598">
          <cell r="A598" t="str">
            <v>2 S 04 501 01</v>
          </cell>
          <cell r="B598" t="str">
            <v>Dreno longitudinal prof. p/corte em rocha - DPR 01</v>
          </cell>
          <cell r="E598" t="str">
            <v>m</v>
          </cell>
          <cell r="F598">
            <v>23.89</v>
          </cell>
        </row>
        <row r="599">
          <cell r="A599" t="str">
            <v>2 S 04 501 02</v>
          </cell>
          <cell r="B599" t="str">
            <v>Dreno longitudinal prof. p/corte em rocha - DPR 02</v>
          </cell>
          <cell r="E599" t="str">
            <v>m</v>
          </cell>
          <cell r="F599">
            <v>38.26</v>
          </cell>
        </row>
        <row r="600">
          <cell r="A600" t="str">
            <v>2 S 04 501 03</v>
          </cell>
          <cell r="B600" t="str">
            <v>Dreno longitudinal prof. p/corte em rocha - DPR 03</v>
          </cell>
          <cell r="E600" t="str">
            <v>m</v>
          </cell>
          <cell r="F600">
            <v>21.89</v>
          </cell>
        </row>
        <row r="601">
          <cell r="A601" t="str">
            <v>2 S 04 501 04</v>
          </cell>
          <cell r="B601" t="str">
            <v>Dreno longitudinal prof. p/corte em rocha - DPR 04</v>
          </cell>
          <cell r="E601" t="str">
            <v>m</v>
          </cell>
          <cell r="F601">
            <v>7.29</v>
          </cell>
        </row>
        <row r="602">
          <cell r="A602" t="str">
            <v>2 S 04 501 05</v>
          </cell>
          <cell r="B602" t="str">
            <v>Dreno longitudinal prof. p/corte em rocha - DPR 05</v>
          </cell>
          <cell r="E602" t="str">
            <v>m</v>
          </cell>
          <cell r="F602">
            <v>21.55</v>
          </cell>
        </row>
        <row r="603">
          <cell r="A603" t="str">
            <v>2 S 04 502 01</v>
          </cell>
          <cell r="B603" t="str">
            <v>Boca saída p/dreno longitudinal prof. BSD 01</v>
          </cell>
          <cell r="E603" t="str">
            <v>und</v>
          </cell>
          <cell r="F603">
            <v>71.16</v>
          </cell>
        </row>
        <row r="604">
          <cell r="A604" t="str">
            <v>2 S 04 502 02</v>
          </cell>
          <cell r="B604" t="str">
            <v>Boca saída p/dreno longitudinal prof. BSD 02</v>
          </cell>
          <cell r="E604" t="str">
            <v>und</v>
          </cell>
          <cell r="F604">
            <v>82.9</v>
          </cell>
        </row>
        <row r="605">
          <cell r="A605" t="str">
            <v>2 S 04 510 01</v>
          </cell>
          <cell r="B605" t="str">
            <v>Dreno sub-superficial - DSS 01</v>
          </cell>
          <cell r="E605" t="str">
            <v>m</v>
          </cell>
          <cell r="F605">
            <v>7.42</v>
          </cell>
        </row>
        <row r="606">
          <cell r="A606" t="str">
            <v>2 S 04 510 02</v>
          </cell>
          <cell r="B606" t="str">
            <v>Dreno sub-superficial - DSS 02</v>
          </cell>
          <cell r="E606" t="str">
            <v>m</v>
          </cell>
          <cell r="F606">
            <v>20.12</v>
          </cell>
        </row>
        <row r="607">
          <cell r="A607" t="str">
            <v>2 S 04 510 03</v>
          </cell>
          <cell r="B607" t="str">
            <v>Dreno sub-superficial - DSS 03</v>
          </cell>
          <cell r="E607" t="str">
            <v>m</v>
          </cell>
          <cell r="F607">
            <v>5.0599999999999996</v>
          </cell>
        </row>
        <row r="608">
          <cell r="A608" t="str">
            <v>2 S 04 510 04</v>
          </cell>
          <cell r="B608" t="str">
            <v>Dreno sub-superficial - DSS 04</v>
          </cell>
          <cell r="E608" t="str">
            <v>m</v>
          </cell>
          <cell r="F608">
            <v>26.52</v>
          </cell>
        </row>
        <row r="609">
          <cell r="A609" t="str">
            <v>2 S 04 511 01</v>
          </cell>
          <cell r="B609" t="str">
            <v>Boca saída p/dreno sub-superficial - BSD 03</v>
          </cell>
          <cell r="E609" t="str">
            <v>und</v>
          </cell>
          <cell r="F609">
            <v>32.799999999999997</v>
          </cell>
        </row>
        <row r="610">
          <cell r="A610" t="str">
            <v>2 S 04 520 01</v>
          </cell>
          <cell r="B610" t="str">
            <v>Dreno sub-horizontal - DSH 01</v>
          </cell>
          <cell r="E610" t="str">
            <v>m</v>
          </cell>
          <cell r="F610">
            <v>127.19</v>
          </cell>
        </row>
        <row r="611">
          <cell r="A611" t="str">
            <v>2 S 04 521 01</v>
          </cell>
          <cell r="B611" t="str">
            <v>Boca saída p/dreno sub-horizontal - BSD 04</v>
          </cell>
          <cell r="E611" t="str">
            <v>und</v>
          </cell>
          <cell r="F611">
            <v>8.4700000000000006</v>
          </cell>
        </row>
        <row r="612">
          <cell r="A612" t="str">
            <v>2 S 04 900 01</v>
          </cell>
          <cell r="B612" t="str">
            <v>Sarjeta triangular de concreto - STC 01</v>
          </cell>
          <cell r="E612" t="str">
            <v>m</v>
          </cell>
          <cell r="F612">
            <v>37.07</v>
          </cell>
        </row>
        <row r="613">
          <cell r="A613" t="str">
            <v>2 S 04 900 02</v>
          </cell>
          <cell r="B613" t="str">
            <v>Sarjeta triangular de concreto - STC 02</v>
          </cell>
          <cell r="E613" t="str">
            <v>m</v>
          </cell>
          <cell r="F613">
            <v>25.03</v>
          </cell>
        </row>
        <row r="614">
          <cell r="A614" t="str">
            <v>2 S 04 900 03</v>
          </cell>
          <cell r="B614" t="str">
            <v>Sarjeta triangular de concreto - STC 03</v>
          </cell>
          <cell r="E614" t="str">
            <v>m</v>
          </cell>
          <cell r="F614">
            <v>21.69</v>
          </cell>
        </row>
        <row r="615">
          <cell r="A615" t="str">
            <v>2 S 04 900 04</v>
          </cell>
          <cell r="B615" t="str">
            <v>Sarjeta triangular de concreto - STC 04</v>
          </cell>
          <cell r="E615" t="str">
            <v>m</v>
          </cell>
          <cell r="F615">
            <v>17.600000000000001</v>
          </cell>
        </row>
        <row r="616">
          <cell r="A616" t="str">
            <v>2 S 04 900 05</v>
          </cell>
          <cell r="B616" t="str">
            <v>Sarjeta triangular de concreto - STC 05</v>
          </cell>
          <cell r="E616" t="str">
            <v>m</v>
          </cell>
          <cell r="F616">
            <v>30.24</v>
          </cell>
        </row>
        <row r="617">
          <cell r="A617" t="str">
            <v>2 S 04 900 06</v>
          </cell>
          <cell r="B617" t="str">
            <v>Sarjeta triangular de concreto - STC 06</v>
          </cell>
          <cell r="E617" t="str">
            <v>m</v>
          </cell>
          <cell r="F617">
            <v>20.420000000000002</v>
          </cell>
        </row>
        <row r="618">
          <cell r="A618" t="str">
            <v>2 S 04 900 07</v>
          </cell>
          <cell r="B618" t="str">
            <v>Sarjeta triangular de concreto - STC 07</v>
          </cell>
          <cell r="E618" t="str">
            <v>m</v>
          </cell>
          <cell r="F618">
            <v>17.61</v>
          </cell>
        </row>
        <row r="619">
          <cell r="A619" t="str">
            <v>2 S 04 900 08</v>
          </cell>
          <cell r="B619" t="str">
            <v>Sarjeta triangular de concreto - STC 08</v>
          </cell>
          <cell r="E619" t="str">
            <v>m</v>
          </cell>
          <cell r="F619">
            <v>14.71</v>
          </cell>
        </row>
        <row r="620">
          <cell r="A620" t="str">
            <v>2 S 04 900 21</v>
          </cell>
          <cell r="B620" t="str">
            <v>Sarjeta canteiro central concreto - SCC 01</v>
          </cell>
          <cell r="E620" t="str">
            <v>m</v>
          </cell>
          <cell r="F620">
            <v>21.45</v>
          </cell>
        </row>
        <row r="621">
          <cell r="A621" t="str">
            <v>2 S 04 900 22</v>
          </cell>
          <cell r="B621" t="str">
            <v>Sarjeta canteiro central concreto - SCC 02</v>
          </cell>
          <cell r="E621" t="str">
            <v>m</v>
          </cell>
          <cell r="F621">
            <v>29.69</v>
          </cell>
        </row>
        <row r="622">
          <cell r="A622" t="str">
            <v>2 S 04 900 31</v>
          </cell>
          <cell r="B622" t="str">
            <v>Sarjeta triangular de grama - STG 01</v>
          </cell>
          <cell r="E622" t="str">
            <v>m</v>
          </cell>
          <cell r="F622">
            <v>13.88</v>
          </cell>
        </row>
        <row r="623">
          <cell r="A623" t="str">
            <v>2 S 04 900 32</v>
          </cell>
          <cell r="B623" t="str">
            <v>Sarjeta triangular de grama - STG 02</v>
          </cell>
          <cell r="E623" t="str">
            <v>m</v>
          </cell>
          <cell r="F623">
            <v>11.5</v>
          </cell>
        </row>
        <row r="624">
          <cell r="A624" t="str">
            <v>2 S 04 900 33</v>
          </cell>
          <cell r="B624" t="str">
            <v>Sarjeta triangular de grama - STG 03</v>
          </cell>
          <cell r="E624" t="str">
            <v>m</v>
          </cell>
          <cell r="F624">
            <v>9.89</v>
          </cell>
        </row>
        <row r="625">
          <cell r="A625" t="str">
            <v>2 S 04 900 34</v>
          </cell>
          <cell r="B625" t="str">
            <v>Sarjeta triangular de grama - STG 04</v>
          </cell>
          <cell r="E625" t="str">
            <v>m</v>
          </cell>
          <cell r="F625">
            <v>7.59</v>
          </cell>
        </row>
        <row r="626">
          <cell r="A626" t="str">
            <v>2 S 04 900 41</v>
          </cell>
          <cell r="B626" t="str">
            <v>Sarjeta triangular não revestida - STT 01</v>
          </cell>
          <cell r="E626" t="str">
            <v>m</v>
          </cell>
          <cell r="F626">
            <v>7.66</v>
          </cell>
        </row>
        <row r="627">
          <cell r="A627" t="str">
            <v>2 S 04 900 42</v>
          </cell>
          <cell r="B627" t="str">
            <v>Sarjeta triangular não revestida - STT 02</v>
          </cell>
          <cell r="E627" t="str">
            <v>m</v>
          </cell>
          <cell r="F627">
            <v>6.4</v>
          </cell>
        </row>
        <row r="628">
          <cell r="A628" t="str">
            <v>2 S 04 900 43</v>
          </cell>
          <cell r="B628" t="str">
            <v>Sarjeta triangular não revestida - STT 03</v>
          </cell>
          <cell r="E628" t="str">
            <v>m</v>
          </cell>
          <cell r="F628">
            <v>5.44</v>
          </cell>
        </row>
        <row r="629">
          <cell r="A629" t="str">
            <v>2 S 04 900 44</v>
          </cell>
          <cell r="B629" t="str">
            <v>Sarjeta triangular não revestida - STT 04</v>
          </cell>
          <cell r="E629" t="str">
            <v>m</v>
          </cell>
          <cell r="F629">
            <v>3.99</v>
          </cell>
        </row>
        <row r="630">
          <cell r="A630" t="str">
            <v>2 S 04 901 01</v>
          </cell>
          <cell r="B630" t="str">
            <v>Sarjeta trapezoidal de concreto - SZC 01</v>
          </cell>
          <cell r="E630" t="str">
            <v>m</v>
          </cell>
          <cell r="F630">
            <v>29.78</v>
          </cell>
        </row>
        <row r="631">
          <cell r="A631" t="str">
            <v>2 S 04 901 02</v>
          </cell>
          <cell r="B631" t="str">
            <v>Sarjeta trapezoidal de concreto - SZC 02</v>
          </cell>
          <cell r="E631" t="str">
            <v>m</v>
          </cell>
          <cell r="F631">
            <v>18.239999999999998</v>
          </cell>
        </row>
        <row r="632">
          <cell r="A632" t="str">
            <v>2 S 04 901 21</v>
          </cell>
          <cell r="B632" t="str">
            <v>Sarjeta de canteiro central de concreto - SCC 03</v>
          </cell>
          <cell r="E632" t="str">
            <v>m</v>
          </cell>
          <cell r="F632">
            <v>23.88</v>
          </cell>
        </row>
        <row r="633">
          <cell r="A633" t="str">
            <v>2 S 04 901 22</v>
          </cell>
          <cell r="B633" t="str">
            <v>Sarjeta de canteiro central de cocnreto - SCC 04</v>
          </cell>
          <cell r="E633" t="str">
            <v>m</v>
          </cell>
          <cell r="F633">
            <v>43.71</v>
          </cell>
        </row>
        <row r="634">
          <cell r="A634" t="str">
            <v>2 S 04 901 31</v>
          </cell>
          <cell r="B634" t="str">
            <v>Sarjeta trapezoidal de grama - SZG 01</v>
          </cell>
          <cell r="E634" t="str">
            <v>m</v>
          </cell>
          <cell r="F634">
            <v>12.46</v>
          </cell>
        </row>
        <row r="635">
          <cell r="A635" t="str">
            <v>2 S 04 901 32</v>
          </cell>
          <cell r="B635" t="str">
            <v>Sarjeta trapezoidal de grama - SZG 02</v>
          </cell>
          <cell r="E635" t="str">
            <v>m</v>
          </cell>
          <cell r="F635">
            <v>8.0299999999999994</v>
          </cell>
        </row>
        <row r="636">
          <cell r="A636" t="str">
            <v>2 S 04 901 41</v>
          </cell>
          <cell r="B636" t="str">
            <v>Sarjeta trapezoidal não revestida - SZT 01</v>
          </cell>
          <cell r="E636" t="str">
            <v>m</v>
          </cell>
          <cell r="F636">
            <v>7.55</v>
          </cell>
        </row>
        <row r="637">
          <cell r="A637" t="str">
            <v>2 S 04 901 42</v>
          </cell>
          <cell r="B637" t="str">
            <v>Sarjeta trapezoidal não revestida - SZT 02</v>
          </cell>
          <cell r="E637" t="str">
            <v>m</v>
          </cell>
          <cell r="F637">
            <v>4.66</v>
          </cell>
        </row>
        <row r="638">
          <cell r="A638" t="str">
            <v>2 S 04 910 01</v>
          </cell>
          <cell r="B638" t="str">
            <v>Meio fio de concreto - MFC 01</v>
          </cell>
          <cell r="E638" t="str">
            <v>m</v>
          </cell>
          <cell r="F638">
            <v>38.630000000000003</v>
          </cell>
        </row>
        <row r="639">
          <cell r="A639" t="str">
            <v>2 S 04 910 02</v>
          </cell>
          <cell r="B639" t="str">
            <v>Meio fio de concreto - MFC 02</v>
          </cell>
          <cell r="E639" t="str">
            <v>m</v>
          </cell>
          <cell r="F639">
            <v>30.75</v>
          </cell>
        </row>
        <row r="640">
          <cell r="A640" t="str">
            <v>2 S 04 910 03</v>
          </cell>
          <cell r="B640" t="str">
            <v>Meio fio de concreto - MFC 03</v>
          </cell>
          <cell r="E640" t="str">
            <v>m</v>
          </cell>
          <cell r="F640">
            <v>18.04</v>
          </cell>
        </row>
        <row r="641">
          <cell r="A641" t="str">
            <v>2 S 04 910 04</v>
          </cell>
          <cell r="B641" t="str">
            <v>Meio fio de concreto - MFC 04</v>
          </cell>
          <cell r="E641" t="str">
            <v>m</v>
          </cell>
          <cell r="F641">
            <v>12.69</v>
          </cell>
        </row>
        <row r="642">
          <cell r="A642" t="str">
            <v>2 S 04 910 05</v>
          </cell>
          <cell r="B642" t="str">
            <v>Meio fio de concreto - MFC 05</v>
          </cell>
          <cell r="E642" t="str">
            <v>m</v>
          </cell>
          <cell r="F642">
            <v>17.72</v>
          </cell>
        </row>
        <row r="643">
          <cell r="A643" t="str">
            <v>2 S 04 910 06</v>
          </cell>
          <cell r="B643" t="str">
            <v>Meio fio de concreto - MFC 06</v>
          </cell>
          <cell r="E643" t="str">
            <v>m</v>
          </cell>
          <cell r="F643">
            <v>11.07</v>
          </cell>
        </row>
        <row r="644">
          <cell r="A644" t="str">
            <v>2 S 04 910 07</v>
          </cell>
          <cell r="B644" t="str">
            <v>Meio fio de concreto - MFC 07</v>
          </cell>
          <cell r="E644" t="str">
            <v>m</v>
          </cell>
          <cell r="F644">
            <v>17.420000000000002</v>
          </cell>
        </row>
        <row r="645">
          <cell r="A645" t="str">
            <v>2 S 04 910 08</v>
          </cell>
          <cell r="B645" t="str">
            <v>Meio fio de concreto - MFC 08</v>
          </cell>
          <cell r="E645" t="str">
            <v>m</v>
          </cell>
          <cell r="F645">
            <v>29.27</v>
          </cell>
        </row>
        <row r="646">
          <cell r="A646" t="str">
            <v>2 S 04 930 01</v>
          </cell>
          <cell r="B646" t="str">
            <v>Caixa coletora de sarjeta - CCS 01</v>
          </cell>
          <cell r="E646" t="str">
            <v>und</v>
          </cell>
          <cell r="F646">
            <v>909.9</v>
          </cell>
        </row>
        <row r="647">
          <cell r="A647" t="str">
            <v>2 S 04 930 02</v>
          </cell>
          <cell r="B647" t="str">
            <v>Caixa coletora de sarjeta - CCS 02</v>
          </cell>
          <cell r="E647" t="str">
            <v>und</v>
          </cell>
          <cell r="F647">
            <v>886.15</v>
          </cell>
        </row>
        <row r="648">
          <cell r="A648" t="str">
            <v>2 S 04 930 03</v>
          </cell>
          <cell r="B648" t="str">
            <v>Caixa coletora de sarjeta - CCS 03</v>
          </cell>
          <cell r="E648" t="str">
            <v>und</v>
          </cell>
          <cell r="F648">
            <v>862.39</v>
          </cell>
        </row>
        <row r="649">
          <cell r="A649" t="str">
            <v>2 S 04 930 04</v>
          </cell>
          <cell r="B649" t="str">
            <v>Caixa coletora de sarjeta - CCS 04</v>
          </cell>
          <cell r="E649" t="str">
            <v>und</v>
          </cell>
          <cell r="F649">
            <v>837.56</v>
          </cell>
        </row>
        <row r="650">
          <cell r="A650" t="str">
            <v>2 S 04 930 05</v>
          </cell>
          <cell r="B650" t="str">
            <v>Caixa coletora de sarjeta - CCS 05</v>
          </cell>
          <cell r="E650" t="str">
            <v>und</v>
          </cell>
          <cell r="F650">
            <v>1143.0899999999999</v>
          </cell>
        </row>
        <row r="651">
          <cell r="A651" t="str">
            <v>2 S 04 930 06</v>
          </cell>
          <cell r="B651" t="str">
            <v>Caixa coletora de sarjeta - CCS 06</v>
          </cell>
          <cell r="E651" t="str">
            <v>und</v>
          </cell>
          <cell r="F651">
            <v>1118.26</v>
          </cell>
        </row>
        <row r="652">
          <cell r="A652" t="str">
            <v>2 S 04 930 07</v>
          </cell>
          <cell r="B652" t="str">
            <v>Caixa coletora de sarjeta - CCS 07</v>
          </cell>
          <cell r="E652" t="str">
            <v>und</v>
          </cell>
          <cell r="F652">
            <v>1093.43</v>
          </cell>
        </row>
        <row r="653">
          <cell r="A653" t="str">
            <v>2 S 04 930 08</v>
          </cell>
          <cell r="B653" t="str">
            <v>Caixa coletora de sarjeta - CCS 08</v>
          </cell>
          <cell r="E653" t="str">
            <v>und</v>
          </cell>
          <cell r="F653">
            <v>1069.67</v>
          </cell>
        </row>
        <row r="654">
          <cell r="A654" t="str">
            <v>2 S 04 930 09</v>
          </cell>
          <cell r="B654" t="str">
            <v>Caixa coletora de sarjeta - CCS 09</v>
          </cell>
          <cell r="E654" t="str">
            <v>und</v>
          </cell>
          <cell r="F654">
            <v>1375.21</v>
          </cell>
        </row>
        <row r="655">
          <cell r="A655" t="str">
            <v>2 S 04 930 10</v>
          </cell>
          <cell r="B655" t="str">
            <v>Caixa coletora de sarjeta - CCS 10</v>
          </cell>
          <cell r="E655" t="str">
            <v>und</v>
          </cell>
          <cell r="F655">
            <v>1350.38</v>
          </cell>
        </row>
        <row r="656">
          <cell r="A656" t="str">
            <v>2 S 04 930 11</v>
          </cell>
          <cell r="B656" t="str">
            <v>Caixa coletora de sarjeta - CCS 11</v>
          </cell>
          <cell r="E656" t="str">
            <v>und</v>
          </cell>
          <cell r="F656">
            <v>1325.54</v>
          </cell>
        </row>
        <row r="657">
          <cell r="A657" t="str">
            <v>2 S 04 930 12</v>
          </cell>
          <cell r="B657" t="str">
            <v>Caixa coletora de sarjeta - CCS 12</v>
          </cell>
          <cell r="E657" t="str">
            <v>und</v>
          </cell>
          <cell r="F657">
            <v>1300.71</v>
          </cell>
        </row>
        <row r="658">
          <cell r="A658" t="str">
            <v>2 S 04 930 13</v>
          </cell>
          <cell r="B658" t="str">
            <v>Caixa coletora de sarjeta - CCS 13</v>
          </cell>
          <cell r="E658" t="str">
            <v>und</v>
          </cell>
          <cell r="F658">
            <v>1601.92</v>
          </cell>
        </row>
        <row r="659">
          <cell r="A659" t="str">
            <v>2 S 04 930 14</v>
          </cell>
          <cell r="B659" t="str">
            <v>Caixa coletora de sarjeta - CCS14</v>
          </cell>
          <cell r="E659" t="str">
            <v>und</v>
          </cell>
          <cell r="F659">
            <v>1577.09</v>
          </cell>
        </row>
        <row r="660">
          <cell r="A660" t="str">
            <v>2 S 04 930 15</v>
          </cell>
          <cell r="B660" t="str">
            <v>Caixa coletora de sarjeta - CCS 15</v>
          </cell>
          <cell r="E660" t="str">
            <v>und</v>
          </cell>
          <cell r="F660">
            <v>1552.25</v>
          </cell>
        </row>
        <row r="661">
          <cell r="A661" t="str">
            <v>2 S 04 930 16</v>
          </cell>
          <cell r="B661" t="str">
            <v>Caixa coletora de sarjeta - CCS 16</v>
          </cell>
          <cell r="E661" t="str">
            <v>und</v>
          </cell>
          <cell r="F661">
            <v>1527.42</v>
          </cell>
        </row>
        <row r="662">
          <cell r="A662" t="str">
            <v>2 S 04 930 17</v>
          </cell>
          <cell r="B662" t="str">
            <v>Caixa coletora de sarjeta - CCS 17</v>
          </cell>
          <cell r="E662" t="str">
            <v>und</v>
          </cell>
          <cell r="F662">
            <v>1834.04</v>
          </cell>
        </row>
        <row r="663">
          <cell r="A663" t="str">
            <v>2 S 04 930 18</v>
          </cell>
          <cell r="B663" t="str">
            <v>Caixa coletora de sarjeta - CCS 18</v>
          </cell>
          <cell r="E663" t="str">
            <v>und</v>
          </cell>
          <cell r="F663">
            <v>1809.2</v>
          </cell>
        </row>
        <row r="664">
          <cell r="A664" t="str">
            <v>2 S 04 930 19</v>
          </cell>
          <cell r="B664" t="str">
            <v>Caixa coletora de sarjeta - CCS 19</v>
          </cell>
          <cell r="E664" t="str">
            <v>und</v>
          </cell>
          <cell r="F664">
            <v>1784.37</v>
          </cell>
        </row>
        <row r="665">
          <cell r="A665" t="str">
            <v>2 S 04 930 20</v>
          </cell>
          <cell r="B665" t="str">
            <v>Caixa coletora de sarjeta - CCS 20</v>
          </cell>
          <cell r="E665" t="str">
            <v>und</v>
          </cell>
          <cell r="F665">
            <v>1759.53</v>
          </cell>
        </row>
        <row r="666">
          <cell r="A666" t="str">
            <v>2 S 04 931 01</v>
          </cell>
          <cell r="B666" t="str">
            <v>Caixa coletora de talvegue - CCT 01</v>
          </cell>
          <cell r="E666" t="str">
            <v>und</v>
          </cell>
          <cell r="F666">
            <v>926.31</v>
          </cell>
        </row>
        <row r="667">
          <cell r="A667" t="str">
            <v>2 S 04 931 02</v>
          </cell>
          <cell r="B667" t="str">
            <v>Caixa coletora de talvegue - CCT 02</v>
          </cell>
          <cell r="E667" t="str">
            <v>und</v>
          </cell>
          <cell r="F667">
            <v>901.48</v>
          </cell>
        </row>
        <row r="668">
          <cell r="A668" t="str">
            <v>2 S 04 931 03</v>
          </cell>
          <cell r="B668" t="str">
            <v>Caixa coletora de talvegue - CCT 03</v>
          </cell>
          <cell r="E668" t="str">
            <v>und</v>
          </cell>
          <cell r="F668">
            <v>879.02</v>
          </cell>
        </row>
        <row r="669">
          <cell r="A669" t="str">
            <v>2 S 04 931 04</v>
          </cell>
          <cell r="B669" t="str">
            <v>Caixa coletora de talvegue - CCT 04</v>
          </cell>
          <cell r="E669" t="str">
            <v>und</v>
          </cell>
          <cell r="F669">
            <v>851.81</v>
          </cell>
        </row>
        <row r="670">
          <cell r="A670" t="str">
            <v>2 S 04 931 05</v>
          </cell>
          <cell r="B670" t="str">
            <v>Caixa coletora de talvegue - CCT 05</v>
          </cell>
          <cell r="E670" t="str">
            <v>und</v>
          </cell>
          <cell r="F670">
            <v>1157.3499999999999</v>
          </cell>
        </row>
        <row r="671">
          <cell r="A671" t="str">
            <v>2 S 04 931 06</v>
          </cell>
          <cell r="B671" t="str">
            <v>Caixa coletora de talvegue - CCT 06</v>
          </cell>
          <cell r="E671" t="str">
            <v>und</v>
          </cell>
          <cell r="F671">
            <v>1133.5899999999999</v>
          </cell>
        </row>
        <row r="672">
          <cell r="A672" t="str">
            <v>2 S 04 931 07</v>
          </cell>
          <cell r="B672" t="str">
            <v>Caixa coletora de talvegue - CCT 07</v>
          </cell>
          <cell r="E672" t="str">
            <v>und</v>
          </cell>
          <cell r="F672">
            <v>1111.1400000000001</v>
          </cell>
        </row>
        <row r="673">
          <cell r="A673" t="str">
            <v>2 S 04 931 08</v>
          </cell>
          <cell r="B673" t="str">
            <v>Caixa coletora de talvegue - CCT 08</v>
          </cell>
          <cell r="E673" t="str">
            <v>und</v>
          </cell>
          <cell r="F673">
            <v>1182.18</v>
          </cell>
        </row>
        <row r="674">
          <cell r="A674" t="str">
            <v>2 S 04 931 09</v>
          </cell>
          <cell r="B674" t="str">
            <v>Caixa coletora de talvegue - CCT 09</v>
          </cell>
          <cell r="E674" t="str">
            <v>und</v>
          </cell>
          <cell r="F674">
            <v>1389.46</v>
          </cell>
        </row>
        <row r="675">
          <cell r="A675" t="str">
            <v>2 S 04 931 10</v>
          </cell>
          <cell r="B675" t="str">
            <v>Caixa coletora de talvegue - CCT 10</v>
          </cell>
          <cell r="E675" t="str">
            <v>und</v>
          </cell>
          <cell r="F675">
            <v>1365.71</v>
          </cell>
        </row>
        <row r="676">
          <cell r="A676" t="str">
            <v>2 S 04 931 11</v>
          </cell>
          <cell r="B676" t="str">
            <v>Caixa coletora de talvegue - CCT 11</v>
          </cell>
          <cell r="E676" t="str">
            <v>und</v>
          </cell>
          <cell r="F676">
            <v>1343.25</v>
          </cell>
        </row>
        <row r="677">
          <cell r="A677" t="str">
            <v>2 S 04 931 12</v>
          </cell>
          <cell r="B677" t="str">
            <v>Caixa coletora de talvegue - CCT 12</v>
          </cell>
          <cell r="E677" t="str">
            <v>und</v>
          </cell>
          <cell r="F677">
            <v>1316.04</v>
          </cell>
        </row>
        <row r="678">
          <cell r="A678" t="str">
            <v>2 S 04 931 13</v>
          </cell>
          <cell r="B678" t="str">
            <v>Caixa coletora de talvegue - CCT 13</v>
          </cell>
          <cell r="E678" t="str">
            <v>und</v>
          </cell>
          <cell r="F678">
            <v>1616.17</v>
          </cell>
        </row>
        <row r="679">
          <cell r="A679" t="str">
            <v>2 S 04 931 14</v>
          </cell>
          <cell r="B679" t="str">
            <v>Caixa coletora de talvegue - CCT 14</v>
          </cell>
          <cell r="E679" t="str">
            <v>und</v>
          </cell>
          <cell r="F679">
            <v>1591.34</v>
          </cell>
        </row>
        <row r="680">
          <cell r="A680" t="str">
            <v>2 S 04 931 15</v>
          </cell>
          <cell r="B680" t="str">
            <v>Caixa coletora de talvegue - CCT 15</v>
          </cell>
          <cell r="E680" t="str">
            <v>und</v>
          </cell>
          <cell r="F680">
            <v>1569.96</v>
          </cell>
        </row>
        <row r="681">
          <cell r="A681" t="str">
            <v>2 S 04 931 16</v>
          </cell>
          <cell r="B681" t="str">
            <v>Caixa coletora de talvegue - CCT 16</v>
          </cell>
          <cell r="E681" t="str">
            <v>und</v>
          </cell>
          <cell r="F681">
            <v>1542.75</v>
          </cell>
        </row>
        <row r="682">
          <cell r="A682" t="str">
            <v>2 S 04 931 17</v>
          </cell>
          <cell r="B682" t="str">
            <v>Caixa coletora de talvegue - CCT 17</v>
          </cell>
          <cell r="E682" t="str">
            <v>und</v>
          </cell>
          <cell r="F682">
            <v>1848.29</v>
          </cell>
        </row>
        <row r="683">
          <cell r="A683" t="str">
            <v>2 S 04 931 18</v>
          </cell>
          <cell r="B683" t="str">
            <v>Caixa coletora de talvegue - CCT 18</v>
          </cell>
          <cell r="E683" t="str">
            <v>und</v>
          </cell>
          <cell r="F683">
            <v>1823.45</v>
          </cell>
        </row>
        <row r="684">
          <cell r="A684" t="str">
            <v>2 S 04 931 19</v>
          </cell>
          <cell r="B684" t="str">
            <v>Caixa coletora de talvegue - CCT 19</v>
          </cell>
          <cell r="E684" t="str">
            <v>und</v>
          </cell>
          <cell r="F684">
            <v>1802.08</v>
          </cell>
        </row>
        <row r="685">
          <cell r="A685" t="str">
            <v>2 S 04 931 20</v>
          </cell>
          <cell r="B685" t="str">
            <v>Caixa coletora de talvegue - CCT 20</v>
          </cell>
          <cell r="E685" t="str">
            <v>und</v>
          </cell>
          <cell r="F685">
            <v>1774.87</v>
          </cell>
        </row>
        <row r="686">
          <cell r="A686" t="str">
            <v>2 S 04 940 01</v>
          </cell>
          <cell r="B686" t="str">
            <v>Descida d'água tipo rap. - calha concr. - DAR 01</v>
          </cell>
          <cell r="E686" t="str">
            <v>m</v>
          </cell>
          <cell r="F686">
            <v>98.8</v>
          </cell>
        </row>
        <row r="687">
          <cell r="A687" t="str">
            <v>2 S 04 940 02</v>
          </cell>
          <cell r="B687" t="str">
            <v>Descida d'água tipo rap. - canal retang.- DAR 02</v>
          </cell>
          <cell r="E687" t="str">
            <v>m</v>
          </cell>
          <cell r="F687">
            <v>50.34</v>
          </cell>
        </row>
        <row r="688">
          <cell r="A688" t="str">
            <v>2 S 04 940 03</v>
          </cell>
          <cell r="B688" t="str">
            <v>Descida d'água tipo rap. - canal retang.- DAR 03</v>
          </cell>
          <cell r="E688" t="str">
            <v>m</v>
          </cell>
          <cell r="F688">
            <v>73.92</v>
          </cell>
        </row>
        <row r="689">
          <cell r="A689" t="str">
            <v>2 S 04 940 04</v>
          </cell>
          <cell r="B689" t="str">
            <v>Descida d'água tipo rap. - calha metálica - DAR</v>
          </cell>
          <cell r="E689" t="str">
            <v>m</v>
          </cell>
          <cell r="F689">
            <v>131.97999999999999</v>
          </cell>
        </row>
        <row r="690">
          <cell r="A690" t="str">
            <v>2 S 04 941 01</v>
          </cell>
          <cell r="B690" t="str">
            <v>Descida d'água aterros em degraus - DAD 01</v>
          </cell>
          <cell r="E690" t="str">
            <v>m</v>
          </cell>
          <cell r="F690">
            <v>67.7</v>
          </cell>
        </row>
        <row r="691">
          <cell r="A691" t="str">
            <v>2 S 04 941 02</v>
          </cell>
          <cell r="B691" t="str">
            <v>Descida d'água aterros em degraus - arm - DAD</v>
          </cell>
          <cell r="E691" t="str">
            <v>m</v>
          </cell>
          <cell r="F691">
            <v>97.2</v>
          </cell>
        </row>
        <row r="692">
          <cell r="A692" t="str">
            <v>2 S 04 941 03</v>
          </cell>
          <cell r="B692" t="str">
            <v>Descida d'água aterros em degraus - DAD 03</v>
          </cell>
          <cell r="E692" t="str">
            <v>m</v>
          </cell>
          <cell r="F692">
            <v>177.28</v>
          </cell>
        </row>
        <row r="693">
          <cell r="A693" t="str">
            <v>2 S 04 941 04</v>
          </cell>
          <cell r="B693" t="str">
            <v>Descida d'água aterros em degraus - arm - DAD</v>
          </cell>
          <cell r="E693" t="str">
            <v>m</v>
          </cell>
          <cell r="F693">
            <v>226.16</v>
          </cell>
        </row>
        <row r="694">
          <cell r="A694" t="str">
            <v>2 S 04 941 05</v>
          </cell>
          <cell r="B694" t="str">
            <v>Descida d'água aterros em degraus - DAD 05</v>
          </cell>
          <cell r="E694" t="str">
            <v>m</v>
          </cell>
          <cell r="F694">
            <v>214.38</v>
          </cell>
        </row>
        <row r="695">
          <cell r="A695" t="str">
            <v>2 S 04 941 06</v>
          </cell>
          <cell r="B695" t="str">
            <v>Descida d'água aterros em degraus - arm - DAD</v>
          </cell>
          <cell r="E695" t="str">
            <v>m</v>
          </cell>
          <cell r="F695">
            <v>301.01</v>
          </cell>
        </row>
        <row r="696">
          <cell r="A696" t="str">
            <v>2 S 04 941 07</v>
          </cell>
          <cell r="B696" t="str">
            <v>Descida d'água aterros em degraus - DAD 07</v>
          </cell>
          <cell r="E696" t="str">
            <v>m</v>
          </cell>
          <cell r="F696">
            <v>252.6</v>
          </cell>
        </row>
        <row r="697">
          <cell r="A697" t="str">
            <v>2 S 04 941 08</v>
          </cell>
          <cell r="B697" t="str">
            <v>Descida d'água aterros em degraus - arm - DAD</v>
          </cell>
          <cell r="E697" t="str">
            <v>m</v>
          </cell>
          <cell r="F697">
            <v>349.95</v>
          </cell>
        </row>
        <row r="698">
          <cell r="A698" t="str">
            <v>2 S 04 941 09</v>
          </cell>
          <cell r="B698" t="str">
            <v>Descida d'água aterros em degraus - DAD 09</v>
          </cell>
          <cell r="E698" t="str">
            <v>m</v>
          </cell>
          <cell r="F698">
            <v>288.38</v>
          </cell>
        </row>
        <row r="699">
          <cell r="A699" t="str">
            <v>2 S 04 941 10</v>
          </cell>
          <cell r="B699" t="str">
            <v>Descida d'água aterros em degraus - arm - DAD</v>
          </cell>
          <cell r="E699" t="str">
            <v>m</v>
          </cell>
          <cell r="F699">
            <v>398.76</v>
          </cell>
        </row>
        <row r="700">
          <cell r="A700" t="str">
            <v>2 S 04 941 11</v>
          </cell>
          <cell r="B700" t="str">
            <v>Descida d'água aterros em degraus - DAD 11</v>
          </cell>
          <cell r="E700" t="str">
            <v>m</v>
          </cell>
          <cell r="F700">
            <v>379.25</v>
          </cell>
        </row>
        <row r="701">
          <cell r="A701" t="str">
            <v>2 S 04 941 12</v>
          </cell>
          <cell r="B701" t="str">
            <v>Descida d'água aterros em degraus - arm - dad 12</v>
          </cell>
          <cell r="E701" t="str">
            <v>m</v>
          </cell>
          <cell r="F701">
            <v>521.38</v>
          </cell>
        </row>
        <row r="702">
          <cell r="A702" t="str">
            <v>2 S 04 941 13</v>
          </cell>
          <cell r="B702" t="str">
            <v>Descida d'água aterros em degraus - DAD 13</v>
          </cell>
          <cell r="E702" t="str">
            <v>m</v>
          </cell>
          <cell r="F702">
            <v>356.33</v>
          </cell>
        </row>
        <row r="703">
          <cell r="A703" t="str">
            <v>2 S 04 941 14</v>
          </cell>
          <cell r="B703" t="str">
            <v>Descida d'água aterros em degraus - arm - DAD 14</v>
          </cell>
          <cell r="E703" t="str">
            <v>m</v>
          </cell>
          <cell r="F703">
            <v>489.91</v>
          </cell>
        </row>
        <row r="704">
          <cell r="A704" t="str">
            <v>2 S 04 941 15</v>
          </cell>
          <cell r="B704" t="str">
            <v>Descida d'água aterros em degraus - DAD 15</v>
          </cell>
          <cell r="E704" t="str">
            <v>m</v>
          </cell>
          <cell r="F704">
            <v>407.72</v>
          </cell>
        </row>
        <row r="705">
          <cell r="A705" t="str">
            <v>2 S 04 941 16</v>
          </cell>
          <cell r="B705" t="str">
            <v>Descida d'água aterros em degraus - arm - DAD 16</v>
          </cell>
          <cell r="E705" t="str">
            <v>m</v>
          </cell>
          <cell r="F705">
            <v>559.28</v>
          </cell>
        </row>
        <row r="706">
          <cell r="A706" t="str">
            <v>2 S 04 941 17</v>
          </cell>
          <cell r="B706" t="str">
            <v>Descida d'água aterros em degraus - DAD 17</v>
          </cell>
          <cell r="E706" t="str">
            <v>m</v>
          </cell>
          <cell r="F706">
            <v>521.67999999999995</v>
          </cell>
        </row>
        <row r="707">
          <cell r="A707" t="str">
            <v>2 S 04 941 18</v>
          </cell>
          <cell r="B707" t="str">
            <v>Descida d'água aterros em degraus - arm - DAD 18</v>
          </cell>
          <cell r="E707" t="str">
            <v>m</v>
          </cell>
          <cell r="F707">
            <v>710.29</v>
          </cell>
        </row>
        <row r="708">
          <cell r="A708" t="str">
            <v>2 S 04 941 31</v>
          </cell>
          <cell r="B708" t="str">
            <v>Descida d'água cortes em degraus - DCD 01</v>
          </cell>
          <cell r="E708" t="str">
            <v>m</v>
          </cell>
          <cell r="F708">
            <v>68.489999999999995</v>
          </cell>
        </row>
        <row r="709">
          <cell r="A709" t="str">
            <v>2 S 04 941 32</v>
          </cell>
          <cell r="B709" t="str">
            <v>Descida d'água cortes em degraus - arm - DCD 02</v>
          </cell>
          <cell r="E709" t="str">
            <v>m</v>
          </cell>
          <cell r="F709">
            <v>98.09</v>
          </cell>
        </row>
        <row r="710">
          <cell r="A710" t="str">
            <v>2 S 04 941 33</v>
          </cell>
          <cell r="B710" t="str">
            <v>Descida d'água cortes em degraus - DCD 03</v>
          </cell>
          <cell r="E710" t="str">
            <v>m</v>
          </cell>
          <cell r="F710">
            <v>107.74</v>
          </cell>
        </row>
        <row r="711">
          <cell r="A711" t="str">
            <v>2 S 04 941 34</v>
          </cell>
          <cell r="B711" t="str">
            <v>Descida d'água cortes em degraus - arm - DCD 04</v>
          </cell>
          <cell r="E711" t="str">
            <v>m</v>
          </cell>
          <cell r="F711">
            <v>154.69</v>
          </cell>
        </row>
        <row r="712">
          <cell r="A712" t="str">
            <v>2 S 04 942 01</v>
          </cell>
          <cell r="B712" t="str">
            <v>Entrada d'água - EDA 01</v>
          </cell>
          <cell r="E712" t="str">
            <v>und</v>
          </cell>
          <cell r="F712">
            <v>28.55</v>
          </cell>
        </row>
        <row r="713">
          <cell r="A713" t="str">
            <v>2 S 04 942 02</v>
          </cell>
          <cell r="B713" t="str">
            <v>Entrada d'água - EDA 02</v>
          </cell>
          <cell r="E713" t="str">
            <v>und</v>
          </cell>
          <cell r="F713">
            <v>34.96</v>
          </cell>
        </row>
        <row r="714">
          <cell r="A714" t="str">
            <v>2 S 04 950 01</v>
          </cell>
          <cell r="B714" t="str">
            <v>Dissipador de energia - DES 01</v>
          </cell>
          <cell r="E714" t="str">
            <v>und</v>
          </cell>
          <cell r="F714">
            <v>124.94</v>
          </cell>
        </row>
        <row r="715">
          <cell r="A715" t="str">
            <v>2 S 04 950 02</v>
          </cell>
          <cell r="B715" t="str">
            <v>Dissipador de energia - DES 02</v>
          </cell>
          <cell r="E715" t="str">
            <v>und</v>
          </cell>
          <cell r="F715">
            <v>148.59</v>
          </cell>
        </row>
        <row r="716">
          <cell r="A716" t="str">
            <v>2 S 04 950 03</v>
          </cell>
          <cell r="B716" t="str">
            <v>Dissipador de energia - DES 03</v>
          </cell>
          <cell r="E716" t="str">
            <v>und</v>
          </cell>
          <cell r="F716">
            <v>177.12</v>
          </cell>
        </row>
        <row r="717">
          <cell r="A717" t="str">
            <v>2 S 04 950 04</v>
          </cell>
          <cell r="B717" t="str">
            <v>Dissipador de energia - DES04</v>
          </cell>
          <cell r="E717" t="str">
            <v>und</v>
          </cell>
          <cell r="F717">
            <v>216.44</v>
          </cell>
        </row>
        <row r="718">
          <cell r="A718" t="str">
            <v>2 S 04 950 21</v>
          </cell>
          <cell r="B718" t="str">
            <v>Dissipador de energia - DEB 01</v>
          </cell>
          <cell r="E718" t="str">
            <v>und</v>
          </cell>
          <cell r="F718">
            <v>152.07</v>
          </cell>
        </row>
        <row r="719">
          <cell r="A719" t="str">
            <v>2 S 04 950 22</v>
          </cell>
          <cell r="B719" t="str">
            <v>Dissipador de energia - DEB 02</v>
          </cell>
          <cell r="E719" t="str">
            <v>und</v>
          </cell>
          <cell r="F719">
            <v>498.54</v>
          </cell>
        </row>
        <row r="720">
          <cell r="A720" t="str">
            <v>2 S 04 950 23</v>
          </cell>
          <cell r="B720" t="str">
            <v>Dissipador de energia - DEB 03</v>
          </cell>
          <cell r="E720" t="str">
            <v>und</v>
          </cell>
          <cell r="F720">
            <v>798.34</v>
          </cell>
        </row>
        <row r="721">
          <cell r="A721" t="str">
            <v>2 S 04 950 24</v>
          </cell>
          <cell r="B721" t="str">
            <v>Dissipador de energia - DEB 04</v>
          </cell>
          <cell r="E721" t="str">
            <v>und</v>
          </cell>
          <cell r="F721">
            <v>1172.0999999999999</v>
          </cell>
        </row>
        <row r="722">
          <cell r="A722" t="str">
            <v>2 S 04 950 25</v>
          </cell>
          <cell r="B722" t="str">
            <v>Dissipador de energia - DEB 05</v>
          </cell>
          <cell r="E722" t="str">
            <v>und</v>
          </cell>
          <cell r="F722">
            <v>1590.25</v>
          </cell>
        </row>
        <row r="723">
          <cell r="A723" t="str">
            <v>2 S 04 950 26</v>
          </cell>
          <cell r="B723" t="str">
            <v>Dissipador de energia - DEB 06</v>
          </cell>
          <cell r="E723" t="str">
            <v>und</v>
          </cell>
          <cell r="F723">
            <v>2611.79</v>
          </cell>
        </row>
        <row r="724">
          <cell r="A724" t="str">
            <v>2 S 04 950 27</v>
          </cell>
          <cell r="B724" t="str">
            <v>Dissipador de energia - DEB 07</v>
          </cell>
          <cell r="E724" t="str">
            <v>und</v>
          </cell>
          <cell r="F724">
            <v>1660.19</v>
          </cell>
        </row>
        <row r="725">
          <cell r="A725" t="str">
            <v>2 S 04 950 28</v>
          </cell>
          <cell r="B725" t="str">
            <v>Dissipador de energia - DEB 08</v>
          </cell>
          <cell r="E725" t="str">
            <v>und</v>
          </cell>
          <cell r="F725">
            <v>2257.5500000000002</v>
          </cell>
        </row>
        <row r="726">
          <cell r="A726" t="str">
            <v>2 S 04 950 29</v>
          </cell>
          <cell r="B726" t="str">
            <v>Dissipador de energia - DEB 09</v>
          </cell>
          <cell r="E726" t="str">
            <v>und</v>
          </cell>
          <cell r="F726">
            <v>3589.18</v>
          </cell>
        </row>
        <row r="727">
          <cell r="A727" t="str">
            <v>2 S 04 950 30</v>
          </cell>
          <cell r="B727" t="str">
            <v>Dissipador de energia - DEB 10</v>
          </cell>
          <cell r="E727" t="str">
            <v>und</v>
          </cell>
          <cell r="F727">
            <v>2149.31</v>
          </cell>
        </row>
        <row r="728">
          <cell r="A728" t="str">
            <v>2 S 04 950 31</v>
          </cell>
          <cell r="B728" t="str">
            <v>Dissipador de energia - DEB 11</v>
          </cell>
          <cell r="E728" t="str">
            <v>und</v>
          </cell>
          <cell r="F728">
            <v>2924.69</v>
          </cell>
        </row>
        <row r="729">
          <cell r="A729" t="str">
            <v>2 S 04 950 32</v>
          </cell>
          <cell r="B729" t="str">
            <v>Dissipador de energia - DEB 12</v>
          </cell>
          <cell r="E729" t="str">
            <v>und</v>
          </cell>
          <cell r="F729">
            <v>4566.1099999999997</v>
          </cell>
        </row>
        <row r="730">
          <cell r="A730" t="str">
            <v>2 S 04 950 51</v>
          </cell>
          <cell r="B730" t="str">
            <v>Dissipador de energia - DED 01</v>
          </cell>
          <cell r="E730" t="str">
            <v>und</v>
          </cell>
          <cell r="F730">
            <v>169.25</v>
          </cell>
        </row>
        <row r="731">
          <cell r="A731" t="str">
            <v>2 S 04 960 01</v>
          </cell>
          <cell r="B731" t="str">
            <v>Boca de lobo simples grelha concr. - BLS 01</v>
          </cell>
          <cell r="E731" t="str">
            <v>und</v>
          </cell>
          <cell r="F731">
            <v>313.18</v>
          </cell>
        </row>
        <row r="732">
          <cell r="A732" t="str">
            <v>2 S 04 960 02</v>
          </cell>
          <cell r="B732" t="str">
            <v>Boca de lobo simples grelha concr. - BLS 02</v>
          </cell>
          <cell r="E732" t="str">
            <v>und</v>
          </cell>
          <cell r="F732">
            <v>389.8</v>
          </cell>
        </row>
        <row r="733">
          <cell r="A733" t="str">
            <v>2 S 04 960 03</v>
          </cell>
          <cell r="B733" t="str">
            <v>Boca de lobo simples grelha concr. - BLS 03</v>
          </cell>
          <cell r="E733" t="str">
            <v>und</v>
          </cell>
          <cell r="F733">
            <v>466.53</v>
          </cell>
        </row>
        <row r="734">
          <cell r="A734" t="str">
            <v>2 S 04 960 04</v>
          </cell>
          <cell r="B734" t="str">
            <v>Boca de lobo simples grelha concr. - BLS 04</v>
          </cell>
          <cell r="E734" t="str">
            <v>und</v>
          </cell>
          <cell r="F734">
            <v>529.41</v>
          </cell>
        </row>
        <row r="735">
          <cell r="A735" t="str">
            <v>2 S 04 960 05</v>
          </cell>
          <cell r="B735" t="str">
            <v>Boca de lobo simples grelha concr. - BLS 05</v>
          </cell>
          <cell r="E735" t="str">
            <v>und</v>
          </cell>
          <cell r="F735">
            <v>616.46</v>
          </cell>
        </row>
        <row r="736">
          <cell r="A736" t="str">
            <v>2 S 04 960 06</v>
          </cell>
          <cell r="B736" t="str">
            <v>Boca de lobo simples grelha concr. - BLS 06</v>
          </cell>
          <cell r="E736" t="str">
            <v>und</v>
          </cell>
          <cell r="F736">
            <v>693.08</v>
          </cell>
        </row>
        <row r="737">
          <cell r="A737" t="str">
            <v>2 S 04 960 07</v>
          </cell>
          <cell r="B737" t="str">
            <v>Boca de lobo simples grelha concr. - BLS 07</v>
          </cell>
          <cell r="E737" t="str">
            <v>und</v>
          </cell>
          <cell r="F737">
            <v>769.81</v>
          </cell>
        </row>
        <row r="738">
          <cell r="A738" t="str">
            <v>2 S 04 961 01</v>
          </cell>
          <cell r="B738" t="str">
            <v>Boca de lobo dupla com grelha de concreto - BLD 01</v>
          </cell>
          <cell r="E738" t="str">
            <v>und</v>
          </cell>
          <cell r="F738">
            <v>603.79999999999995</v>
          </cell>
        </row>
        <row r="739">
          <cell r="A739" t="str">
            <v>2 S 04 961 02</v>
          </cell>
          <cell r="B739" t="str">
            <v>Boca de lobo dupla com grelha de concreto - BLD 02</v>
          </cell>
          <cell r="E739" t="str">
            <v>und</v>
          </cell>
          <cell r="F739">
            <v>729.55</v>
          </cell>
        </row>
        <row r="740">
          <cell r="A740" t="str">
            <v>2 S 04 961 03</v>
          </cell>
          <cell r="B740" t="str">
            <v>Boca de lobo dupla com grelha de concreto - BLD 03</v>
          </cell>
          <cell r="E740" t="str">
            <v>und</v>
          </cell>
          <cell r="F740">
            <v>858.72</v>
          </cell>
        </row>
        <row r="741">
          <cell r="A741" t="str">
            <v>2 S 04 961 04</v>
          </cell>
          <cell r="B741" t="str">
            <v>Boca de lobo dupla com grelha de concreto - BLD 04</v>
          </cell>
          <cell r="E741" t="str">
            <v>und</v>
          </cell>
          <cell r="F741">
            <v>984.47</v>
          </cell>
        </row>
        <row r="742">
          <cell r="A742" t="str">
            <v>2 S 04 961 05</v>
          </cell>
          <cell r="B742" t="str">
            <v>Boca de lobo dupla com grelha de concreto - BLD 05</v>
          </cell>
          <cell r="E742" t="str">
            <v>und</v>
          </cell>
          <cell r="F742">
            <v>1110.22</v>
          </cell>
        </row>
        <row r="743">
          <cell r="A743" t="str">
            <v>2 S 04 961 06</v>
          </cell>
          <cell r="B743" t="str">
            <v>Boca de lobo dupla com grelha de concreto - BLD 06</v>
          </cell>
          <cell r="E743" t="str">
            <v>und</v>
          </cell>
          <cell r="F743">
            <v>1239.4000000000001</v>
          </cell>
        </row>
        <row r="744">
          <cell r="A744" t="str">
            <v>2 S 04 961 07</v>
          </cell>
          <cell r="B744" t="str">
            <v>Boca de lobo dupla com grelha de concreto - BLD 07</v>
          </cell>
          <cell r="E744" t="str">
            <v>und</v>
          </cell>
          <cell r="F744">
            <v>1365.15</v>
          </cell>
        </row>
        <row r="745">
          <cell r="A745" t="str">
            <v>2 S 04 962 01</v>
          </cell>
          <cell r="B745" t="str">
            <v>Caixa de ligação e passagem - CLP 01</v>
          </cell>
          <cell r="E745" t="str">
            <v>und</v>
          </cell>
          <cell r="F745">
            <v>610.66</v>
          </cell>
        </row>
        <row r="746">
          <cell r="A746" t="str">
            <v>2 S 04 962 02</v>
          </cell>
          <cell r="B746" t="str">
            <v>Caixa de ligação e passagem - CLP 02</v>
          </cell>
          <cell r="E746" t="str">
            <v>und</v>
          </cell>
          <cell r="F746">
            <v>591.71</v>
          </cell>
        </row>
        <row r="747">
          <cell r="A747" t="str">
            <v>2 S 04 962 03</v>
          </cell>
          <cell r="B747" t="str">
            <v>Caixa de ligação e passagem - CLP 03</v>
          </cell>
          <cell r="E747" t="str">
            <v>und</v>
          </cell>
          <cell r="F747">
            <v>833.32</v>
          </cell>
        </row>
        <row r="748">
          <cell r="A748" t="str">
            <v>2 S 04 962 04</v>
          </cell>
          <cell r="B748" t="str">
            <v>Caixa de ligação e passagem - CLP 04</v>
          </cell>
          <cell r="E748" t="str">
            <v>und</v>
          </cell>
          <cell r="F748">
            <v>1060.18</v>
          </cell>
        </row>
        <row r="749">
          <cell r="A749" t="str">
            <v>2 S 04 962 05</v>
          </cell>
          <cell r="B749" t="str">
            <v>Caixa de ligação e passagem - CLP 05</v>
          </cell>
          <cell r="E749" t="str">
            <v>und</v>
          </cell>
          <cell r="F749">
            <v>1247.31</v>
          </cell>
        </row>
        <row r="750">
          <cell r="A750" t="str">
            <v>2 S 04 962 06</v>
          </cell>
          <cell r="B750" t="str">
            <v>Caixa de ligação e passagem - CLP 06</v>
          </cell>
          <cell r="E750" t="str">
            <v>und</v>
          </cell>
          <cell r="F750">
            <v>1554.04</v>
          </cell>
        </row>
        <row r="751">
          <cell r="A751" t="str">
            <v>2 S 04 962 07</v>
          </cell>
          <cell r="B751" t="str">
            <v>Caixa de ligação e passagem - CLP 07</v>
          </cell>
          <cell r="E751" t="str">
            <v>und</v>
          </cell>
          <cell r="F751">
            <v>726.46</v>
          </cell>
        </row>
        <row r="752">
          <cell r="A752" t="str">
            <v>2 S 04 962 08</v>
          </cell>
          <cell r="B752" t="str">
            <v>Caixa de ligação e passagem - CLP 08</v>
          </cell>
          <cell r="E752" t="str">
            <v>und</v>
          </cell>
          <cell r="F752">
            <v>704.35</v>
          </cell>
        </row>
        <row r="753">
          <cell r="A753" t="str">
            <v>2 S 04 962 09</v>
          </cell>
          <cell r="B753" t="str">
            <v>Caixa de ligação e passagem - CLP 09</v>
          </cell>
          <cell r="E753" t="str">
            <v>und</v>
          </cell>
          <cell r="F753">
            <v>971.12</v>
          </cell>
        </row>
        <row r="754">
          <cell r="A754" t="str">
            <v>2 S 04 962 10</v>
          </cell>
          <cell r="B754" t="str">
            <v>Caixa de ligação e passagem - CLP 10</v>
          </cell>
          <cell r="E754" t="str">
            <v>und</v>
          </cell>
          <cell r="F754">
            <v>1206.74</v>
          </cell>
        </row>
        <row r="755">
          <cell r="A755" t="str">
            <v>2 S 04 962 11</v>
          </cell>
          <cell r="B755" t="str">
            <v>Caixa de ligação e passagem - CLP 11</v>
          </cell>
          <cell r="E755" t="str">
            <v>und</v>
          </cell>
          <cell r="F755">
            <v>1405.78</v>
          </cell>
        </row>
        <row r="756">
          <cell r="A756" t="str">
            <v>2 S 04 962 12</v>
          </cell>
          <cell r="B756" t="str">
            <v>Caixa de ligação e passagem - CLP 12</v>
          </cell>
          <cell r="E756" t="str">
            <v>und</v>
          </cell>
          <cell r="F756">
            <v>1709.41</v>
          </cell>
        </row>
        <row r="757">
          <cell r="A757" t="str">
            <v>2 S 04 962 13</v>
          </cell>
          <cell r="B757" t="str">
            <v>Caixa de ligação e passagem - CLP 13</v>
          </cell>
          <cell r="E757" t="str">
            <v>und</v>
          </cell>
          <cell r="F757">
            <v>845.41</v>
          </cell>
        </row>
        <row r="758">
          <cell r="A758" t="str">
            <v>2 S 04 962 14</v>
          </cell>
          <cell r="B758" t="str">
            <v>Caixa de ligação e passagem - CLP 14</v>
          </cell>
          <cell r="E758" t="str">
            <v>und</v>
          </cell>
          <cell r="F758">
            <v>826.46</v>
          </cell>
        </row>
        <row r="759">
          <cell r="A759" t="str">
            <v>2 S 04 962 15</v>
          </cell>
          <cell r="B759" t="str">
            <v>Caixa de ligação e passagem - CLP 15</v>
          </cell>
          <cell r="E759" t="str">
            <v>und</v>
          </cell>
          <cell r="F759">
            <v>1118.3900000000001</v>
          </cell>
        </row>
        <row r="760">
          <cell r="A760" t="str">
            <v>2 S 04 962 16</v>
          </cell>
          <cell r="B760" t="str">
            <v>Caixa de ligação e passagem - CLP 16</v>
          </cell>
          <cell r="E760" t="str">
            <v>und</v>
          </cell>
          <cell r="F760">
            <v>1369.08</v>
          </cell>
        </row>
        <row r="761">
          <cell r="A761" t="str">
            <v>2 S 04 962 17</v>
          </cell>
          <cell r="B761" t="str">
            <v>Caixa de ligação e passagem - CLP 17</v>
          </cell>
          <cell r="E761" t="str">
            <v>und</v>
          </cell>
          <cell r="F761">
            <v>1576.88</v>
          </cell>
        </row>
        <row r="762">
          <cell r="A762" t="str">
            <v>2 S 04 962 18</v>
          </cell>
          <cell r="B762" t="str">
            <v>Caixa de ligação e passagem - CLP 18</v>
          </cell>
          <cell r="E762" t="str">
            <v>und</v>
          </cell>
          <cell r="F762">
            <v>1899.96</v>
          </cell>
        </row>
        <row r="763">
          <cell r="A763" t="str">
            <v>2 S 04 963 01</v>
          </cell>
          <cell r="B763" t="str">
            <v>Poço de visita - PVI 01</v>
          </cell>
          <cell r="E763" t="str">
            <v>und</v>
          </cell>
          <cell r="F763">
            <v>817.12</v>
          </cell>
        </row>
        <row r="764">
          <cell r="A764" t="str">
            <v>2 S 04 963 02</v>
          </cell>
          <cell r="B764" t="str">
            <v>Poço de visita - PVI 02</v>
          </cell>
          <cell r="E764" t="str">
            <v>und</v>
          </cell>
          <cell r="F764">
            <v>792.86</v>
          </cell>
        </row>
        <row r="765">
          <cell r="A765" t="str">
            <v>2 S 04 963 03</v>
          </cell>
          <cell r="B765" t="str">
            <v>Poço de visita - PVI 03</v>
          </cell>
          <cell r="E765" t="str">
            <v>und</v>
          </cell>
          <cell r="F765">
            <v>944.03</v>
          </cell>
        </row>
        <row r="766">
          <cell r="A766" t="str">
            <v>2 S 04 963 04</v>
          </cell>
          <cell r="B766" t="str">
            <v>Poço de visita - PVI 04</v>
          </cell>
          <cell r="E766" t="str">
            <v>und</v>
          </cell>
          <cell r="F766">
            <v>1133.06</v>
          </cell>
        </row>
        <row r="767">
          <cell r="A767" t="str">
            <v>2 S 04 963 05</v>
          </cell>
          <cell r="B767" t="str">
            <v>Poço de visita - PVI 05</v>
          </cell>
          <cell r="E767" t="str">
            <v>und</v>
          </cell>
          <cell r="F767">
            <v>1324.59</v>
          </cell>
        </row>
        <row r="768">
          <cell r="A768" t="str">
            <v>2 S 04 963 06</v>
          </cell>
          <cell r="B768" t="str">
            <v>Poço de visita - PVI 06</v>
          </cell>
          <cell r="E768" t="str">
            <v>und</v>
          </cell>
          <cell r="F768">
            <v>1625.81</v>
          </cell>
        </row>
        <row r="769">
          <cell r="A769" t="str">
            <v>2 S 04 963 07</v>
          </cell>
          <cell r="B769" t="str">
            <v>Poço de visita - PVI 07</v>
          </cell>
          <cell r="E769" t="str">
            <v>und</v>
          </cell>
          <cell r="F769">
            <v>940.74</v>
          </cell>
        </row>
        <row r="770">
          <cell r="A770" t="str">
            <v>2 S 04 963 08</v>
          </cell>
          <cell r="B770" t="str">
            <v>Poço de visita - PVI 08</v>
          </cell>
          <cell r="E770" t="str">
            <v>und</v>
          </cell>
          <cell r="F770">
            <v>921.79</v>
          </cell>
        </row>
        <row r="771">
          <cell r="A771" t="str">
            <v>2 S 04 963 09</v>
          </cell>
          <cell r="B771" t="str">
            <v>Poço de visita - PVI 09</v>
          </cell>
          <cell r="E771" t="str">
            <v>und</v>
          </cell>
          <cell r="F771">
            <v>1086.21</v>
          </cell>
        </row>
        <row r="772">
          <cell r="A772" t="str">
            <v>2 S 04 963 10</v>
          </cell>
          <cell r="B772" t="str">
            <v>Poço de visita - PVI 10</v>
          </cell>
          <cell r="E772" t="str">
            <v>und</v>
          </cell>
          <cell r="F772">
            <v>1258.0999999999999</v>
          </cell>
        </row>
        <row r="773">
          <cell r="A773" t="str">
            <v>2 S 04 963 11</v>
          </cell>
          <cell r="B773" t="str">
            <v>Poço de visita - PVI 11</v>
          </cell>
          <cell r="E773" t="str">
            <v>und</v>
          </cell>
          <cell r="F773">
            <v>1483.06</v>
          </cell>
        </row>
        <row r="774">
          <cell r="A774" t="str">
            <v>2 S 04 963 12</v>
          </cell>
          <cell r="B774" t="str">
            <v>Poço de visita - PVI 12</v>
          </cell>
          <cell r="E774" t="str">
            <v>und</v>
          </cell>
          <cell r="F774">
            <v>1800.58</v>
          </cell>
        </row>
        <row r="775">
          <cell r="A775" t="str">
            <v>2 S 04 963 13</v>
          </cell>
          <cell r="B775" t="str">
            <v>Poço de visita - PVI 13</v>
          </cell>
          <cell r="E775" t="str">
            <v>und</v>
          </cell>
          <cell r="F775">
            <v>1117.4100000000001</v>
          </cell>
        </row>
        <row r="776">
          <cell r="A776" t="str">
            <v>2 S 04 963 14</v>
          </cell>
          <cell r="B776" t="str">
            <v>Poço de visita - PVI 14</v>
          </cell>
          <cell r="E776" t="str">
            <v>und</v>
          </cell>
          <cell r="F776">
            <v>1060.2</v>
          </cell>
        </row>
        <row r="777">
          <cell r="A777" t="str">
            <v>2 S 04 963 15</v>
          </cell>
          <cell r="B777" t="str">
            <v>Poço de visita - PVI 15</v>
          </cell>
          <cell r="E777" t="str">
            <v>und</v>
          </cell>
          <cell r="F777">
            <v>1241.01</v>
          </cell>
        </row>
        <row r="778">
          <cell r="A778" t="str">
            <v>2 S 04 963 16</v>
          </cell>
          <cell r="B778" t="str">
            <v>Poço de visita - PVI 16</v>
          </cell>
          <cell r="E778" t="str">
            <v>und</v>
          </cell>
          <cell r="F778">
            <v>1445.11</v>
          </cell>
        </row>
        <row r="779">
          <cell r="A779" t="str">
            <v>2 S 04 963 17</v>
          </cell>
          <cell r="B779" t="str">
            <v>Poço de visita - PVI 17</v>
          </cell>
          <cell r="E779" t="str">
            <v>und</v>
          </cell>
          <cell r="F779">
            <v>1654.16</v>
          </cell>
        </row>
        <row r="780">
          <cell r="A780" t="str">
            <v>2 S 04 963 18</v>
          </cell>
          <cell r="B780" t="str">
            <v>Poço de visita - PVI 18</v>
          </cell>
          <cell r="E780" t="str">
            <v>und</v>
          </cell>
          <cell r="F780">
            <v>1987.98</v>
          </cell>
        </row>
        <row r="781">
          <cell r="A781" t="str">
            <v>2 S 04 963 31</v>
          </cell>
          <cell r="B781" t="str">
            <v>Chaminé dos poços de visita - CPV 01</v>
          </cell>
          <cell r="E781" t="str">
            <v>und</v>
          </cell>
          <cell r="F781">
            <v>562.11</v>
          </cell>
        </row>
        <row r="782">
          <cell r="A782" t="str">
            <v>2 S 04 963 32</v>
          </cell>
          <cell r="B782" t="str">
            <v>Chaminé dos poços de visita - CPV 02</v>
          </cell>
          <cell r="E782" t="str">
            <v>und</v>
          </cell>
          <cell r="F782">
            <v>645.38</v>
          </cell>
        </row>
        <row r="783">
          <cell r="A783" t="str">
            <v>2 S 04 963 33</v>
          </cell>
          <cell r="B783" t="str">
            <v>Chaminé dos poços de visita - CPV 03</v>
          </cell>
          <cell r="E783" t="str">
            <v>und</v>
          </cell>
          <cell r="F783">
            <v>724.79</v>
          </cell>
        </row>
        <row r="784">
          <cell r="A784" t="str">
            <v>2 S 04 963 34</v>
          </cell>
          <cell r="B784" t="str">
            <v>Chaminé dos poços de visita - CPV 04</v>
          </cell>
          <cell r="E784" t="str">
            <v>und</v>
          </cell>
          <cell r="F784">
            <v>808.65</v>
          </cell>
        </row>
        <row r="785">
          <cell r="A785" t="str">
            <v>2 S 04 963 35</v>
          </cell>
          <cell r="B785" t="str">
            <v>Chaminé dos poços de visita - CPV 05</v>
          </cell>
          <cell r="E785" t="str">
            <v>und</v>
          </cell>
          <cell r="F785">
            <v>888.46</v>
          </cell>
        </row>
        <row r="786">
          <cell r="A786" t="str">
            <v>2 S 04 963 36</v>
          </cell>
          <cell r="B786" t="str">
            <v>Chaminé dos poços de visita - CPV 06</v>
          </cell>
          <cell r="E786" t="str">
            <v>und</v>
          </cell>
          <cell r="F786">
            <v>971.33</v>
          </cell>
        </row>
        <row r="787">
          <cell r="A787" t="str">
            <v>2 S 04 963 37</v>
          </cell>
          <cell r="B787" t="str">
            <v>Chaminé dos poços de visita - CPV 07</v>
          </cell>
          <cell r="E787" t="str">
            <v>und</v>
          </cell>
          <cell r="F787">
            <v>1051.33</v>
          </cell>
        </row>
        <row r="788">
          <cell r="A788" t="str">
            <v>2 S 04 964 01</v>
          </cell>
          <cell r="B788" t="str">
            <v>Tubulação de drenagem urbana - D=0,40 m s/ berço</v>
          </cell>
          <cell r="E788" t="str">
            <v>m</v>
          </cell>
          <cell r="F788">
            <v>68.849999999999994</v>
          </cell>
        </row>
        <row r="789">
          <cell r="A789" t="str">
            <v>2 S 04 964 02</v>
          </cell>
          <cell r="B789" t="str">
            <v>Tubulação de drenagem urbana - D=0,60 m s/ berço</v>
          </cell>
          <cell r="E789" t="str">
            <v>m</v>
          </cell>
          <cell r="F789">
            <v>160.61000000000001</v>
          </cell>
        </row>
        <row r="790">
          <cell r="A790" t="str">
            <v>2 S 04 964 03</v>
          </cell>
          <cell r="B790" t="str">
            <v>Tubulação de drenagem urbana - D=0,80 m s/ berço</v>
          </cell>
          <cell r="E790" t="str">
            <v>m</v>
          </cell>
          <cell r="F790">
            <v>226.37</v>
          </cell>
        </row>
        <row r="791">
          <cell r="A791" t="str">
            <v>2 S 04 964 04</v>
          </cell>
          <cell r="B791" t="str">
            <v>Tubulação de drenagem urbana - D=1,00 m s/ berço</v>
          </cell>
          <cell r="E791" t="str">
            <v>m</v>
          </cell>
          <cell r="F791">
            <v>326.72000000000003</v>
          </cell>
        </row>
        <row r="792">
          <cell r="A792" t="str">
            <v>2 S 04 964 05</v>
          </cell>
          <cell r="B792" t="str">
            <v>Tubulação de drenagem urbana - D=1,20 m s/ berço</v>
          </cell>
          <cell r="E792" t="str">
            <v>m</v>
          </cell>
          <cell r="F792">
            <v>441.13</v>
          </cell>
        </row>
        <row r="793">
          <cell r="A793" t="str">
            <v>2 S 04 964 06</v>
          </cell>
          <cell r="B793" t="str">
            <v>Tubulação de drenagem urbana - D=1,50 m s/ berço</v>
          </cell>
          <cell r="E793" t="str">
            <v>m</v>
          </cell>
          <cell r="F793">
            <v>661.36</v>
          </cell>
        </row>
        <row r="794">
          <cell r="A794" t="str">
            <v>2 S 04 990 01</v>
          </cell>
          <cell r="B794" t="str">
            <v>Transposição de segmento de sarjetas - TSS 01</v>
          </cell>
          <cell r="E794" t="str">
            <v>m</v>
          </cell>
          <cell r="F794">
            <v>101.81</v>
          </cell>
        </row>
        <row r="795">
          <cell r="A795" t="str">
            <v>2 S 04 990 02</v>
          </cell>
          <cell r="B795" t="str">
            <v>Transposição de segmento de sarjetas - TSS 02</v>
          </cell>
          <cell r="E795" t="str">
            <v>m</v>
          </cell>
          <cell r="F795">
            <v>123.46</v>
          </cell>
        </row>
        <row r="796">
          <cell r="A796" t="str">
            <v>2 S 04 990 03</v>
          </cell>
          <cell r="B796" t="str">
            <v>Transposição de segmento de sarjetas - TSS 03</v>
          </cell>
          <cell r="E796" t="str">
            <v>m</v>
          </cell>
          <cell r="F796">
            <v>181.44</v>
          </cell>
        </row>
        <row r="797">
          <cell r="A797" t="str">
            <v>2 S 04 990 04</v>
          </cell>
          <cell r="B797" t="str">
            <v>Transposição de segmento de sarjetas - TSS 04</v>
          </cell>
          <cell r="E797" t="str">
            <v>m</v>
          </cell>
          <cell r="F797">
            <v>157.61000000000001</v>
          </cell>
        </row>
        <row r="798">
          <cell r="A798" t="str">
            <v>2 S 04 990 05</v>
          </cell>
          <cell r="B798" t="str">
            <v>Transposição de segmento de sarjetas - TSS 05</v>
          </cell>
          <cell r="E798" t="str">
            <v>m</v>
          </cell>
          <cell r="F798">
            <v>141.74</v>
          </cell>
        </row>
        <row r="799">
          <cell r="A799" t="str">
            <v>2 S 04 990 06</v>
          </cell>
          <cell r="B799" t="str">
            <v>Transposição de segmento de sarjetas - TSS 06</v>
          </cell>
          <cell r="E799" t="str">
            <v>m</v>
          </cell>
          <cell r="F799">
            <v>133.72999999999999</v>
          </cell>
        </row>
        <row r="800">
          <cell r="A800" t="str">
            <v>2 S 04 991 01</v>
          </cell>
          <cell r="B800" t="str">
            <v>Tampa concr. p/caixa colet. (4 nervuras) - TCC 01</v>
          </cell>
          <cell r="E800" t="str">
            <v>und</v>
          </cell>
          <cell r="F800">
            <v>91.29</v>
          </cell>
        </row>
        <row r="801">
          <cell r="A801" t="str">
            <v>2 S 04 991 02</v>
          </cell>
          <cell r="B801" t="str">
            <v>Tampa de ferro p/ caixa coletora - TCC 02</v>
          </cell>
          <cell r="E801" t="str">
            <v>und</v>
          </cell>
          <cell r="F801">
            <v>194.39</v>
          </cell>
        </row>
        <row r="802">
          <cell r="A802" t="str">
            <v>2 S 04 999 03</v>
          </cell>
          <cell r="B802" t="str">
            <v>Escoramento de bueiros celulares</v>
          </cell>
          <cell r="E802" t="str">
            <v>m3</v>
          </cell>
          <cell r="F802">
            <v>30.27</v>
          </cell>
        </row>
        <row r="803">
          <cell r="A803" t="str">
            <v>2 S 04 999 06</v>
          </cell>
          <cell r="B803" t="str">
            <v>Solo local / selo de argila apiloado</v>
          </cell>
          <cell r="E803" t="str">
            <v>m3</v>
          </cell>
          <cell r="F803">
            <v>10.119999999999999</v>
          </cell>
        </row>
        <row r="804">
          <cell r="A804" t="str">
            <v>2 S 04 999 07</v>
          </cell>
          <cell r="B804" t="str">
            <v>Lastro de brita</v>
          </cell>
          <cell r="E804" t="str">
            <v>m3</v>
          </cell>
          <cell r="F804">
            <v>32.03</v>
          </cell>
        </row>
        <row r="805">
          <cell r="A805" t="str">
            <v>2 S 05 000 06</v>
          </cell>
          <cell r="B805" t="str">
            <v>Calha metálica semi-circular D=0,40 m</v>
          </cell>
          <cell r="E805" t="str">
            <v>m</v>
          </cell>
          <cell r="F805">
            <v>125.07</v>
          </cell>
        </row>
        <row r="806">
          <cell r="A806" t="str">
            <v>2 S 05 000 09</v>
          </cell>
          <cell r="B806" t="str">
            <v>Dentes para bueiros simples D=0,60 m</v>
          </cell>
          <cell r="E806" t="str">
            <v>und</v>
          </cell>
          <cell r="F806">
            <v>35.590000000000003</v>
          </cell>
        </row>
        <row r="807">
          <cell r="A807" t="str">
            <v>2 S 05 000 10</v>
          </cell>
          <cell r="B807" t="str">
            <v>Dentes para bueiros simples D=0,80 m</v>
          </cell>
          <cell r="E807" t="str">
            <v>und</v>
          </cell>
          <cell r="F807">
            <v>44.28</v>
          </cell>
        </row>
        <row r="808">
          <cell r="A808" t="str">
            <v>2 S 05 000 11</v>
          </cell>
          <cell r="B808" t="str">
            <v>Dentes para bueiros simples D=1,00 m</v>
          </cell>
          <cell r="E808" t="str">
            <v>und</v>
          </cell>
          <cell r="F808">
            <v>52.64</v>
          </cell>
        </row>
        <row r="809">
          <cell r="A809" t="str">
            <v>2 S 05 000 12</v>
          </cell>
          <cell r="B809" t="str">
            <v>Dentes para bueiros simples D=1,20 m</v>
          </cell>
          <cell r="E809" t="str">
            <v>und</v>
          </cell>
          <cell r="F809">
            <v>59.73</v>
          </cell>
        </row>
        <row r="810">
          <cell r="A810" t="str">
            <v>2 S 05 000 13</v>
          </cell>
          <cell r="B810" t="str">
            <v>Dentes para bueiros simples D=1,50 m</v>
          </cell>
          <cell r="E810" t="str">
            <v>und</v>
          </cell>
          <cell r="F810">
            <v>75.87</v>
          </cell>
        </row>
        <row r="811">
          <cell r="A811" t="str">
            <v>2 S 05 000 14</v>
          </cell>
          <cell r="B811" t="str">
            <v>Dentes para bueiros duplos D=1,00 m</v>
          </cell>
          <cell r="E811" t="str">
            <v>und</v>
          </cell>
          <cell r="F811">
            <v>105.47</v>
          </cell>
        </row>
        <row r="812">
          <cell r="A812" t="str">
            <v>2 S 05 000 15</v>
          </cell>
          <cell r="B812" t="str">
            <v>Dentes para bueiros duplos D=1,20 m</v>
          </cell>
          <cell r="E812" t="str">
            <v>und</v>
          </cell>
          <cell r="F812">
            <v>119.28</v>
          </cell>
        </row>
        <row r="813">
          <cell r="A813" t="str">
            <v>2 S 05 000 16</v>
          </cell>
          <cell r="B813" t="str">
            <v>Dentes para bueiros duplos D=1,50 m</v>
          </cell>
          <cell r="E813" t="str">
            <v>und</v>
          </cell>
          <cell r="F813">
            <v>147.33000000000001</v>
          </cell>
        </row>
        <row r="814">
          <cell r="A814" t="str">
            <v>2 S 05 000 17</v>
          </cell>
          <cell r="B814" t="str">
            <v>Dentes para bueiros triplos D=1,00 m</v>
          </cell>
          <cell r="E814" t="str">
            <v>und</v>
          </cell>
          <cell r="F814">
            <v>154.47999999999999</v>
          </cell>
        </row>
        <row r="815">
          <cell r="A815" t="str">
            <v>2 S 05 000 18</v>
          </cell>
          <cell r="B815" t="str">
            <v>Dentes para bueiros triplos D=1,20</v>
          </cell>
          <cell r="E815" t="str">
            <v>und</v>
          </cell>
          <cell r="F815">
            <v>179.01</v>
          </cell>
        </row>
        <row r="816">
          <cell r="A816" t="str">
            <v>2 S 05 000 19</v>
          </cell>
          <cell r="B816" t="str">
            <v>Dentes para bueiros triplos D=1,50 m</v>
          </cell>
          <cell r="E816" t="str">
            <v>und</v>
          </cell>
          <cell r="F816">
            <v>218.2</v>
          </cell>
        </row>
        <row r="817">
          <cell r="A817" t="str">
            <v>2 S 05 100 00</v>
          </cell>
          <cell r="B817" t="str">
            <v>Enleivamento</v>
          </cell>
          <cell r="E817" t="str">
            <v>m2</v>
          </cell>
          <cell r="F817">
            <v>3.92</v>
          </cell>
        </row>
        <row r="818">
          <cell r="A818" t="str">
            <v>2 S 05 102 00</v>
          </cell>
          <cell r="B818" t="str">
            <v>Hidrossemeadura</v>
          </cell>
          <cell r="E818" t="str">
            <v>m2</v>
          </cell>
          <cell r="F818">
            <v>0.86</v>
          </cell>
        </row>
        <row r="819">
          <cell r="A819" t="str">
            <v>2 S 05 300 01</v>
          </cell>
          <cell r="B819" t="str">
            <v>Alvenaria de pedra arrumada</v>
          </cell>
          <cell r="E819" t="str">
            <v>m3</v>
          </cell>
          <cell r="F819">
            <v>56.22</v>
          </cell>
        </row>
        <row r="820">
          <cell r="A820" t="str">
            <v>2 S 05 300 02</v>
          </cell>
          <cell r="B820" t="str">
            <v>Enrocamento de pedra jogada</v>
          </cell>
          <cell r="E820" t="str">
            <v>m3</v>
          </cell>
          <cell r="F820">
            <v>32.03</v>
          </cell>
        </row>
        <row r="821">
          <cell r="A821" t="str">
            <v>2 S 05 301 00</v>
          </cell>
          <cell r="B821" t="str">
            <v>Alvenaria de pedra argamassada</v>
          </cell>
          <cell r="E821" t="str">
            <v>m3</v>
          </cell>
          <cell r="F821">
            <v>139.43</v>
          </cell>
        </row>
        <row r="822">
          <cell r="A822" t="str">
            <v>2 S 05 301 01</v>
          </cell>
          <cell r="B822" t="str">
            <v>Alvenaria tijolos de 20 cm de espessura</v>
          </cell>
          <cell r="E822" t="str">
            <v>m2</v>
          </cell>
          <cell r="F822">
            <v>33.17</v>
          </cell>
        </row>
        <row r="823">
          <cell r="A823" t="str">
            <v>2 S 05 302 01</v>
          </cell>
          <cell r="B823" t="str">
            <v>Muro gabião tipo caixa</v>
          </cell>
          <cell r="E823" t="str">
            <v>m3</v>
          </cell>
          <cell r="F823">
            <v>138.34</v>
          </cell>
        </row>
        <row r="824">
          <cell r="A824" t="str">
            <v>2 S 05 303 01</v>
          </cell>
          <cell r="B824" t="str">
            <v>Terra armada - ECE - greide 0,0&lt;h&lt;6,00m</v>
          </cell>
          <cell r="E824" t="str">
            <v>m2</v>
          </cell>
          <cell r="F824">
            <v>196.56</v>
          </cell>
        </row>
        <row r="825">
          <cell r="A825" t="str">
            <v>2 S 05 303 02</v>
          </cell>
          <cell r="B825" t="str">
            <v>Terra armada - ECE - greide 6,0&lt;h&lt;9,00m</v>
          </cell>
          <cell r="E825" t="str">
            <v>m2</v>
          </cell>
          <cell r="F825">
            <v>220.52</v>
          </cell>
        </row>
        <row r="826">
          <cell r="A826" t="str">
            <v>2 S 05 303 03</v>
          </cell>
          <cell r="B826" t="str">
            <v>Terra armada - ECE - greide 9,0&lt;h&lt;12,00m</v>
          </cell>
          <cell r="E826" t="str">
            <v>m2</v>
          </cell>
          <cell r="F826">
            <v>244.38</v>
          </cell>
        </row>
        <row r="827">
          <cell r="A827" t="str">
            <v>2 S 05 303 04</v>
          </cell>
          <cell r="B827" t="str">
            <v>Terra armada - ECE - pé de talude 0,0&lt;h&lt;6,00m</v>
          </cell>
          <cell r="E827" t="str">
            <v>m2</v>
          </cell>
          <cell r="F827">
            <v>231.72</v>
          </cell>
        </row>
        <row r="828">
          <cell r="A828" t="str">
            <v>2 S 05 303 05</v>
          </cell>
          <cell r="B828" t="str">
            <v>Terra armada - ECE - pé de talude 6,0&lt;h&lt;9,00m</v>
          </cell>
          <cell r="E828" t="str">
            <v>m2</v>
          </cell>
          <cell r="F828">
            <v>260.49</v>
          </cell>
        </row>
        <row r="829">
          <cell r="A829" t="str">
            <v>2 S 05 303 06</v>
          </cell>
          <cell r="B829" t="str">
            <v>Terra armada - ECE - pé de talude 9,0&lt;h&lt;12,00m</v>
          </cell>
          <cell r="E829" t="str">
            <v>m2</v>
          </cell>
          <cell r="F829">
            <v>287.66000000000003</v>
          </cell>
        </row>
        <row r="830">
          <cell r="A830" t="str">
            <v>2 S 05 303 07</v>
          </cell>
          <cell r="B830" t="str">
            <v>Terra armada - ECE - encontro portante 0,0&lt;h&lt;6,00m</v>
          </cell>
          <cell r="E830" t="str">
            <v>m2</v>
          </cell>
          <cell r="F830">
            <v>421.92</v>
          </cell>
        </row>
        <row r="831">
          <cell r="A831" t="str">
            <v>2 S 05 303 08</v>
          </cell>
          <cell r="B831" t="str">
            <v>Terra armada - ECE - encontro portante 6,0&lt;h&lt;9,00m</v>
          </cell>
          <cell r="E831" t="str">
            <v>m2</v>
          </cell>
          <cell r="F831">
            <v>562.24</v>
          </cell>
        </row>
        <row r="832">
          <cell r="A832" t="str">
            <v>2 S 05 303 09</v>
          </cell>
          <cell r="B832" t="str">
            <v>Escamas de concreto armado para terra armada</v>
          </cell>
          <cell r="E832" t="str">
            <v>m3</v>
          </cell>
          <cell r="F832">
            <v>535.33000000000004</v>
          </cell>
        </row>
        <row r="833">
          <cell r="A833" t="str">
            <v>2 S 05 303 10</v>
          </cell>
          <cell r="B833" t="str">
            <v>Concr. soleira e arremates de maciço terra armada</v>
          </cell>
          <cell r="E833" t="str">
            <v>m3</v>
          </cell>
          <cell r="F833">
            <v>254.14</v>
          </cell>
        </row>
        <row r="834">
          <cell r="A834" t="str">
            <v>2 S 05 303 11</v>
          </cell>
          <cell r="B834" t="str">
            <v>Montagem de maciço terra armada</v>
          </cell>
          <cell r="E834" t="str">
            <v>m2</v>
          </cell>
          <cell r="F834">
            <v>63.72</v>
          </cell>
        </row>
        <row r="835">
          <cell r="A835" t="str">
            <v>2 S 05 340 01</v>
          </cell>
          <cell r="B835" t="str">
            <v>Execução cortina atirantada conc.armado fck=15 MPa</v>
          </cell>
          <cell r="E835" t="str">
            <v>m2</v>
          </cell>
          <cell r="F835">
            <v>882.36</v>
          </cell>
        </row>
        <row r="836">
          <cell r="A836" t="str">
            <v>2 S 05 900 01</v>
          </cell>
          <cell r="B836" t="str">
            <v>Tirante protendido p/ cort. aço st 85/105 D= 32mm</v>
          </cell>
          <cell r="E836" t="str">
            <v>m</v>
          </cell>
          <cell r="F836">
            <v>86.05</v>
          </cell>
        </row>
        <row r="837">
          <cell r="A837" t="str">
            <v>2 S 06 210 01</v>
          </cell>
          <cell r="B837" t="str">
            <v>Pórtico metálico</v>
          </cell>
          <cell r="E837" t="str">
            <v>und</v>
          </cell>
          <cell r="F837">
            <v>40044.01</v>
          </cell>
        </row>
        <row r="838">
          <cell r="A838" t="str">
            <v>2 S 06 400 01</v>
          </cell>
          <cell r="B838" t="str">
            <v>Cerca arame farp. c/ mourão concr. seção quadrada</v>
          </cell>
          <cell r="E838" t="str">
            <v>m</v>
          </cell>
          <cell r="F838">
            <v>15.13</v>
          </cell>
        </row>
        <row r="839">
          <cell r="A839" t="str">
            <v>2 S 06 400 02</v>
          </cell>
          <cell r="B839" t="str">
            <v>Cerca arame farp. c/ mourão concr. seção triang.</v>
          </cell>
          <cell r="E839" t="str">
            <v>m</v>
          </cell>
          <cell r="F839">
            <v>11.7</v>
          </cell>
        </row>
        <row r="840">
          <cell r="A840" t="str">
            <v>2 S 06 410 00</v>
          </cell>
          <cell r="B840" t="str">
            <v>Cercas de arame farpado com suportes de madeira</v>
          </cell>
          <cell r="E840" t="str">
            <v>m</v>
          </cell>
          <cell r="F840">
            <v>7.83</v>
          </cell>
        </row>
        <row r="841">
          <cell r="A841" t="str">
            <v>2 S 09 001 05</v>
          </cell>
          <cell r="B841" t="str">
            <v>Transporte local em rodov. não pav. (const.)</v>
          </cell>
          <cell r="E841" t="str">
            <v>tkm</v>
          </cell>
          <cell r="F841">
            <v>0.47</v>
          </cell>
        </row>
        <row r="842">
          <cell r="A842" t="str">
            <v>2 S 09 001 40</v>
          </cell>
          <cell r="B842" t="str">
            <v>Transporte local c/ carroceria em rodovia não pav.</v>
          </cell>
          <cell r="E842" t="str">
            <v>tkm</v>
          </cell>
          <cell r="F842">
            <v>0.53</v>
          </cell>
        </row>
        <row r="843">
          <cell r="A843" t="str">
            <v>2 S 09 001 90</v>
          </cell>
          <cell r="B843" t="str">
            <v>Transporte comercial c/ carr. rodov. não pav.</v>
          </cell>
          <cell r="E843" t="str">
            <v>tkm</v>
          </cell>
          <cell r="F843">
            <v>0.36</v>
          </cell>
        </row>
        <row r="844">
          <cell r="A844" t="str">
            <v>2 S 09 002 05</v>
          </cell>
          <cell r="B844" t="str">
            <v>Transporte local em rodov. pavim. (const.)</v>
          </cell>
          <cell r="E844" t="str">
            <v>tkm</v>
          </cell>
          <cell r="F844">
            <v>0.36</v>
          </cell>
        </row>
        <row r="845">
          <cell r="A845" t="str">
            <v>2 S 09 002 40</v>
          </cell>
          <cell r="B845" t="str">
            <v>Transporte local c/ carroceria em rodov. pavim.</v>
          </cell>
          <cell r="E845" t="str">
            <v>tkm</v>
          </cell>
          <cell r="F845">
            <v>0.4</v>
          </cell>
        </row>
        <row r="846">
          <cell r="A846" t="str">
            <v>2 S 09 002 90</v>
          </cell>
          <cell r="B846" t="str">
            <v>Transporte comerc. c/ carr. rodov. pavim.</v>
          </cell>
          <cell r="E846" t="str">
            <v>tkm</v>
          </cell>
          <cell r="F846">
            <v>0.24</v>
          </cell>
        </row>
        <row r="847">
          <cell r="B847" t="str">
            <v>Conservação</v>
          </cell>
        </row>
        <row r="848">
          <cell r="A848" t="str">
            <v>3 S 01 200 00</v>
          </cell>
          <cell r="B848" t="str">
            <v>Escavação e carga mat. jazida (consv)</v>
          </cell>
          <cell r="E848" t="str">
            <v>m3</v>
          </cell>
          <cell r="F848">
            <v>6.81</v>
          </cell>
        </row>
        <row r="849">
          <cell r="A849" t="str">
            <v>3 S 01 401 00</v>
          </cell>
          <cell r="B849" t="str">
            <v>Recomposição de revestimento primário</v>
          </cell>
          <cell r="E849" t="str">
            <v>m3</v>
          </cell>
          <cell r="F849">
            <v>10.57</v>
          </cell>
        </row>
        <row r="850">
          <cell r="A850" t="str">
            <v>3 S 01 930 00</v>
          </cell>
          <cell r="B850" t="str">
            <v>Regularização mecânica da faixa de domínio</v>
          </cell>
          <cell r="E850" t="str">
            <v>m2</v>
          </cell>
          <cell r="F850">
            <v>0.15</v>
          </cell>
        </row>
        <row r="851">
          <cell r="A851" t="str">
            <v>3 S 02 200 00</v>
          </cell>
          <cell r="B851" t="str">
            <v>Solo p/ base de remendo profundo</v>
          </cell>
          <cell r="E851" t="str">
            <v>m3</v>
          </cell>
          <cell r="F851">
            <v>7.84</v>
          </cell>
        </row>
        <row r="852">
          <cell r="A852" t="str">
            <v>3 S 02 200 01</v>
          </cell>
          <cell r="B852" t="str">
            <v>Recomposição de camada granular do pavimento</v>
          </cell>
          <cell r="E852" t="str">
            <v>m3</v>
          </cell>
          <cell r="F852">
            <v>12.57</v>
          </cell>
        </row>
        <row r="853">
          <cell r="A853" t="str">
            <v>3 S 02 220 00</v>
          </cell>
          <cell r="B853" t="str">
            <v>Solo brita p/ base de rem. profundo</v>
          </cell>
          <cell r="E853" t="str">
            <v>m3</v>
          </cell>
          <cell r="F853">
            <v>19.899999999999999</v>
          </cell>
        </row>
        <row r="854">
          <cell r="A854" t="str">
            <v>3 S 02 230 00</v>
          </cell>
          <cell r="B854" t="str">
            <v>Brita para base de remendo profundo</v>
          </cell>
          <cell r="E854" t="str">
            <v>m3</v>
          </cell>
          <cell r="F854">
            <v>45.27</v>
          </cell>
        </row>
        <row r="855">
          <cell r="A855" t="str">
            <v>3 S 02 241 00</v>
          </cell>
          <cell r="B855" t="str">
            <v>Solo melhorado c/ cimento p/ base rem. profundo</v>
          </cell>
          <cell r="E855" t="str">
            <v>m3</v>
          </cell>
          <cell r="F855">
            <v>39.04</v>
          </cell>
        </row>
        <row r="856">
          <cell r="A856" t="str">
            <v>3 S 02 300 00</v>
          </cell>
          <cell r="B856" t="str">
            <v>Imprimação</v>
          </cell>
          <cell r="E856" t="str">
            <v>m2</v>
          </cell>
          <cell r="F856">
            <v>0.14000000000000001</v>
          </cell>
        </row>
        <row r="857">
          <cell r="A857" t="str">
            <v>3 S 02 400 00</v>
          </cell>
          <cell r="B857" t="str">
            <v>Pintura de ligação</v>
          </cell>
          <cell r="E857" t="str">
            <v>m2</v>
          </cell>
          <cell r="F857">
            <v>0.1</v>
          </cell>
        </row>
        <row r="858">
          <cell r="A858" t="str">
            <v>3 S 02 500 00</v>
          </cell>
          <cell r="B858" t="str">
            <v>Capa selante com pedrisco</v>
          </cell>
          <cell r="E858" t="str">
            <v>m2</v>
          </cell>
          <cell r="F858">
            <v>0.41</v>
          </cell>
        </row>
        <row r="859">
          <cell r="A859" t="str">
            <v>3 S 02 500 01</v>
          </cell>
          <cell r="B859" t="str">
            <v>Capa selante com areia</v>
          </cell>
          <cell r="E859" t="str">
            <v>m2</v>
          </cell>
          <cell r="F859">
            <v>0.21</v>
          </cell>
        </row>
        <row r="860">
          <cell r="A860" t="str">
            <v>3 S 02 500 02</v>
          </cell>
          <cell r="B860" t="str">
            <v>Tratamento superficial simples com CAP</v>
          </cell>
          <cell r="E860" t="str">
            <v>m2</v>
          </cell>
          <cell r="F860">
            <v>0.56999999999999995</v>
          </cell>
        </row>
        <row r="861">
          <cell r="A861" t="str">
            <v>3 S 02 500 03</v>
          </cell>
          <cell r="B861" t="str">
            <v>Tratamento superficial simples com emulsão</v>
          </cell>
          <cell r="E861" t="str">
            <v>m2</v>
          </cell>
          <cell r="F861">
            <v>0.54</v>
          </cell>
        </row>
        <row r="862">
          <cell r="A862" t="str">
            <v>3 S 02 500 04</v>
          </cell>
          <cell r="B862" t="str">
            <v>Tratamento superficial simples c/ banho diluído</v>
          </cell>
          <cell r="E862" t="str">
            <v>m2</v>
          </cell>
          <cell r="F862">
            <v>0.61</v>
          </cell>
        </row>
        <row r="863">
          <cell r="A863" t="str">
            <v>3 S 02 501 00</v>
          </cell>
          <cell r="B863" t="str">
            <v>Tratamento superficial duplo c/ CAP</v>
          </cell>
          <cell r="E863" t="str">
            <v>m2</v>
          </cell>
          <cell r="F863">
            <v>1.72</v>
          </cell>
        </row>
        <row r="864">
          <cell r="A864" t="str">
            <v>3 S 02 501 01</v>
          </cell>
          <cell r="B864" t="str">
            <v>Tratamento superficial duplo com emulsão</v>
          </cell>
          <cell r="E864" t="str">
            <v>m2</v>
          </cell>
          <cell r="F864">
            <v>1.7</v>
          </cell>
        </row>
        <row r="865">
          <cell r="A865" t="str">
            <v>3 S 02 501 02</v>
          </cell>
          <cell r="B865" t="str">
            <v>Tratamento superficial duplo com banho diluído</v>
          </cell>
          <cell r="E865" t="str">
            <v>m2</v>
          </cell>
          <cell r="F865">
            <v>1.86</v>
          </cell>
        </row>
        <row r="866">
          <cell r="A866" t="str">
            <v>3 S 02 502 00</v>
          </cell>
          <cell r="B866" t="str">
            <v>Tratamento superficial triplo com c.a.p.</v>
          </cell>
          <cell r="E866" t="str">
            <v>m2</v>
          </cell>
          <cell r="F866">
            <v>2.44</v>
          </cell>
        </row>
        <row r="867">
          <cell r="A867" t="str">
            <v>3 S 02 502 01</v>
          </cell>
          <cell r="B867" t="str">
            <v>Tratamento superficial triplo com emulsão</v>
          </cell>
          <cell r="E867" t="str">
            <v>m2</v>
          </cell>
          <cell r="F867">
            <v>2.4700000000000002</v>
          </cell>
        </row>
        <row r="868">
          <cell r="A868" t="str">
            <v>3 S 02 502 02</v>
          </cell>
          <cell r="B868" t="str">
            <v>Tratamento superficial triplo com banho diluído</v>
          </cell>
          <cell r="E868" t="str">
            <v>m2</v>
          </cell>
          <cell r="F868">
            <v>2.64</v>
          </cell>
        </row>
        <row r="869">
          <cell r="A869" t="str">
            <v>3 S 02 510 00</v>
          </cell>
          <cell r="B869" t="str">
            <v>Lama asfáltica fina (granulometrias I e II )</v>
          </cell>
          <cell r="E869" t="str">
            <v>m2</v>
          </cell>
          <cell r="F869">
            <v>0.59</v>
          </cell>
        </row>
        <row r="870">
          <cell r="A870" t="str">
            <v>3 S 02 510 01</v>
          </cell>
          <cell r="B870" t="str">
            <v>Lama asfáltica grossa (granulometrias III e IV)</v>
          </cell>
          <cell r="E870" t="str">
            <v>m2</v>
          </cell>
          <cell r="F870">
            <v>1.07</v>
          </cell>
        </row>
        <row r="871">
          <cell r="A871" t="str">
            <v>3 S 02 520 00</v>
          </cell>
          <cell r="B871" t="str">
            <v>Mistura areia-asfalto em betoneira</v>
          </cell>
          <cell r="E871" t="str">
            <v>m3</v>
          </cell>
          <cell r="F871">
            <v>29.78</v>
          </cell>
        </row>
        <row r="872">
          <cell r="A872" t="str">
            <v>3 S 02 520 01</v>
          </cell>
          <cell r="B872" t="str">
            <v>Mistura areia-asfalto usinada a frio</v>
          </cell>
          <cell r="E872" t="str">
            <v>m3</v>
          </cell>
          <cell r="F872">
            <v>19.96</v>
          </cell>
        </row>
        <row r="873">
          <cell r="A873" t="str">
            <v>3 S 02 520 02</v>
          </cell>
          <cell r="B873" t="str">
            <v>Rec.do rev. com areia asfalto a frio</v>
          </cell>
          <cell r="E873" t="str">
            <v>m3</v>
          </cell>
          <cell r="F873">
            <v>23.8</v>
          </cell>
        </row>
        <row r="874">
          <cell r="A874" t="str">
            <v>3 S 02 521 00</v>
          </cell>
          <cell r="B874" t="str">
            <v>Mistura areia-asfalto usinada a quente</v>
          </cell>
          <cell r="E874" t="str">
            <v>m3</v>
          </cell>
          <cell r="F874">
            <v>65.11</v>
          </cell>
        </row>
        <row r="875">
          <cell r="A875" t="str">
            <v>3 S 02 521 01</v>
          </cell>
          <cell r="B875" t="str">
            <v>Rec. do rev. com areia asfalto a quente</v>
          </cell>
          <cell r="E875" t="str">
            <v>m3</v>
          </cell>
          <cell r="F875">
            <v>16.22</v>
          </cell>
        </row>
        <row r="876">
          <cell r="A876" t="str">
            <v>3 S 02 530 00</v>
          </cell>
          <cell r="B876" t="str">
            <v>Mistura betuminosa em betoneira</v>
          </cell>
          <cell r="E876" t="str">
            <v>m3</v>
          </cell>
          <cell r="F876">
            <v>43.5</v>
          </cell>
        </row>
        <row r="877">
          <cell r="A877" t="str">
            <v>3 S 02 530 01</v>
          </cell>
          <cell r="B877" t="str">
            <v>Mistura betuminosa usinada a frio</v>
          </cell>
          <cell r="E877" t="str">
            <v>m3</v>
          </cell>
          <cell r="F877">
            <v>42.13</v>
          </cell>
        </row>
        <row r="878">
          <cell r="A878" t="str">
            <v>3 S 02 530 02</v>
          </cell>
          <cell r="B878" t="str">
            <v>Rec.do rev. com mistura betuminosa a frio</v>
          </cell>
          <cell r="E878" t="str">
            <v>m3</v>
          </cell>
          <cell r="F878">
            <v>26.99</v>
          </cell>
        </row>
        <row r="879">
          <cell r="A879" t="str">
            <v>3 S 02 540 00</v>
          </cell>
          <cell r="B879" t="str">
            <v>Mistura betuminosa usinada a quente</v>
          </cell>
          <cell r="E879" t="str">
            <v>m3</v>
          </cell>
          <cell r="F879">
            <v>84.21</v>
          </cell>
        </row>
        <row r="880">
          <cell r="A880" t="str">
            <v>3 S 02 540 01</v>
          </cell>
          <cell r="B880" t="str">
            <v>Rec.do rev.com mistura betuminosa a quente</v>
          </cell>
          <cell r="E880" t="str">
            <v>m3</v>
          </cell>
          <cell r="F880">
            <v>18.84</v>
          </cell>
        </row>
        <row r="881">
          <cell r="A881" t="str">
            <v>3 S 02 601 00</v>
          </cell>
          <cell r="B881" t="str">
            <v>Recomposição de placa de concreto</v>
          </cell>
          <cell r="E881" t="str">
            <v>m3</v>
          </cell>
          <cell r="F881">
            <v>243.59</v>
          </cell>
        </row>
        <row r="882">
          <cell r="A882" t="str">
            <v>3 S 02 900 00</v>
          </cell>
          <cell r="B882" t="str">
            <v>Remoção mecanizada de revestimento betuminoso</v>
          </cell>
          <cell r="E882" t="str">
            <v>m3</v>
          </cell>
          <cell r="F882">
            <v>6.65</v>
          </cell>
        </row>
        <row r="883">
          <cell r="A883" t="str">
            <v>3 S 02 901 00</v>
          </cell>
          <cell r="B883" t="str">
            <v>Remoção manual de revestimento betuminoso</v>
          </cell>
          <cell r="E883" t="str">
            <v>m3</v>
          </cell>
          <cell r="F883">
            <v>110.91</v>
          </cell>
        </row>
        <row r="884">
          <cell r="A884" t="str">
            <v>3 S 02 902 00</v>
          </cell>
          <cell r="B884" t="str">
            <v>Remoção mecanizada da camada granular do pavimento</v>
          </cell>
          <cell r="E884" t="str">
            <v>m3</v>
          </cell>
          <cell r="F884">
            <v>4.24</v>
          </cell>
        </row>
        <row r="885">
          <cell r="A885" t="str">
            <v>3 S 02 903 00</v>
          </cell>
          <cell r="B885" t="str">
            <v>Remoção manual da camada granular do pavimento</v>
          </cell>
          <cell r="E885" t="str">
            <v>m3</v>
          </cell>
          <cell r="F885">
            <v>58.52</v>
          </cell>
        </row>
        <row r="886">
          <cell r="A886" t="str">
            <v>3 S 02 999 00</v>
          </cell>
          <cell r="B886" t="str">
            <v>Peneiramento</v>
          </cell>
          <cell r="E886" t="str">
            <v>m3</v>
          </cell>
          <cell r="F886">
            <v>6.98</v>
          </cell>
        </row>
        <row r="887">
          <cell r="A887" t="str">
            <v>3 S 03 310 00</v>
          </cell>
          <cell r="B887" t="str">
            <v>Concreto ciclópico</v>
          </cell>
          <cell r="E887" t="str">
            <v>m3</v>
          </cell>
          <cell r="F887">
            <v>187.34</v>
          </cell>
        </row>
        <row r="888">
          <cell r="A888" t="str">
            <v>3 S 03 329 00</v>
          </cell>
          <cell r="B888" t="str">
            <v>Concreto de cimento (confecção e lançamento)</v>
          </cell>
          <cell r="E888" t="str">
            <v>m3</v>
          </cell>
          <cell r="F888">
            <v>234.67</v>
          </cell>
        </row>
        <row r="889">
          <cell r="A889" t="str">
            <v>3 S 03 329 01</v>
          </cell>
          <cell r="B889" t="str">
            <v>Concreto de cimento(confecção manual e lançamento)</v>
          </cell>
          <cell r="E889" t="str">
            <v>m3</v>
          </cell>
          <cell r="F889">
            <v>274.27</v>
          </cell>
        </row>
        <row r="890">
          <cell r="A890" t="str">
            <v>3 S 03 340 02</v>
          </cell>
          <cell r="B890" t="str">
            <v>Argamassa cimento areia 1-6</v>
          </cell>
          <cell r="E890" t="str">
            <v>m3</v>
          </cell>
          <cell r="F890">
            <v>200.78</v>
          </cell>
        </row>
        <row r="891">
          <cell r="A891" t="str">
            <v>3 S 03 340 03</v>
          </cell>
          <cell r="B891" t="str">
            <v>Argamassa cimento solo 1:10</v>
          </cell>
          <cell r="E891" t="str">
            <v>m3</v>
          </cell>
          <cell r="F891">
            <v>127.58</v>
          </cell>
        </row>
        <row r="892">
          <cell r="A892" t="str">
            <v>3 S 03 353 00</v>
          </cell>
          <cell r="B892" t="str">
            <v>Dobragem e colocação de armadura</v>
          </cell>
          <cell r="E892" t="str">
            <v>kg</v>
          </cell>
          <cell r="F892">
            <v>4.55</v>
          </cell>
        </row>
        <row r="893">
          <cell r="A893" t="str">
            <v>3 S 03 370 00</v>
          </cell>
          <cell r="B893" t="str">
            <v>Forma comum de madeira</v>
          </cell>
          <cell r="E893" t="str">
            <v>m2</v>
          </cell>
          <cell r="F893">
            <v>30.84</v>
          </cell>
        </row>
        <row r="894">
          <cell r="A894" t="str">
            <v>3 S 03 940 01</v>
          </cell>
          <cell r="B894" t="str">
            <v>Reaterro e compactação p/ bueiro</v>
          </cell>
          <cell r="E894" t="str">
            <v>m3</v>
          </cell>
          <cell r="F894">
            <v>16.04</v>
          </cell>
        </row>
        <row r="895">
          <cell r="A895" t="str">
            <v>3 S 03 940 02</v>
          </cell>
          <cell r="B895" t="str">
            <v>Reaterro apiloado</v>
          </cell>
          <cell r="E895" t="str">
            <v>m3</v>
          </cell>
          <cell r="F895">
            <v>10.5</v>
          </cell>
        </row>
        <row r="896">
          <cell r="A896" t="str">
            <v>3 S 03 950 00</v>
          </cell>
          <cell r="B896" t="str">
            <v>Limpeza de ponte</v>
          </cell>
          <cell r="E896" t="str">
            <v>m</v>
          </cell>
          <cell r="F896">
            <v>2.5299999999999998</v>
          </cell>
        </row>
        <row r="897">
          <cell r="A897" t="str">
            <v>3 S 04 000 00</v>
          </cell>
          <cell r="B897" t="str">
            <v>Escavação manual em material de 1a categoria</v>
          </cell>
          <cell r="E897" t="str">
            <v>m3</v>
          </cell>
          <cell r="F897">
            <v>18.95</v>
          </cell>
        </row>
        <row r="898">
          <cell r="A898" t="str">
            <v>3 S 04 000 01</v>
          </cell>
          <cell r="B898" t="str">
            <v>Escavação manual em material de 2a categoria</v>
          </cell>
          <cell r="E898" t="str">
            <v>m3</v>
          </cell>
          <cell r="F898">
            <v>25.27</v>
          </cell>
        </row>
        <row r="899">
          <cell r="A899" t="str">
            <v>3 S 04 001 00</v>
          </cell>
          <cell r="B899" t="str">
            <v>Escavação mecaniz. de vala em mater. de 1a cat.</v>
          </cell>
          <cell r="E899" t="str">
            <v>m3</v>
          </cell>
          <cell r="F899">
            <v>4.37</v>
          </cell>
        </row>
        <row r="900">
          <cell r="A900" t="str">
            <v>3 S 04 010 00</v>
          </cell>
          <cell r="B900" t="str">
            <v>Escavação mecaniz.de vala em material de 2a cat.</v>
          </cell>
          <cell r="E900" t="str">
            <v>m3</v>
          </cell>
          <cell r="F900">
            <v>5.46</v>
          </cell>
        </row>
        <row r="901">
          <cell r="A901" t="str">
            <v>3 S 04 020 00</v>
          </cell>
          <cell r="B901" t="str">
            <v>Escavação e carga de material de 3a cat. em valas</v>
          </cell>
          <cell r="E901" t="str">
            <v>m3</v>
          </cell>
          <cell r="F901">
            <v>52.49</v>
          </cell>
        </row>
        <row r="902">
          <cell r="A902" t="str">
            <v>3 S 04 300 16</v>
          </cell>
          <cell r="B902" t="str">
            <v>Bueiro met. chapa múltipla D=1,60m galv.</v>
          </cell>
          <cell r="E902" t="str">
            <v>m</v>
          </cell>
          <cell r="F902">
            <v>1036.74</v>
          </cell>
        </row>
        <row r="903">
          <cell r="A903" t="str">
            <v>3 S 04 300 20</v>
          </cell>
          <cell r="B903" t="str">
            <v>Bueiro met. chapa múltipla D=2,00m galv.</v>
          </cell>
          <cell r="E903" t="str">
            <v>m</v>
          </cell>
          <cell r="F903">
            <v>1285.8</v>
          </cell>
        </row>
        <row r="904">
          <cell r="A904" t="str">
            <v>3 S 04 301 16</v>
          </cell>
          <cell r="B904" t="str">
            <v>Bueiro met.chapas múlt. D=1,60 m rev. epoxy</v>
          </cell>
          <cell r="E904" t="str">
            <v>m</v>
          </cell>
          <cell r="F904">
            <v>1085.56</v>
          </cell>
        </row>
        <row r="905">
          <cell r="A905" t="str">
            <v>3 S 04 301 20</v>
          </cell>
          <cell r="B905" t="str">
            <v>Bueiro met. chapas múlt. D=2,00 m rev. epoxy</v>
          </cell>
          <cell r="E905" t="str">
            <v>m</v>
          </cell>
          <cell r="F905">
            <v>1346.44</v>
          </cell>
        </row>
        <row r="906">
          <cell r="A906" t="str">
            <v>3 S 04 310 16</v>
          </cell>
          <cell r="B906" t="str">
            <v>Bueiro met. s/interrupção tráf. D=1,60 m galv.</v>
          </cell>
          <cell r="E906" t="str">
            <v>m</v>
          </cell>
          <cell r="F906">
            <v>1958.05</v>
          </cell>
        </row>
        <row r="907">
          <cell r="A907" t="str">
            <v>3 S 04 310 20</v>
          </cell>
          <cell r="B907" t="str">
            <v>Bueiro met. s/interrupção tráf. D=2,00 m galv.</v>
          </cell>
          <cell r="E907" t="str">
            <v>m</v>
          </cell>
          <cell r="F907">
            <v>2435.4499999999998</v>
          </cell>
        </row>
        <row r="908">
          <cell r="A908" t="str">
            <v>3 S 04 311 16</v>
          </cell>
          <cell r="B908" t="str">
            <v>Bueiro met.s/interrupção tráf. D=1,60 m rev. epoxy</v>
          </cell>
          <cell r="E908" t="str">
            <v>m</v>
          </cell>
          <cell r="F908">
            <v>2031.03</v>
          </cell>
        </row>
        <row r="909">
          <cell r="A909" t="str">
            <v>3 S 04 311 20</v>
          </cell>
          <cell r="B909" t="str">
            <v>Bueiro met.s/interrupção tráf. D=2,00 m rev. epoxy</v>
          </cell>
          <cell r="E909" t="str">
            <v>m</v>
          </cell>
          <cell r="F909">
            <v>2442.35</v>
          </cell>
        </row>
        <row r="910">
          <cell r="A910" t="str">
            <v>3 S 04 590 00</v>
          </cell>
          <cell r="B910" t="str">
            <v>Assentamento de dreno profundo</v>
          </cell>
          <cell r="E910" t="str">
            <v>m</v>
          </cell>
          <cell r="F910">
            <v>40.96</v>
          </cell>
        </row>
        <row r="911">
          <cell r="A911" t="str">
            <v>3 S 04 999 08</v>
          </cell>
          <cell r="B911" t="str">
            <v>Selo de argila apiloado com solo local</v>
          </cell>
          <cell r="E911" t="str">
            <v>m3</v>
          </cell>
          <cell r="F911">
            <v>10.5</v>
          </cell>
        </row>
        <row r="912">
          <cell r="A912" t="str">
            <v>3 S 05 000 00</v>
          </cell>
          <cell r="B912" t="str">
            <v>Enrocamento de pedra arrumada</v>
          </cell>
          <cell r="E912" t="str">
            <v>m3</v>
          </cell>
          <cell r="F912">
            <v>73.02</v>
          </cell>
        </row>
        <row r="913">
          <cell r="A913" t="str">
            <v>3 S 05 001 00</v>
          </cell>
          <cell r="B913" t="str">
            <v>Enrocamento de pedra jogada</v>
          </cell>
          <cell r="E913" t="str">
            <v>m3</v>
          </cell>
          <cell r="F913">
            <v>48.23</v>
          </cell>
        </row>
        <row r="914">
          <cell r="A914" t="str">
            <v>3 S 05 101 01</v>
          </cell>
          <cell r="B914" t="str">
            <v>Revestimento vegetal com mudas</v>
          </cell>
          <cell r="E914" t="str">
            <v>m2</v>
          </cell>
          <cell r="F914">
            <v>3.47</v>
          </cell>
        </row>
        <row r="915">
          <cell r="A915" t="str">
            <v>3 S 05 101 02</v>
          </cell>
          <cell r="B915" t="str">
            <v>Revestimento vegetal com grama em leivas</v>
          </cell>
          <cell r="E915" t="str">
            <v>m2</v>
          </cell>
          <cell r="F915">
            <v>3.7</v>
          </cell>
        </row>
        <row r="916">
          <cell r="A916" t="str">
            <v>3 S 08 001 00</v>
          </cell>
          <cell r="B916" t="str">
            <v>Reconformação da plataforma</v>
          </cell>
          <cell r="E916" t="str">
            <v>ha</v>
          </cell>
          <cell r="F916">
            <v>120.63</v>
          </cell>
        </row>
        <row r="917">
          <cell r="A917" t="str">
            <v>3 S 08 100 00</v>
          </cell>
          <cell r="B917" t="str">
            <v>Tapa buraco</v>
          </cell>
          <cell r="E917" t="str">
            <v>m3</v>
          </cell>
          <cell r="F917">
            <v>110.38</v>
          </cell>
        </row>
        <row r="918">
          <cell r="A918" t="str">
            <v>3 S 08 101 01</v>
          </cell>
          <cell r="B918" t="str">
            <v>Remendo profundo com demolição manual</v>
          </cell>
          <cell r="E918" t="str">
            <v>m3</v>
          </cell>
          <cell r="F918">
            <v>129.85</v>
          </cell>
        </row>
        <row r="919">
          <cell r="A919" t="str">
            <v>3 S 08 101 02</v>
          </cell>
          <cell r="B919" t="str">
            <v>Remendo profundo com demolição mecanizada</v>
          </cell>
          <cell r="E919" t="str">
            <v>m3</v>
          </cell>
          <cell r="F919">
            <v>94.79</v>
          </cell>
        </row>
        <row r="920">
          <cell r="A920" t="str">
            <v>3 S 08 102 00</v>
          </cell>
          <cell r="B920" t="str">
            <v>Limpeza ench. juntas pav. concr. a quente (consv)</v>
          </cell>
          <cell r="E920" t="str">
            <v>m</v>
          </cell>
          <cell r="F920">
            <v>1.54</v>
          </cell>
        </row>
        <row r="921">
          <cell r="A921" t="str">
            <v>3 S 08 102 01</v>
          </cell>
          <cell r="B921" t="str">
            <v>Limpeza ench. juntas pav. concr. a frio (consv)</v>
          </cell>
          <cell r="E921" t="str">
            <v>m</v>
          </cell>
          <cell r="F921">
            <v>1.23</v>
          </cell>
        </row>
        <row r="922">
          <cell r="A922" t="str">
            <v>3 S 08 103 00</v>
          </cell>
          <cell r="B922" t="str">
            <v>Selagem de trinca</v>
          </cell>
          <cell r="E922" t="str">
            <v>l</v>
          </cell>
          <cell r="F922">
            <v>0.96</v>
          </cell>
        </row>
        <row r="923">
          <cell r="A923" t="str">
            <v>3 S 08 104 01</v>
          </cell>
          <cell r="B923" t="str">
            <v>Combate à exsudação com areia</v>
          </cell>
          <cell r="E923" t="str">
            <v>m2</v>
          </cell>
          <cell r="F923">
            <v>0.32</v>
          </cell>
        </row>
        <row r="924">
          <cell r="A924" t="str">
            <v>3 S 08 104 02</v>
          </cell>
          <cell r="B924" t="str">
            <v>Combate à exsudação com pedrisco</v>
          </cell>
          <cell r="E924" t="str">
            <v>m2</v>
          </cell>
          <cell r="F924">
            <v>0.39</v>
          </cell>
        </row>
        <row r="925">
          <cell r="A925" t="str">
            <v>3 S 08 109 00</v>
          </cell>
          <cell r="B925" t="str">
            <v>Correção de defeitos com mistura betuminosa</v>
          </cell>
          <cell r="E925" t="str">
            <v>m3</v>
          </cell>
          <cell r="F925">
            <v>69.45</v>
          </cell>
        </row>
        <row r="926">
          <cell r="A926" t="str">
            <v>3 S 08 109 12</v>
          </cell>
          <cell r="B926" t="str">
            <v>Correção de defeitos por fresagem descontínua</v>
          </cell>
          <cell r="E926" t="str">
            <v>m3</v>
          </cell>
          <cell r="F926">
            <v>152.65</v>
          </cell>
        </row>
        <row r="927">
          <cell r="A927" t="str">
            <v>3 S 08 110 00</v>
          </cell>
          <cell r="B927" t="str">
            <v>Correção de defeitos por penetração</v>
          </cell>
          <cell r="E927" t="str">
            <v>m2</v>
          </cell>
          <cell r="F927">
            <v>7.66</v>
          </cell>
        </row>
        <row r="928">
          <cell r="A928" t="str">
            <v>3 S 08 200 00</v>
          </cell>
          <cell r="B928" t="str">
            <v>Recomp. de guarda corpo</v>
          </cell>
          <cell r="E928" t="str">
            <v>m</v>
          </cell>
          <cell r="F928">
            <v>67</v>
          </cell>
        </row>
        <row r="929">
          <cell r="A929" t="str">
            <v>3 S 08 200 01</v>
          </cell>
          <cell r="B929" t="str">
            <v>Recomposição de sarjeta em alvenaria de tijolo</v>
          </cell>
          <cell r="E929" t="str">
            <v>m2</v>
          </cell>
          <cell r="F929">
            <v>30.01</v>
          </cell>
        </row>
        <row r="930">
          <cell r="A930" t="str">
            <v>3 S 08 300 01</v>
          </cell>
          <cell r="B930" t="str">
            <v>Limpeza de sarjeta e meio fio</v>
          </cell>
          <cell r="E930" t="str">
            <v>m</v>
          </cell>
          <cell r="F930">
            <v>0.21</v>
          </cell>
        </row>
        <row r="931">
          <cell r="A931" t="str">
            <v>3 S 08 301 01</v>
          </cell>
          <cell r="B931" t="str">
            <v>Limpeza de valeta de corte</v>
          </cell>
          <cell r="E931" t="str">
            <v>m</v>
          </cell>
          <cell r="F931">
            <v>0.32</v>
          </cell>
        </row>
        <row r="932">
          <cell r="A932" t="str">
            <v>3 S 08 301 02</v>
          </cell>
          <cell r="B932" t="str">
            <v>Limpeza de vala de drenagem</v>
          </cell>
          <cell r="E932" t="str">
            <v>m</v>
          </cell>
          <cell r="F932">
            <v>1.28</v>
          </cell>
        </row>
        <row r="933">
          <cell r="A933" t="str">
            <v>3 S 08 301 03</v>
          </cell>
          <cell r="B933" t="str">
            <v>Limpeza de descida d'água</v>
          </cell>
          <cell r="E933" t="str">
            <v>m</v>
          </cell>
          <cell r="F933">
            <v>0.42</v>
          </cell>
        </row>
        <row r="934">
          <cell r="A934" t="str">
            <v>3 S 08 302 01</v>
          </cell>
          <cell r="B934" t="str">
            <v>Limpeza de bueiro</v>
          </cell>
          <cell r="E934" t="str">
            <v>m3</v>
          </cell>
          <cell r="F934">
            <v>6.98</v>
          </cell>
        </row>
        <row r="935">
          <cell r="A935" t="str">
            <v>3 S 08 302 02</v>
          </cell>
          <cell r="B935" t="str">
            <v>Desobstrução de bueiro</v>
          </cell>
          <cell r="E935" t="str">
            <v>m3</v>
          </cell>
          <cell r="F935">
            <v>20.37</v>
          </cell>
        </row>
        <row r="936">
          <cell r="A936" t="str">
            <v>3 S 08 302 03</v>
          </cell>
          <cell r="B936" t="str">
            <v>Assentamento de tubo D=0,60 m</v>
          </cell>
          <cell r="E936" t="str">
            <v>m</v>
          </cell>
          <cell r="F936">
            <v>138.94</v>
          </cell>
        </row>
        <row r="937">
          <cell r="A937" t="str">
            <v>3 S 08 302 04</v>
          </cell>
          <cell r="B937" t="str">
            <v>Assentamento de tubo D=0,80 m</v>
          </cell>
          <cell r="E937" t="str">
            <v>m</v>
          </cell>
          <cell r="F937">
            <v>210.07</v>
          </cell>
        </row>
        <row r="938">
          <cell r="A938" t="str">
            <v>3 S 08 302 05</v>
          </cell>
          <cell r="B938" t="str">
            <v>Assentamento de tubo D=1,0 m</v>
          </cell>
          <cell r="E938" t="str">
            <v>m</v>
          </cell>
          <cell r="F938">
            <v>309.63</v>
          </cell>
        </row>
        <row r="939">
          <cell r="A939" t="str">
            <v>3 S 08 302 06</v>
          </cell>
          <cell r="B939" t="str">
            <v>Assentamento de tubo D=1,20 m</v>
          </cell>
          <cell r="E939" t="str">
            <v>m</v>
          </cell>
          <cell r="F939">
            <v>446.58</v>
          </cell>
        </row>
        <row r="940">
          <cell r="A940" t="str">
            <v>3 S 08 400 00</v>
          </cell>
          <cell r="B940" t="str">
            <v>Limpeza de placa de sinalização</v>
          </cell>
          <cell r="E940" t="str">
            <v>m2</v>
          </cell>
          <cell r="F940">
            <v>3.06</v>
          </cell>
        </row>
        <row r="941">
          <cell r="A941" t="str">
            <v>3 S 08 400 01</v>
          </cell>
          <cell r="B941" t="str">
            <v>Recomposição placa de sinalização</v>
          </cell>
          <cell r="E941" t="str">
            <v>m2</v>
          </cell>
          <cell r="F941">
            <v>12.73</v>
          </cell>
        </row>
        <row r="942">
          <cell r="A942" t="str">
            <v>3 S 08 400 02</v>
          </cell>
          <cell r="B942" t="str">
            <v>Substituição de balizador</v>
          </cell>
          <cell r="E942" t="str">
            <v>un</v>
          </cell>
          <cell r="F942">
            <v>15.52</v>
          </cell>
        </row>
        <row r="943">
          <cell r="A943" t="str">
            <v>3 S 08 401 00</v>
          </cell>
          <cell r="B943" t="str">
            <v>Recomposição de defensa metálica</v>
          </cell>
          <cell r="E943" t="str">
            <v>m</v>
          </cell>
          <cell r="F943">
            <v>127.92</v>
          </cell>
        </row>
        <row r="944">
          <cell r="A944" t="str">
            <v>3 S 08 402 00</v>
          </cell>
          <cell r="B944" t="str">
            <v>Caiação</v>
          </cell>
          <cell r="E944" t="str">
            <v>m2</v>
          </cell>
          <cell r="F944">
            <v>0.97</v>
          </cell>
        </row>
        <row r="945">
          <cell r="A945" t="str">
            <v>3 S 08 403 00</v>
          </cell>
          <cell r="B945" t="str">
            <v>Renovação de sinalização horizontal</v>
          </cell>
          <cell r="E945" t="str">
            <v>m2</v>
          </cell>
          <cell r="F945">
            <v>19.87</v>
          </cell>
        </row>
        <row r="946">
          <cell r="A946" t="str">
            <v>3 S 08 404 00</v>
          </cell>
          <cell r="B946" t="str">
            <v>Recomp. tot. cerca c/ mourão de conc. secção quad.</v>
          </cell>
          <cell r="E946" t="str">
            <v>m</v>
          </cell>
          <cell r="F946">
            <v>14.72</v>
          </cell>
        </row>
        <row r="947">
          <cell r="A947" t="str">
            <v>3 S 08 404 01</v>
          </cell>
          <cell r="B947" t="str">
            <v>Recomp. parc. cerca de conc. seção quad. - mourão</v>
          </cell>
          <cell r="E947" t="str">
            <v>m</v>
          </cell>
          <cell r="F947">
            <v>12.62</v>
          </cell>
        </row>
        <row r="948">
          <cell r="A948" t="str">
            <v>3 S 08 404 02</v>
          </cell>
          <cell r="B948" t="str">
            <v>Recomp. parc. cerca c/ mourão de concr.-arame</v>
          </cell>
          <cell r="E948" t="str">
            <v>m</v>
          </cell>
          <cell r="F948">
            <v>2.71</v>
          </cell>
        </row>
        <row r="949">
          <cell r="A949" t="str">
            <v>3 S 08 404 03</v>
          </cell>
          <cell r="B949" t="str">
            <v>Recomp. tot. cerca c/ mourão concr. seção triang.</v>
          </cell>
          <cell r="E949" t="str">
            <v>m</v>
          </cell>
          <cell r="F949">
            <v>12.13</v>
          </cell>
        </row>
        <row r="950">
          <cell r="A950" t="str">
            <v>3 S 08 404 04</v>
          </cell>
          <cell r="B950" t="str">
            <v>Recomp. parc. cerca c/ mourão concr. seção triang.</v>
          </cell>
          <cell r="E950" t="str">
            <v>m</v>
          </cell>
          <cell r="F950">
            <v>10.34</v>
          </cell>
        </row>
        <row r="951">
          <cell r="A951" t="str">
            <v>3 S 08 414 00</v>
          </cell>
          <cell r="B951" t="str">
            <v>Recomposição total de cerca com mourão de madeira</v>
          </cell>
          <cell r="E951" t="str">
            <v>m</v>
          </cell>
          <cell r="F951">
            <v>6.84</v>
          </cell>
        </row>
        <row r="952">
          <cell r="A952" t="str">
            <v>3 S 08 414 01</v>
          </cell>
          <cell r="B952" t="str">
            <v>Recomposição parcial cerca de madeira - mourão</v>
          </cell>
          <cell r="E952" t="str">
            <v>m</v>
          </cell>
          <cell r="F952">
            <v>5.64</v>
          </cell>
        </row>
        <row r="953">
          <cell r="A953" t="str">
            <v>3 S 08 414 02</v>
          </cell>
          <cell r="B953" t="str">
            <v>Recomp. parcial cerca c/ mourão de madeira - arame</v>
          </cell>
          <cell r="E953" t="str">
            <v>m</v>
          </cell>
          <cell r="F953">
            <v>2.0699999999999998</v>
          </cell>
        </row>
        <row r="954">
          <cell r="A954" t="str">
            <v>3 S 08 500 00</v>
          </cell>
          <cell r="B954" t="str">
            <v>Recomposição manual de aterro</v>
          </cell>
          <cell r="E954" t="str">
            <v>m3</v>
          </cell>
          <cell r="F954">
            <v>52</v>
          </cell>
        </row>
        <row r="955">
          <cell r="A955" t="str">
            <v>3 S 08 501 00</v>
          </cell>
          <cell r="B955" t="str">
            <v>Recomposição mecanizada de aterro</v>
          </cell>
          <cell r="E955" t="str">
            <v>m3</v>
          </cell>
          <cell r="F955">
            <v>15.04</v>
          </cell>
        </row>
        <row r="956">
          <cell r="A956" t="str">
            <v>3 S 08 510 00</v>
          </cell>
          <cell r="B956" t="str">
            <v>Remoção manual de barreira em solo</v>
          </cell>
          <cell r="E956" t="str">
            <v>m3</v>
          </cell>
          <cell r="F956">
            <v>13</v>
          </cell>
        </row>
        <row r="957">
          <cell r="A957" t="str">
            <v>3 S 08 510 01</v>
          </cell>
          <cell r="B957" t="str">
            <v>Remoção manual de barreira em rocha</v>
          </cell>
          <cell r="E957" t="str">
            <v>m3</v>
          </cell>
          <cell r="F957">
            <v>16.260000000000002</v>
          </cell>
        </row>
        <row r="958">
          <cell r="A958" t="str">
            <v>3 S 08 511 00</v>
          </cell>
          <cell r="B958" t="str">
            <v>Remoção mecanizada de barreira - solo</v>
          </cell>
          <cell r="E958" t="str">
            <v>m3</v>
          </cell>
          <cell r="F958">
            <v>3.23</v>
          </cell>
        </row>
        <row r="959">
          <cell r="A959" t="str">
            <v>3 S 08 512 00</v>
          </cell>
          <cell r="B959" t="str">
            <v>Remoção mecanizada de barreira - rocha</v>
          </cell>
          <cell r="E959" t="str">
            <v>m3</v>
          </cell>
          <cell r="F959">
            <v>4.95</v>
          </cell>
        </row>
        <row r="960">
          <cell r="A960" t="str">
            <v>3 S 08 513 00</v>
          </cell>
          <cell r="B960" t="str">
            <v>Remoção de matacões</v>
          </cell>
          <cell r="E960" t="str">
            <v>m3</v>
          </cell>
          <cell r="F960">
            <v>43.7</v>
          </cell>
        </row>
        <row r="961">
          <cell r="A961" t="str">
            <v>3 S 08 900 00</v>
          </cell>
          <cell r="B961" t="str">
            <v>Roçada manual</v>
          </cell>
          <cell r="E961" t="str">
            <v>ha</v>
          </cell>
          <cell r="F961">
            <v>581.79999999999995</v>
          </cell>
        </row>
        <row r="962">
          <cell r="A962" t="str">
            <v>3 S 08 900 01</v>
          </cell>
          <cell r="B962" t="str">
            <v>Roçada de capim colonião</v>
          </cell>
          <cell r="E962" t="str">
            <v>ha</v>
          </cell>
          <cell r="F962">
            <v>1396.33</v>
          </cell>
        </row>
        <row r="963">
          <cell r="A963" t="str">
            <v>3 S 08 901 00</v>
          </cell>
          <cell r="B963" t="str">
            <v>Roçada mecanizada</v>
          </cell>
          <cell r="E963" t="str">
            <v>ha</v>
          </cell>
          <cell r="F963">
            <v>189.77</v>
          </cell>
        </row>
        <row r="964">
          <cell r="A964" t="str">
            <v>3 S 08 901 01</v>
          </cell>
          <cell r="B964" t="str">
            <v>Corte e limpeza de áreas gramadas</v>
          </cell>
          <cell r="E964" t="str">
            <v>m2</v>
          </cell>
          <cell r="F964">
            <v>0.06</v>
          </cell>
        </row>
        <row r="965">
          <cell r="A965" t="str">
            <v>3 S 08 910 00</v>
          </cell>
          <cell r="B965" t="str">
            <v>Capina manual</v>
          </cell>
          <cell r="E965" t="str">
            <v>m2</v>
          </cell>
          <cell r="F965">
            <v>0.23</v>
          </cell>
        </row>
        <row r="966">
          <cell r="A966" t="str">
            <v>3 S 09 001 00</v>
          </cell>
          <cell r="B966" t="str">
            <v>Transporte local c/ basc. 5m3 em rodov. não pav.</v>
          </cell>
          <cell r="E966" t="str">
            <v>tkm</v>
          </cell>
          <cell r="F966">
            <v>0.54</v>
          </cell>
        </row>
        <row r="967">
          <cell r="A967" t="str">
            <v>3 S 09 001 06</v>
          </cell>
          <cell r="B967" t="str">
            <v>Transporte local c/ basc. 10m3 em rodov. não pav.</v>
          </cell>
          <cell r="E967" t="str">
            <v>tkm</v>
          </cell>
          <cell r="F967">
            <v>0.55000000000000004</v>
          </cell>
        </row>
        <row r="968">
          <cell r="A968" t="str">
            <v>3 S 09 001 41</v>
          </cell>
          <cell r="B968" t="str">
            <v>Transp. local c/ carroceria 4t em rodov. não pav.</v>
          </cell>
          <cell r="E968" t="str">
            <v>tkm</v>
          </cell>
          <cell r="F968">
            <v>0.78</v>
          </cell>
        </row>
        <row r="969">
          <cell r="A969" t="str">
            <v>3 S 09 001 90</v>
          </cell>
          <cell r="B969" t="str">
            <v>Transporte comercial c/ carroc. rodov. não pav.</v>
          </cell>
          <cell r="E969" t="str">
            <v>tkm</v>
          </cell>
          <cell r="F969">
            <v>0.36</v>
          </cell>
        </row>
        <row r="970">
          <cell r="A970" t="str">
            <v>3 S 09 002 00</v>
          </cell>
          <cell r="B970" t="str">
            <v>Transporte local basc. 5m3 em rodov. pav.</v>
          </cell>
          <cell r="E970" t="str">
            <v>tkm</v>
          </cell>
          <cell r="F970">
            <v>0.43</v>
          </cell>
        </row>
        <row r="971">
          <cell r="A971" t="str">
            <v>3 S 09 002 03</v>
          </cell>
          <cell r="B971" t="str">
            <v>Transporte local de material para remendos</v>
          </cell>
          <cell r="E971" t="str">
            <v>tkm</v>
          </cell>
          <cell r="F971">
            <v>0.64</v>
          </cell>
        </row>
        <row r="972">
          <cell r="A972" t="str">
            <v>3 S 09 002 06</v>
          </cell>
          <cell r="B972" t="str">
            <v>Transporte local c/ basc. 10m3 em rodov. pav.</v>
          </cell>
          <cell r="E972" t="str">
            <v>tkm</v>
          </cell>
          <cell r="F972">
            <v>0.41</v>
          </cell>
        </row>
        <row r="973">
          <cell r="A973" t="str">
            <v>3 S 09 002 41</v>
          </cell>
          <cell r="B973" t="str">
            <v>Transp. local c/ carroceria 4t em rodov. pav.</v>
          </cell>
          <cell r="E973" t="str">
            <v>tkm</v>
          </cell>
          <cell r="F973">
            <v>0.6</v>
          </cell>
        </row>
        <row r="974">
          <cell r="A974" t="str">
            <v>3 S 09 002 90</v>
          </cell>
          <cell r="B974" t="str">
            <v>Transporte comercial c/ carroceria rodov. pav.</v>
          </cell>
          <cell r="E974" t="str">
            <v>tkm</v>
          </cell>
          <cell r="F974">
            <v>0.24</v>
          </cell>
        </row>
        <row r="975">
          <cell r="A975" t="str">
            <v>3 S 09 102 00</v>
          </cell>
          <cell r="B975" t="str">
            <v>Transporte local material betuminoso</v>
          </cell>
          <cell r="E975" t="str">
            <v>tkm</v>
          </cell>
          <cell r="F975">
            <v>1.03</v>
          </cell>
        </row>
        <row r="976">
          <cell r="A976" t="str">
            <v>3 S 09 201 70</v>
          </cell>
          <cell r="B976" t="str">
            <v>Transp. local água c/ cam. tanque rodov. não pav.</v>
          </cell>
          <cell r="E976" t="str">
            <v>tkm</v>
          </cell>
          <cell r="F976">
            <v>1.07</v>
          </cell>
        </row>
        <row r="977">
          <cell r="A977" t="str">
            <v>3 S 09 202 70</v>
          </cell>
          <cell r="B977" t="str">
            <v>Transp. local água c/ cam. tanque em rodov. pav.</v>
          </cell>
          <cell r="E977" t="str">
            <v>tkm</v>
          </cell>
          <cell r="F977">
            <v>0.84</v>
          </cell>
        </row>
        <row r="978">
          <cell r="B978" t="str">
            <v>Sinalização</v>
          </cell>
        </row>
        <row r="979">
          <cell r="A979" t="str">
            <v>4 S 03 300 01</v>
          </cell>
          <cell r="B979" t="str">
            <v>Confecção e lanç. de concreto magro em betoneira</v>
          </cell>
          <cell r="E979" t="str">
            <v>m3</v>
          </cell>
          <cell r="F979">
            <v>182.92</v>
          </cell>
        </row>
        <row r="980">
          <cell r="A980" t="str">
            <v>4 S 03 323 01</v>
          </cell>
          <cell r="B980" t="str">
            <v>Conc.estr.fck=22 MPa contr.raz.uso ger.conf.e lanç</v>
          </cell>
          <cell r="E980" t="str">
            <v>m3</v>
          </cell>
          <cell r="F980">
            <v>291.39</v>
          </cell>
        </row>
        <row r="981">
          <cell r="A981" t="str">
            <v>4 S 03 353 00</v>
          </cell>
          <cell r="B981" t="str">
            <v>Fornecimento, preparo colocação aço CA-50</v>
          </cell>
          <cell r="E981" t="str">
            <v>kg</v>
          </cell>
          <cell r="F981">
            <v>4.8</v>
          </cell>
        </row>
        <row r="982">
          <cell r="A982" t="str">
            <v>4 S 03 370 00</v>
          </cell>
          <cell r="B982" t="str">
            <v>Forma comum de madeira</v>
          </cell>
          <cell r="E982" t="str">
            <v>m2</v>
          </cell>
          <cell r="F982">
            <v>30.84</v>
          </cell>
        </row>
        <row r="983">
          <cell r="A983" t="str">
            <v>4 S 06 000 01</v>
          </cell>
          <cell r="B983" t="str">
            <v>Defensa maleável simples (forn./ impl.)</v>
          </cell>
          <cell r="E983" t="str">
            <v>m</v>
          </cell>
          <cell r="F983">
            <v>183.82</v>
          </cell>
        </row>
        <row r="984">
          <cell r="A984" t="str">
            <v>4 S 06 000 02</v>
          </cell>
          <cell r="B984" t="str">
            <v>Ancoragem de defensa maleável simples (forn/ impl)</v>
          </cell>
          <cell r="E984" t="str">
            <v>m</v>
          </cell>
          <cell r="F984">
            <v>201.4</v>
          </cell>
        </row>
        <row r="985">
          <cell r="A985" t="str">
            <v>4 S 06 000 11</v>
          </cell>
          <cell r="B985" t="str">
            <v>Defensa maleável dupla (forn./ impl.)</v>
          </cell>
          <cell r="E985" t="str">
            <v>m</v>
          </cell>
          <cell r="F985">
            <v>228.84</v>
          </cell>
        </row>
        <row r="986">
          <cell r="A986" t="str">
            <v>4 S 06 000 12</v>
          </cell>
          <cell r="B986" t="str">
            <v>Ancoragem de defensa maleável dupla (forn./ impl.)</v>
          </cell>
          <cell r="E986" t="str">
            <v>m</v>
          </cell>
          <cell r="F986">
            <v>249.65</v>
          </cell>
        </row>
        <row r="987">
          <cell r="A987" t="str">
            <v>4 S 06 010 01</v>
          </cell>
          <cell r="B987" t="str">
            <v>Defensa semi-maleável simples (forn./ impl.)</v>
          </cell>
          <cell r="E987" t="str">
            <v>m</v>
          </cell>
          <cell r="F987">
            <v>127.24</v>
          </cell>
        </row>
        <row r="988">
          <cell r="A988" t="str">
            <v>4 S 06 010 02</v>
          </cell>
          <cell r="B988" t="str">
            <v>Ancoragem defensa semi-maleável simples (forn/imp)</v>
          </cell>
          <cell r="E988" t="str">
            <v>m</v>
          </cell>
          <cell r="F988">
            <v>139.97</v>
          </cell>
        </row>
        <row r="989">
          <cell r="A989" t="str">
            <v>4 S 06 010 11</v>
          </cell>
          <cell r="B989" t="str">
            <v>Defensa semi-maleável dupla (forn./ impl.)</v>
          </cell>
          <cell r="E989" t="str">
            <v>m</v>
          </cell>
          <cell r="F989">
            <v>217.45</v>
          </cell>
        </row>
        <row r="990">
          <cell r="A990" t="str">
            <v>4 S 06 010 12</v>
          </cell>
          <cell r="B990" t="str">
            <v>Ancoragem defensa semi-maleável dupla (forn/ impl)</v>
          </cell>
          <cell r="E990" t="str">
            <v>m</v>
          </cell>
          <cell r="F990">
            <v>237.78</v>
          </cell>
        </row>
        <row r="991">
          <cell r="A991" t="str">
            <v>4 S 06 030 11</v>
          </cell>
          <cell r="B991" t="str">
            <v>Barreira de segurança dupla DNER PRO 176/86</v>
          </cell>
          <cell r="E991" t="str">
            <v>m</v>
          </cell>
          <cell r="F991">
            <v>201.42</v>
          </cell>
        </row>
        <row r="992">
          <cell r="A992" t="str">
            <v>4 S 06 100 11</v>
          </cell>
          <cell r="B992" t="str">
            <v>Pintura de faixa - tinta durabilidade - 1 ano</v>
          </cell>
          <cell r="E992" t="str">
            <v>m2</v>
          </cell>
          <cell r="F992">
            <v>6.87</v>
          </cell>
        </row>
        <row r="993">
          <cell r="A993" t="str">
            <v>4 S 06 100 12</v>
          </cell>
          <cell r="B993" t="str">
            <v>Pint. setas e zebrado - tinta durabilidade - 1 ano</v>
          </cell>
          <cell r="E993" t="str">
            <v>m2</v>
          </cell>
          <cell r="F993">
            <v>10.66</v>
          </cell>
        </row>
        <row r="994">
          <cell r="A994" t="str">
            <v>4 S 06 100 21</v>
          </cell>
          <cell r="B994" t="str">
            <v>Pintura faixa - tinta durabilidade - 2 anos</v>
          </cell>
          <cell r="E994" t="str">
            <v>m2</v>
          </cell>
          <cell r="F994">
            <v>9.9499999999999993</v>
          </cell>
        </row>
        <row r="995">
          <cell r="A995" t="str">
            <v>4 S 06 100 22</v>
          </cell>
          <cell r="B995" t="str">
            <v>Pintura setas e zebrado - 2 anos</v>
          </cell>
          <cell r="E995" t="str">
            <v>m2</v>
          </cell>
          <cell r="F995">
            <v>13.56</v>
          </cell>
        </row>
        <row r="996">
          <cell r="A996" t="str">
            <v>4 S 06 110 01</v>
          </cell>
          <cell r="B996" t="str">
            <v>Pintura faixa c/termoplástico-3 anos (p/ aspersão)</v>
          </cell>
          <cell r="E996" t="str">
            <v>m2</v>
          </cell>
          <cell r="F996">
            <v>27.8</v>
          </cell>
        </row>
        <row r="997">
          <cell r="A997" t="str">
            <v>4 S 06 110 02</v>
          </cell>
          <cell r="B997" t="str">
            <v>Pintura setas e zebrado term.-3 anos (p/ aspersão)</v>
          </cell>
          <cell r="E997" t="str">
            <v>m2</v>
          </cell>
          <cell r="F997">
            <v>34.42</v>
          </cell>
        </row>
        <row r="998">
          <cell r="A998" t="str">
            <v>4 S 06 110 03</v>
          </cell>
          <cell r="B998" t="str">
            <v>Pintura setas e zebrado term.-5 anos (p/ extrusão)</v>
          </cell>
          <cell r="E998" t="str">
            <v>m2</v>
          </cell>
          <cell r="F998">
            <v>39.03</v>
          </cell>
        </row>
        <row r="999">
          <cell r="A999" t="str">
            <v>4 S 06 120 01</v>
          </cell>
          <cell r="B999" t="str">
            <v>Forn. e colocação de tacha reflet. monodirecional</v>
          </cell>
          <cell r="E999" t="str">
            <v>und</v>
          </cell>
          <cell r="F999">
            <v>8.3000000000000007</v>
          </cell>
        </row>
        <row r="1000">
          <cell r="A1000" t="str">
            <v>4 S 06 120 11</v>
          </cell>
          <cell r="B1000" t="str">
            <v>Forn. e colocação de tachão reflet. monodirecional</v>
          </cell>
          <cell r="E1000" t="str">
            <v>und</v>
          </cell>
          <cell r="F1000">
            <v>23.2</v>
          </cell>
        </row>
        <row r="1001">
          <cell r="A1001" t="str">
            <v>4 S 06 121 01</v>
          </cell>
          <cell r="B1001" t="str">
            <v>Forn. e colocação de tacha reflet. bidirecional</v>
          </cell>
          <cell r="E1001" t="str">
            <v>und</v>
          </cell>
          <cell r="F1001">
            <v>8.9600000000000009</v>
          </cell>
        </row>
        <row r="1002">
          <cell r="A1002" t="str">
            <v>4 S 06 121 11</v>
          </cell>
          <cell r="B1002" t="str">
            <v>Forn. e colocação de tachão reflet. bidirecional</v>
          </cell>
          <cell r="E1002" t="str">
            <v>und</v>
          </cell>
          <cell r="F1002">
            <v>24.53</v>
          </cell>
        </row>
        <row r="1003">
          <cell r="A1003" t="str">
            <v>4 S 06 200 01</v>
          </cell>
          <cell r="B1003" t="str">
            <v>Forn. e implantação placa sinaliz. semi-refletiva</v>
          </cell>
          <cell r="E1003" t="str">
            <v>m2</v>
          </cell>
          <cell r="F1003">
            <v>186.91</v>
          </cell>
        </row>
        <row r="1004">
          <cell r="A1004" t="str">
            <v>4 S 06 200 02</v>
          </cell>
          <cell r="B1004" t="str">
            <v>Forn. e implantação placa sinaliz. tot.refletiva</v>
          </cell>
          <cell r="E1004" t="str">
            <v>m2</v>
          </cell>
          <cell r="F1004">
            <v>246.95</v>
          </cell>
        </row>
        <row r="1005">
          <cell r="A1005" t="str">
            <v>4 S 06 200 91</v>
          </cell>
          <cell r="B1005" t="str">
            <v>Remoção de placa de sinalização</v>
          </cell>
          <cell r="E1005" t="str">
            <v>m2</v>
          </cell>
          <cell r="F1005">
            <v>11.76</v>
          </cell>
        </row>
        <row r="1006">
          <cell r="A1006" t="str">
            <v>4 S 06 200 92</v>
          </cell>
          <cell r="B1006" t="str">
            <v>Recuperação de chapa p/placa de sinalização</v>
          </cell>
          <cell r="E1006" t="str">
            <v>m2</v>
          </cell>
          <cell r="F1006">
            <v>18.73</v>
          </cell>
        </row>
        <row r="1007">
          <cell r="A1007" t="str">
            <v>4 S 06 202 01</v>
          </cell>
          <cell r="B1007" t="str">
            <v>Confecção de placa sinalização semi-refletiva</v>
          </cell>
          <cell r="E1007" t="str">
            <v>m2</v>
          </cell>
          <cell r="F1007">
            <v>147.65</v>
          </cell>
        </row>
        <row r="1008">
          <cell r="A1008" t="str">
            <v>4 S 06 202 11</v>
          </cell>
          <cell r="B1008" t="str">
            <v>Confecção placa sinalização tot.refletiva</v>
          </cell>
          <cell r="E1008" t="str">
            <v>m2</v>
          </cell>
          <cell r="F1008">
            <v>207.69</v>
          </cell>
        </row>
        <row r="1009">
          <cell r="A1009" t="str">
            <v>4 S 06 202 21</v>
          </cell>
          <cell r="B1009" t="str">
            <v>Conf.placa sinal.semi-refletiva chapa recuperada</v>
          </cell>
          <cell r="E1009" t="str">
            <v>m2</v>
          </cell>
          <cell r="F1009">
            <v>67.849999999999994</v>
          </cell>
        </row>
        <row r="1010">
          <cell r="A1010" t="str">
            <v>4 S 06 202 31</v>
          </cell>
          <cell r="B1010" t="str">
            <v>Conf.placa sinal.tot.refletiva - chapa recuperada</v>
          </cell>
          <cell r="E1010" t="str">
            <v>m2</v>
          </cell>
          <cell r="F1010">
            <v>125.99</v>
          </cell>
        </row>
        <row r="1011">
          <cell r="A1011" t="str">
            <v>4 S 06 203 01</v>
          </cell>
          <cell r="B1011" t="str">
            <v>Confecção suporte e travessa p/placa sinaliz.</v>
          </cell>
          <cell r="E1011" t="str">
            <v>und</v>
          </cell>
          <cell r="F1011">
            <v>24.73</v>
          </cell>
        </row>
        <row r="1012">
          <cell r="A1012" t="str">
            <v>4 S 06 230 01</v>
          </cell>
          <cell r="B1012" t="str">
            <v>Forn. e implantação de balizador de concreto</v>
          </cell>
          <cell r="E1012" t="str">
            <v>und</v>
          </cell>
          <cell r="F1012">
            <v>17.399999999999999</v>
          </cell>
        </row>
        <row r="1013">
          <cell r="A1013" t="str">
            <v>4 S 09 002 00</v>
          </cell>
          <cell r="B1013" t="str">
            <v>Transporte local c/ basc. 5 m3 rodov. pav.</v>
          </cell>
          <cell r="E1013" t="str">
            <v>tkm</v>
          </cell>
          <cell r="F1013">
            <v>0.43</v>
          </cell>
        </row>
        <row r="1014">
          <cell r="A1014" t="str">
            <v>4 S 09 002 41</v>
          </cell>
          <cell r="B1014" t="str">
            <v>Transporte local c/ carroceria 4t rodov. pav.</v>
          </cell>
          <cell r="E1014" t="str">
            <v>tkm</v>
          </cell>
          <cell r="F1014">
            <v>0.6</v>
          </cell>
        </row>
        <row r="1015">
          <cell r="A1015" t="str">
            <v>4 S 09 202 70</v>
          </cell>
          <cell r="B1015" t="str">
            <v>Transp. local de água c/ cam. tanque rodov. pav.</v>
          </cell>
          <cell r="E1015" t="str">
            <v>tkm</v>
          </cell>
          <cell r="F1015">
            <v>0.84</v>
          </cell>
        </row>
        <row r="1016">
          <cell r="B1016" t="str">
            <v>Restauração</v>
          </cell>
        </row>
        <row r="1017">
          <cell r="A1017" t="str">
            <v>5 S 01 000 00</v>
          </cell>
          <cell r="B1017" t="str">
            <v>Desm. dest. e limp. áreas c/ arv. diam. até 0,15m</v>
          </cell>
          <cell r="E1017" t="str">
            <v>m2</v>
          </cell>
          <cell r="F1017">
            <v>0.24</v>
          </cell>
        </row>
        <row r="1018">
          <cell r="A1018" t="str">
            <v>5 S 01 010 00</v>
          </cell>
          <cell r="B1018" t="str">
            <v>Destocamento de árvores c/ diâm. 0,15 a 030m</v>
          </cell>
          <cell r="E1018" t="str">
            <v>und</v>
          </cell>
          <cell r="F1018">
            <v>21.1</v>
          </cell>
        </row>
        <row r="1019">
          <cell r="A1019" t="str">
            <v>5 S 01 011 00</v>
          </cell>
          <cell r="B1019" t="str">
            <v>Destocamento de árvores c/ diâm. &gt; 0,30m</v>
          </cell>
          <cell r="E1019" t="str">
            <v>und</v>
          </cell>
          <cell r="F1019">
            <v>52.76</v>
          </cell>
        </row>
        <row r="1020">
          <cell r="A1020" t="str">
            <v>5 S 01 100 01</v>
          </cell>
          <cell r="B1020" t="str">
            <v>Esc. carga transp. mat 1a cat DMT 50m</v>
          </cell>
          <cell r="E1020" t="str">
            <v>m3</v>
          </cell>
          <cell r="F1020">
            <v>1.24</v>
          </cell>
        </row>
        <row r="1021">
          <cell r="A1021" t="str">
            <v>5 S 01 100 09</v>
          </cell>
          <cell r="B1021" t="str">
            <v>Esc. carga tr. mat 1a c. DMT 50 a 200m c/carreg</v>
          </cell>
          <cell r="E1021" t="str">
            <v>m3</v>
          </cell>
          <cell r="F1021">
            <v>4</v>
          </cell>
        </row>
        <row r="1022">
          <cell r="A1022" t="str">
            <v>5 S 01 100 10</v>
          </cell>
          <cell r="B1022" t="str">
            <v>Esc. carga tr. mat 1a c. DMT 200 a 400m c/carreg</v>
          </cell>
          <cell r="E1022" t="str">
            <v>m3</v>
          </cell>
          <cell r="F1022">
            <v>4.33</v>
          </cell>
        </row>
        <row r="1023">
          <cell r="A1023" t="str">
            <v>5 S 01 100 11</v>
          </cell>
          <cell r="B1023" t="str">
            <v>Esc. carga tr. mat 1a c. DMT 400 a 600m c/carreg</v>
          </cell>
          <cell r="E1023" t="str">
            <v>m3</v>
          </cell>
          <cell r="F1023">
            <v>4.59</v>
          </cell>
        </row>
        <row r="1024">
          <cell r="A1024" t="str">
            <v>5 S 01 100 12</v>
          </cell>
          <cell r="B1024" t="str">
            <v>Esc. carga tr. mat 1a c. DMT 600 a 800m c/carreg</v>
          </cell>
          <cell r="E1024" t="str">
            <v>m3</v>
          </cell>
          <cell r="F1024">
            <v>4.92</v>
          </cell>
        </row>
        <row r="1025">
          <cell r="A1025" t="str">
            <v>5 S 01 100 13</v>
          </cell>
          <cell r="B1025" t="str">
            <v>Esc. carga tr. mat 1a c. DMT 800 a 1000m c/carreg</v>
          </cell>
          <cell r="E1025" t="str">
            <v>m3</v>
          </cell>
          <cell r="F1025">
            <v>5.18</v>
          </cell>
        </row>
        <row r="1026">
          <cell r="A1026" t="str">
            <v>5 S 01 100 14</v>
          </cell>
          <cell r="B1026" t="str">
            <v>Esc. carga tr. mat 1a c. DMT 1000 a 1200m c/carreg</v>
          </cell>
          <cell r="E1026" t="str">
            <v>m3</v>
          </cell>
          <cell r="F1026">
            <v>5.49</v>
          </cell>
        </row>
        <row r="1027">
          <cell r="A1027" t="str">
            <v>5 S 01 100 15</v>
          </cell>
          <cell r="B1027" t="str">
            <v>Esc. carga tr. mat 1a c. DMT 1200 a 1400m c/carreg</v>
          </cell>
          <cell r="E1027" t="str">
            <v>m3</v>
          </cell>
          <cell r="F1027">
            <v>5.69</v>
          </cell>
        </row>
        <row r="1028">
          <cell r="A1028" t="str">
            <v>5 S 01 100 16</v>
          </cell>
          <cell r="B1028" t="str">
            <v>Esc. carga tr. mat 1a c. DMT 1400 a 1600m c/carreg</v>
          </cell>
          <cell r="E1028" t="str">
            <v>m3</v>
          </cell>
          <cell r="F1028">
            <v>5.84</v>
          </cell>
        </row>
        <row r="1029">
          <cell r="A1029" t="str">
            <v>5 S 01 100 17</v>
          </cell>
          <cell r="B1029" t="str">
            <v>Esc. carga tr. mat 1a c. DMT 1600 a 1800m c/carreg</v>
          </cell>
          <cell r="E1029" t="str">
            <v>m3</v>
          </cell>
          <cell r="F1029">
            <v>6.09</v>
          </cell>
        </row>
        <row r="1030">
          <cell r="A1030" t="str">
            <v>5 S 01 100 18</v>
          </cell>
          <cell r="B1030" t="str">
            <v>Esc. carga tr. mat 1a c. DMT 1800 a 2000m c/carreg</v>
          </cell>
          <cell r="E1030" t="str">
            <v>m3</v>
          </cell>
          <cell r="F1030">
            <v>6.33</v>
          </cell>
        </row>
        <row r="1031">
          <cell r="A1031" t="str">
            <v>5 S 01 100 19</v>
          </cell>
          <cell r="B1031" t="str">
            <v>Esc. carga tr. mat 1a c. DMT 2000 a 3000m c/carreg</v>
          </cell>
          <cell r="E1031" t="str">
            <v>m3</v>
          </cell>
          <cell r="F1031">
            <v>7.19</v>
          </cell>
        </row>
        <row r="1032">
          <cell r="A1032" t="str">
            <v>5 S 01 100 20</v>
          </cell>
          <cell r="B1032" t="str">
            <v>Esc. carga tr. mat 1a c. DMT 3000 a 5000m c/carreg</v>
          </cell>
          <cell r="E1032" t="str">
            <v>m3</v>
          </cell>
          <cell r="F1032">
            <v>9.48</v>
          </cell>
        </row>
        <row r="1033">
          <cell r="A1033" t="str">
            <v>5 S 01 100 22</v>
          </cell>
          <cell r="B1033" t="str">
            <v>Esc. carga transp. mat 1a cat DMT 50 a 200m c/e</v>
          </cell>
          <cell r="E1033" t="str">
            <v>m3</v>
          </cell>
          <cell r="F1033">
            <v>3.89</v>
          </cell>
        </row>
        <row r="1034">
          <cell r="A1034" t="str">
            <v>5 S 01 100 23</v>
          </cell>
          <cell r="B1034" t="str">
            <v>Esc. carga transp. mat 1a cat DMT 200 a 400m c/e</v>
          </cell>
          <cell r="E1034" t="str">
            <v>m3</v>
          </cell>
          <cell r="F1034">
            <v>4.28</v>
          </cell>
        </row>
        <row r="1035">
          <cell r="A1035" t="str">
            <v>5 S 01 100 24</v>
          </cell>
          <cell r="B1035" t="str">
            <v>Esc. carga transp. mat 1a cat DMT 400 a 600m c/e</v>
          </cell>
          <cell r="E1035" t="str">
            <v>m3</v>
          </cell>
          <cell r="F1035">
            <v>4.5199999999999996</v>
          </cell>
        </row>
        <row r="1036">
          <cell r="A1036" t="str">
            <v>5 S 01 100 25</v>
          </cell>
          <cell r="B1036" t="str">
            <v>Esc. carga transp. mat 1a cat DMT 600 a 800m c/e</v>
          </cell>
          <cell r="E1036" t="str">
            <v>m3</v>
          </cell>
          <cell r="F1036">
            <v>4.82</v>
          </cell>
        </row>
        <row r="1037">
          <cell r="A1037" t="str">
            <v>5 S 01 100 26</v>
          </cell>
          <cell r="B1037" t="str">
            <v>Esc. carga transp. mat 1a cat DMT 800 a 1000m c/e</v>
          </cell>
          <cell r="E1037" t="str">
            <v>m3</v>
          </cell>
          <cell r="F1037">
            <v>5.13</v>
          </cell>
        </row>
        <row r="1038">
          <cell r="A1038" t="str">
            <v>5 S 01 100 27</v>
          </cell>
          <cell r="B1038" t="str">
            <v>Esc. carga transp. mat 1a cat DMT 1000 a 1200m c/e</v>
          </cell>
          <cell r="E1038" t="str">
            <v>m3</v>
          </cell>
          <cell r="F1038">
            <v>5.39</v>
          </cell>
        </row>
        <row r="1039">
          <cell r="A1039" t="str">
            <v>5 S 01 100 28</v>
          </cell>
          <cell r="B1039" t="str">
            <v>Esc. carga transp. mat 1a cat DMT 1200 a 1400m c/e</v>
          </cell>
          <cell r="E1039" t="str">
            <v>m3</v>
          </cell>
          <cell r="F1039">
            <v>5.6</v>
          </cell>
        </row>
        <row r="1040">
          <cell r="A1040" t="str">
            <v>5 S 01 100 29</v>
          </cell>
          <cell r="B1040" t="str">
            <v>Esc. carga transp. mat 1a cat DMT 1400 a 1600m c/e</v>
          </cell>
          <cell r="E1040" t="str">
            <v>m3</v>
          </cell>
          <cell r="F1040">
            <v>5.87</v>
          </cell>
        </row>
        <row r="1041">
          <cell r="A1041" t="str">
            <v>5 S 01 100 30</v>
          </cell>
          <cell r="B1041" t="str">
            <v>Esc. carga transp .mat 1a cat DMT 1600 a 1800m c/e</v>
          </cell>
          <cell r="E1041" t="str">
            <v>m3</v>
          </cell>
          <cell r="F1041">
            <v>6.04</v>
          </cell>
        </row>
        <row r="1042">
          <cell r="A1042" t="str">
            <v>5 S 01 100 31</v>
          </cell>
          <cell r="B1042" t="str">
            <v>Esc. carga transp. mat 1a cat DMT 1800 a 2000m c/e</v>
          </cell>
          <cell r="E1042" t="str">
            <v>m3</v>
          </cell>
          <cell r="F1042">
            <v>6.25</v>
          </cell>
        </row>
        <row r="1043">
          <cell r="A1043" t="str">
            <v>5 S 01 100 32</v>
          </cell>
          <cell r="B1043" t="str">
            <v>Esc. carga transp. mat 1a cat DMT 2000 a 3000m c/e</v>
          </cell>
          <cell r="E1043" t="str">
            <v>m3</v>
          </cell>
          <cell r="F1043">
            <v>7.1</v>
          </cell>
        </row>
        <row r="1044">
          <cell r="A1044" t="str">
            <v>5 S 01 100 33</v>
          </cell>
          <cell r="B1044" t="str">
            <v>Esc. carga transp. mat 1a cat DMT 3000 a 5000m c/e</v>
          </cell>
          <cell r="E1044" t="str">
            <v>m3</v>
          </cell>
          <cell r="F1044">
            <v>9.44</v>
          </cell>
        </row>
        <row r="1045">
          <cell r="A1045" t="str">
            <v>5 S 01 101 01</v>
          </cell>
          <cell r="B1045" t="str">
            <v>Esc. carga transp. mat 2a cat DMT 50m</v>
          </cell>
          <cell r="E1045" t="str">
            <v>m3</v>
          </cell>
          <cell r="F1045">
            <v>2.16</v>
          </cell>
        </row>
        <row r="1046">
          <cell r="A1046" t="str">
            <v>5 S 01 101 09</v>
          </cell>
          <cell r="B1046" t="str">
            <v>Esc. carga tr. mat 2a c. DMT 50 a 200m c/carreg</v>
          </cell>
          <cell r="E1046" t="str">
            <v>m3</v>
          </cell>
          <cell r="F1046">
            <v>6.39</v>
          </cell>
        </row>
        <row r="1047">
          <cell r="A1047" t="str">
            <v>5 S 01 101 10</v>
          </cell>
          <cell r="B1047" t="str">
            <v>Esc. carga tr. mat 2a c. DMT 200 a 400m c/carreg</v>
          </cell>
          <cell r="E1047" t="str">
            <v>m3</v>
          </cell>
          <cell r="F1047">
            <v>6.89</v>
          </cell>
        </row>
        <row r="1048">
          <cell r="A1048" t="str">
            <v>5 S 01 101 11</v>
          </cell>
          <cell r="B1048" t="str">
            <v>Esc. carga tr. mat 2a c. DMT 400 a 600m c/carreg</v>
          </cell>
          <cell r="E1048" t="str">
            <v>m3</v>
          </cell>
          <cell r="F1048">
            <v>7.17</v>
          </cell>
        </row>
        <row r="1049">
          <cell r="A1049" t="str">
            <v>5 S 01 101 12</v>
          </cell>
          <cell r="B1049" t="str">
            <v>Esc. carga tr. mat 2a c. DMT 600 a 800m c/carreg</v>
          </cell>
          <cell r="E1049" t="str">
            <v>m3</v>
          </cell>
          <cell r="F1049">
            <v>7.62</v>
          </cell>
        </row>
        <row r="1050">
          <cell r="A1050" t="str">
            <v>5 S 01 101 13</v>
          </cell>
          <cell r="B1050" t="str">
            <v>Esc. carga tr. mat 2a c. DMT 800 a 1000m c/carreg</v>
          </cell>
          <cell r="E1050" t="str">
            <v>m3</v>
          </cell>
          <cell r="F1050">
            <v>7.93</v>
          </cell>
        </row>
        <row r="1051">
          <cell r="A1051" t="str">
            <v>5 S 01 101 14</v>
          </cell>
          <cell r="B1051" t="str">
            <v>Esc. carga tr. mat 2a c. DMT 1000 a 1200m c/carreg</v>
          </cell>
          <cell r="E1051" t="str">
            <v>m3</v>
          </cell>
          <cell r="F1051">
            <v>8.1300000000000008</v>
          </cell>
        </row>
        <row r="1052">
          <cell r="A1052" t="str">
            <v>5 S 01 101 15</v>
          </cell>
          <cell r="B1052" t="str">
            <v>Esc. carga tr. mat 2a c. DMT 1200 a 1400m c/carreg</v>
          </cell>
          <cell r="E1052" t="str">
            <v>m3</v>
          </cell>
          <cell r="F1052">
            <v>8.4499999999999993</v>
          </cell>
        </row>
        <row r="1053">
          <cell r="A1053" t="str">
            <v>5 S 01 101 16</v>
          </cell>
          <cell r="B1053" t="str">
            <v>Esc. carga tr. mat 2a c. DMT 1400 a 1600m c/carreg</v>
          </cell>
          <cell r="E1053" t="str">
            <v>m3</v>
          </cell>
          <cell r="F1053">
            <v>8.7100000000000009</v>
          </cell>
        </row>
        <row r="1054">
          <cell r="A1054" t="str">
            <v>5 S 01 101 17</v>
          </cell>
          <cell r="B1054" t="str">
            <v>Esc. carga tr. mat 2a c. DMT 1600 a 1800m c/carreg</v>
          </cell>
          <cell r="E1054" t="str">
            <v>m3</v>
          </cell>
          <cell r="F1054">
            <v>8.86</v>
          </cell>
        </row>
        <row r="1055">
          <cell r="A1055" t="str">
            <v>5 S 01 101 18</v>
          </cell>
          <cell r="B1055" t="str">
            <v>Esc. carga tr. mat 2a c. DMT 1800 a 2000m c/carreg</v>
          </cell>
          <cell r="E1055" t="str">
            <v>m3</v>
          </cell>
          <cell r="F1055">
            <v>9.25</v>
          </cell>
        </row>
        <row r="1056">
          <cell r="A1056" t="str">
            <v>5 S 01 101 19</v>
          </cell>
          <cell r="B1056" t="str">
            <v>Esc. carga tr. mat 2a c. DMT 2000 a 3000m c/carreg</v>
          </cell>
          <cell r="E1056" t="str">
            <v>m3</v>
          </cell>
          <cell r="F1056">
            <v>10.220000000000001</v>
          </cell>
        </row>
        <row r="1057">
          <cell r="A1057" t="str">
            <v>5 S 01 101 20</v>
          </cell>
          <cell r="B1057" t="str">
            <v>Esc. carga tr. mat 2a c. DMT 3000 a 5000m c/carreg</v>
          </cell>
          <cell r="E1057" t="str">
            <v>m3</v>
          </cell>
          <cell r="F1057">
            <v>12.81</v>
          </cell>
        </row>
        <row r="1058">
          <cell r="A1058" t="str">
            <v>5 S 01 101 22</v>
          </cell>
          <cell r="B1058" t="str">
            <v>Esc. carga transp. mat 2a cat DMT 50 a 200m c/e</v>
          </cell>
          <cell r="E1058" t="str">
            <v>m3</v>
          </cell>
          <cell r="F1058">
            <v>5.46</v>
          </cell>
        </row>
        <row r="1059">
          <cell r="A1059" t="str">
            <v>5 S 01 101 23</v>
          </cell>
          <cell r="B1059" t="str">
            <v>Esc. carga transp. mat 2a cat DMT 200 a 400m c/e</v>
          </cell>
          <cell r="E1059" t="str">
            <v>m3</v>
          </cell>
          <cell r="F1059">
            <v>5.83</v>
          </cell>
        </row>
        <row r="1060">
          <cell r="A1060" t="str">
            <v>5 S 01 101 24</v>
          </cell>
          <cell r="B1060" t="str">
            <v>Esc. carga transp. mat 2a cat DMT 400 a 600m c/e</v>
          </cell>
          <cell r="E1060" t="str">
            <v>m3</v>
          </cell>
          <cell r="F1060">
            <v>6.26</v>
          </cell>
        </row>
        <row r="1061">
          <cell r="A1061" t="str">
            <v>5 S 01 101 25</v>
          </cell>
          <cell r="B1061" t="str">
            <v>Esc. carga transp. mat 2a cat DMT 600 a 800m c/e</v>
          </cell>
          <cell r="E1061" t="str">
            <v>m3</v>
          </cell>
          <cell r="F1061">
            <v>6.63</v>
          </cell>
        </row>
        <row r="1062">
          <cell r="A1062" t="str">
            <v>5 S 01 101 26</v>
          </cell>
          <cell r="B1062" t="str">
            <v>Esc. carga transp. mat 2a cat DMT 800 a 1000m c/e</v>
          </cell>
          <cell r="E1062" t="str">
            <v>m3</v>
          </cell>
          <cell r="F1062">
            <v>6.91</v>
          </cell>
        </row>
        <row r="1063">
          <cell r="A1063" t="str">
            <v>5 S 01 101 27</v>
          </cell>
          <cell r="B1063" t="str">
            <v>Esc. carga transp. mat 2a cat DMT 1000 a 1200m c/e</v>
          </cell>
          <cell r="E1063" t="str">
            <v>m3</v>
          </cell>
          <cell r="F1063">
            <v>7.24</v>
          </cell>
        </row>
        <row r="1064">
          <cell r="A1064" t="str">
            <v>5 S 01 101 28</v>
          </cell>
          <cell r="B1064" t="str">
            <v>Esc. carga transp. mat 2a cat DMT 1200 a 1400m c/e</v>
          </cell>
          <cell r="E1064" t="str">
            <v>m3</v>
          </cell>
          <cell r="F1064">
            <v>7.64</v>
          </cell>
        </row>
        <row r="1065">
          <cell r="A1065" t="str">
            <v>5 S 01 101 29</v>
          </cell>
          <cell r="B1065" t="str">
            <v>Esc. carga transp. mat 2a cat DMT 1400 a 1600m c/e</v>
          </cell>
          <cell r="E1065" t="str">
            <v>m3</v>
          </cell>
          <cell r="F1065">
            <v>7.85</v>
          </cell>
        </row>
        <row r="1066">
          <cell r="A1066" t="str">
            <v>5 S 01 101 30</v>
          </cell>
          <cell r="B1066" t="str">
            <v>Esc. carga transp. mat 2a cat DMT 1600 a 1800m c/e</v>
          </cell>
          <cell r="E1066" t="str">
            <v>m3</v>
          </cell>
          <cell r="F1066">
            <v>8.01</v>
          </cell>
        </row>
        <row r="1067">
          <cell r="A1067" t="str">
            <v>5 S 01 101 31</v>
          </cell>
          <cell r="B1067" t="str">
            <v>Esc. carga transp. mat 2a cat DMT 1800 a 2000m c/e</v>
          </cell>
          <cell r="E1067" t="str">
            <v>m3</v>
          </cell>
          <cell r="F1067">
            <v>8.36</v>
          </cell>
        </row>
        <row r="1068">
          <cell r="A1068" t="str">
            <v>5 S 01 101 32</v>
          </cell>
          <cell r="B1068" t="str">
            <v>Esc. carga transp. mat 2a cat DMT 2000 a 3000m c/e</v>
          </cell>
          <cell r="E1068" t="str">
            <v>m3</v>
          </cell>
          <cell r="F1068">
            <v>9.41</v>
          </cell>
        </row>
        <row r="1069">
          <cell r="A1069" t="str">
            <v>5 S 01 101 33</v>
          </cell>
          <cell r="B1069" t="str">
            <v>Esc. carga transp. mat 2a cat DMT 3000 a 5000m c/e</v>
          </cell>
          <cell r="E1069" t="str">
            <v>m3</v>
          </cell>
          <cell r="F1069">
            <v>12</v>
          </cell>
        </row>
        <row r="1070">
          <cell r="A1070" t="str">
            <v>5 S 01 102 01</v>
          </cell>
          <cell r="B1070" t="str">
            <v>Esc. carga transp. mat 3a cat DMT até 50m</v>
          </cell>
          <cell r="E1070" t="str">
            <v>m3</v>
          </cell>
          <cell r="F1070">
            <v>19.3</v>
          </cell>
        </row>
        <row r="1071">
          <cell r="A1071" t="str">
            <v>5 S 01 102 02</v>
          </cell>
          <cell r="B1071" t="str">
            <v>Esc. carga transp. mat 3a cat DMT 50 a 200m</v>
          </cell>
          <cell r="E1071" t="str">
            <v>m3</v>
          </cell>
          <cell r="F1071">
            <v>21.71</v>
          </cell>
        </row>
        <row r="1072">
          <cell r="A1072" t="str">
            <v>5 S 01 102 03</v>
          </cell>
          <cell r="B1072" t="str">
            <v>Esc. carga transp. mat 3a cat DMT 200 a 400m</v>
          </cell>
          <cell r="E1072" t="str">
            <v>m3</v>
          </cell>
          <cell r="F1072">
            <v>22.35</v>
          </cell>
        </row>
        <row r="1073">
          <cell r="A1073" t="str">
            <v>5 S 01 102 04</v>
          </cell>
          <cell r="B1073" t="str">
            <v>Esc. carga transp. mat 3a cat DMT 400 a 600m</v>
          </cell>
          <cell r="E1073" t="str">
            <v>m3</v>
          </cell>
          <cell r="F1073">
            <v>23.12</v>
          </cell>
        </row>
        <row r="1074">
          <cell r="A1074" t="str">
            <v>5 S 01 102 05</v>
          </cell>
          <cell r="B1074" t="str">
            <v>Esc. carga transp. mat 3a cat DMT 600 a 800m</v>
          </cell>
          <cell r="E1074" t="str">
            <v>m3</v>
          </cell>
          <cell r="F1074">
            <v>23.81</v>
          </cell>
        </row>
        <row r="1075">
          <cell r="A1075" t="str">
            <v>5 S 01 102 06</v>
          </cell>
          <cell r="B1075" t="str">
            <v>Esc. carga transp. mat 3a cat DMT 800 a 1000m</v>
          </cell>
          <cell r="E1075" t="str">
            <v>m3</v>
          </cell>
          <cell r="F1075">
            <v>24.25</v>
          </cell>
        </row>
        <row r="1076">
          <cell r="A1076" t="str">
            <v>5 S 01 102 07</v>
          </cell>
          <cell r="B1076" t="str">
            <v>Esc. carga transp. mat 3a cat DMT 1000 a 1200m</v>
          </cell>
          <cell r="E1076" t="str">
            <v>m3</v>
          </cell>
          <cell r="F1076">
            <v>24.68</v>
          </cell>
        </row>
        <row r="1077">
          <cell r="A1077" t="str">
            <v>5 S 01 510 00</v>
          </cell>
          <cell r="B1077" t="str">
            <v>Compactação de aterros a 95% proctor normal</v>
          </cell>
          <cell r="E1077" t="str">
            <v>m3</v>
          </cell>
          <cell r="F1077">
            <v>1.7</v>
          </cell>
        </row>
        <row r="1078">
          <cell r="A1078" t="str">
            <v>5 S 01 511 00</v>
          </cell>
          <cell r="B1078" t="str">
            <v>Compactação de aterros a 100% proctor normal</v>
          </cell>
          <cell r="E1078" t="str">
            <v>m3</v>
          </cell>
          <cell r="F1078">
            <v>2.02</v>
          </cell>
        </row>
        <row r="1079">
          <cell r="A1079" t="str">
            <v>5 S 01 513 01</v>
          </cell>
          <cell r="B1079" t="str">
            <v>Compactação de material de "bota-fora"</v>
          </cell>
          <cell r="E1079" t="str">
            <v>m3</v>
          </cell>
          <cell r="F1079">
            <v>1.3</v>
          </cell>
        </row>
        <row r="1080">
          <cell r="A1080" t="str">
            <v>5 S 02 100 00</v>
          </cell>
          <cell r="B1080" t="str">
            <v>Reforço do subleito</v>
          </cell>
          <cell r="E1080" t="str">
            <v>m3</v>
          </cell>
          <cell r="F1080">
            <v>8.57</v>
          </cell>
        </row>
        <row r="1081">
          <cell r="A1081" t="str">
            <v>5 S 02 110 00</v>
          </cell>
          <cell r="B1081" t="str">
            <v>Regularização do subleito</v>
          </cell>
          <cell r="E1081" t="str">
            <v>m2</v>
          </cell>
          <cell r="F1081">
            <v>0.53</v>
          </cell>
        </row>
        <row r="1082">
          <cell r="A1082" t="str">
            <v>5 S 02 110 01</v>
          </cell>
          <cell r="B1082" t="str">
            <v>Regul. subleito c/ fresa. corte contr. aut. greide</v>
          </cell>
          <cell r="E1082" t="str">
            <v>m2</v>
          </cell>
          <cell r="F1082">
            <v>0.83</v>
          </cell>
        </row>
        <row r="1083">
          <cell r="A1083" t="str">
            <v>5 S 02 200 00</v>
          </cell>
          <cell r="B1083" t="str">
            <v>Sub-base solo estabilizado granul. s/ mistura</v>
          </cell>
          <cell r="E1083" t="str">
            <v>m3</v>
          </cell>
          <cell r="F1083">
            <v>8.57</v>
          </cell>
        </row>
        <row r="1084">
          <cell r="A1084" t="str">
            <v>5 S 02 200 01</v>
          </cell>
          <cell r="B1084" t="str">
            <v>Base solo estabilizado granul. s/ mistura</v>
          </cell>
          <cell r="E1084" t="str">
            <v>m3</v>
          </cell>
          <cell r="F1084">
            <v>8.57</v>
          </cell>
        </row>
        <row r="1085">
          <cell r="A1085" t="str">
            <v>5 S 02 201 00</v>
          </cell>
          <cell r="B1085" t="str">
            <v>Recomposição camada de base s/ adição de material</v>
          </cell>
          <cell r="E1085" t="str">
            <v>m2</v>
          </cell>
          <cell r="F1085">
            <v>0.53</v>
          </cell>
        </row>
        <row r="1086">
          <cell r="A1086" t="str">
            <v>5 S 02 210 00</v>
          </cell>
          <cell r="B1086" t="str">
            <v>Sub-base estabiliz. granul. c/ mist. solo na pista</v>
          </cell>
          <cell r="E1086" t="str">
            <v>m3</v>
          </cell>
          <cell r="F1086">
            <v>9.07</v>
          </cell>
        </row>
        <row r="1087">
          <cell r="A1087" t="str">
            <v>5 S 02 210 01</v>
          </cell>
          <cell r="B1087" t="str">
            <v>Sub-base estab. granul.c/mist. solo-areia na pista</v>
          </cell>
          <cell r="E1087" t="str">
            <v>m3</v>
          </cell>
          <cell r="F1087">
            <v>10.43</v>
          </cell>
        </row>
        <row r="1088">
          <cell r="A1088" t="str">
            <v>5 S 02 210 02</v>
          </cell>
          <cell r="B1088" t="str">
            <v>Base estabiliz.granul.c/ mist. solo areia na pista</v>
          </cell>
          <cell r="E1088" t="str">
            <v>m3</v>
          </cell>
          <cell r="F1088">
            <v>10.43</v>
          </cell>
        </row>
        <row r="1089">
          <cell r="A1089" t="str">
            <v>5 S 02 220 00</v>
          </cell>
          <cell r="B1089" t="str">
            <v>Base estabilizada granul. c/ mistura solo-brita</v>
          </cell>
          <cell r="E1089" t="str">
            <v>m3</v>
          </cell>
          <cell r="F1089">
            <v>27.52</v>
          </cell>
        </row>
        <row r="1090">
          <cell r="A1090" t="str">
            <v>5 S 02 230 00</v>
          </cell>
          <cell r="B1090" t="str">
            <v>Base de brita graduada</v>
          </cell>
          <cell r="E1090" t="str">
            <v>m3</v>
          </cell>
          <cell r="F1090">
            <v>43.43</v>
          </cell>
        </row>
        <row r="1091">
          <cell r="A1091" t="str">
            <v>5 S 02 230 01</v>
          </cell>
          <cell r="B1091" t="str">
            <v>Base brita grad.c/distr.agreg. contr. autom.greide</v>
          </cell>
          <cell r="E1091" t="str">
            <v>m3</v>
          </cell>
          <cell r="F1091">
            <v>44.54</v>
          </cell>
        </row>
        <row r="1092">
          <cell r="A1092" t="str">
            <v>5 S 02 231 00</v>
          </cell>
          <cell r="B1092" t="str">
            <v>Base de macadame hidraúlico</v>
          </cell>
          <cell r="E1092" t="str">
            <v>m3</v>
          </cell>
          <cell r="F1092">
            <v>38.22</v>
          </cell>
        </row>
        <row r="1093">
          <cell r="A1093" t="str">
            <v>5 S 02 240 11</v>
          </cell>
          <cell r="B1093" t="str">
            <v>Recomposição camada de base c/ adição de cimento</v>
          </cell>
          <cell r="E1093" t="str">
            <v>m3</v>
          </cell>
          <cell r="F1093">
            <v>52.12</v>
          </cell>
        </row>
        <row r="1094">
          <cell r="A1094" t="str">
            <v>5 S 02 241 01</v>
          </cell>
          <cell r="B1094" t="str">
            <v>Base de solo cimento com mistura em usina</v>
          </cell>
          <cell r="E1094" t="str">
            <v>m3</v>
          </cell>
          <cell r="F1094">
            <v>109.61</v>
          </cell>
        </row>
        <row r="1095">
          <cell r="A1095" t="str">
            <v>5 S 02 243 01</v>
          </cell>
          <cell r="B1095" t="str">
            <v>Sub-base solo melhorado c/cimento c/mist. em usina</v>
          </cell>
          <cell r="E1095" t="str">
            <v>m3</v>
          </cell>
          <cell r="F1095">
            <v>64.09</v>
          </cell>
        </row>
        <row r="1096">
          <cell r="A1096" t="str">
            <v>5 S 02 249 11</v>
          </cell>
          <cell r="B1096" t="str">
            <v>Recomp. base c/ demol. do rev. e incorp. à base</v>
          </cell>
          <cell r="E1096" t="str">
            <v>m3</v>
          </cell>
          <cell r="F1096">
            <v>29.73</v>
          </cell>
        </row>
        <row r="1097">
          <cell r="A1097" t="str">
            <v>5 S 02 300 00</v>
          </cell>
          <cell r="B1097" t="str">
            <v>Imprimação</v>
          </cell>
          <cell r="E1097" t="str">
            <v>m2</v>
          </cell>
          <cell r="F1097">
            <v>0.17</v>
          </cell>
        </row>
        <row r="1098">
          <cell r="A1098" t="str">
            <v>5 S 02 400 00</v>
          </cell>
          <cell r="B1098" t="str">
            <v>Pintura de ligação</v>
          </cell>
          <cell r="E1098" t="str">
            <v>m2</v>
          </cell>
          <cell r="F1098">
            <v>0.1</v>
          </cell>
        </row>
        <row r="1099">
          <cell r="A1099" t="str">
            <v>5 S 02 500 00</v>
          </cell>
          <cell r="B1099" t="str">
            <v>Tratamento superficial simples c/ CAP</v>
          </cell>
          <cell r="E1099" t="str">
            <v>m2</v>
          </cell>
          <cell r="F1099">
            <v>0.5</v>
          </cell>
        </row>
        <row r="1100">
          <cell r="A1100" t="str">
            <v>5 S 02 500 01</v>
          </cell>
          <cell r="B1100" t="str">
            <v>Tratamento superficial simples c/ emulsão</v>
          </cell>
          <cell r="E1100" t="str">
            <v>m2</v>
          </cell>
          <cell r="F1100">
            <v>0.47</v>
          </cell>
        </row>
        <row r="1101">
          <cell r="A1101" t="str">
            <v>5 S 02 500 02</v>
          </cell>
          <cell r="B1101" t="str">
            <v>Tratamento superficial simples c/ banho diluído</v>
          </cell>
          <cell r="E1101" t="str">
            <v>m2</v>
          </cell>
          <cell r="F1101">
            <v>0.54</v>
          </cell>
        </row>
        <row r="1102">
          <cell r="A1102" t="str">
            <v>5 S 02 501 00</v>
          </cell>
          <cell r="B1102" t="str">
            <v>Tratamento superficial duplo c/ CAP</v>
          </cell>
          <cell r="E1102" t="str">
            <v>m2</v>
          </cell>
          <cell r="F1102">
            <v>1.49</v>
          </cell>
        </row>
        <row r="1103">
          <cell r="A1103" t="str">
            <v>5 S 02 501 01</v>
          </cell>
          <cell r="B1103" t="str">
            <v>Tratamento superficial duplo c/ emulsão</v>
          </cell>
          <cell r="E1103" t="str">
            <v>m2</v>
          </cell>
          <cell r="F1103">
            <v>1.49</v>
          </cell>
        </row>
        <row r="1104">
          <cell r="A1104" t="str">
            <v>5 S 02 501 02</v>
          </cell>
          <cell r="B1104" t="str">
            <v>Tratamento superficial duplo c/ banho diluído</v>
          </cell>
          <cell r="E1104" t="str">
            <v>m2</v>
          </cell>
          <cell r="F1104">
            <v>1.63</v>
          </cell>
        </row>
        <row r="1105">
          <cell r="A1105" t="str">
            <v>5 S 02 502 00</v>
          </cell>
          <cell r="B1105" t="str">
            <v>Tratamento superficial triplo c/ CAP</v>
          </cell>
          <cell r="E1105" t="str">
            <v>m2</v>
          </cell>
          <cell r="F1105">
            <v>2.14</v>
          </cell>
        </row>
        <row r="1106">
          <cell r="A1106" t="str">
            <v>5 S 02 502 01</v>
          </cell>
          <cell r="B1106" t="str">
            <v>Tratamento superficial triplo c/ emulsão</v>
          </cell>
          <cell r="E1106" t="str">
            <v>m2</v>
          </cell>
          <cell r="F1106">
            <v>2.16</v>
          </cell>
        </row>
        <row r="1107">
          <cell r="A1107" t="str">
            <v>5 S 02 502 02</v>
          </cell>
          <cell r="B1107" t="str">
            <v>Tratamento superficial triplo c/ banho diluído</v>
          </cell>
          <cell r="E1107" t="str">
            <v>m2</v>
          </cell>
          <cell r="F1107">
            <v>2.34</v>
          </cell>
        </row>
        <row r="1108">
          <cell r="A1108" t="str">
            <v>5 S 02 511 01</v>
          </cell>
          <cell r="B1108" t="str">
            <v>Micro-revestimento a frio - Microflex 0,8cm</v>
          </cell>
          <cell r="E1108" t="str">
            <v>m2</v>
          </cell>
          <cell r="F1108">
            <v>1.22</v>
          </cell>
        </row>
        <row r="1109">
          <cell r="A1109" t="str">
            <v>5 S 02 511 02</v>
          </cell>
          <cell r="B1109" t="str">
            <v>Micro-revestimento a frio - Microflex 1,5 cm</v>
          </cell>
          <cell r="E1109" t="str">
            <v>m2</v>
          </cell>
          <cell r="F1109">
            <v>2.39</v>
          </cell>
        </row>
        <row r="1110">
          <cell r="A1110" t="str">
            <v>5 S 02 511 03</v>
          </cell>
          <cell r="B1110" t="str">
            <v>Micro-revestimento a frio - Microflex 2,0 cm</v>
          </cell>
          <cell r="E1110" t="str">
            <v>m2</v>
          </cell>
          <cell r="F1110">
            <v>3.17</v>
          </cell>
        </row>
        <row r="1111">
          <cell r="A1111" t="str">
            <v>5 S 02 511 04</v>
          </cell>
          <cell r="B1111" t="str">
            <v>Micro-revestimento a frio - Microflex - 2,5 cm</v>
          </cell>
          <cell r="E1111" t="str">
            <v>m2</v>
          </cell>
          <cell r="F1111">
            <v>3.73</v>
          </cell>
        </row>
        <row r="1112">
          <cell r="A1112" t="str">
            <v>5 S 02 512 01</v>
          </cell>
          <cell r="B1112" t="str">
            <v>Lama asfáltica fina (granulometrias I e II)</v>
          </cell>
          <cell r="E1112" t="str">
            <v>m2</v>
          </cell>
          <cell r="F1112">
            <v>0.52</v>
          </cell>
        </row>
        <row r="1113">
          <cell r="A1113" t="str">
            <v>5 S 02 512 02</v>
          </cell>
          <cell r="B1113" t="str">
            <v>Lama asfáltica grossa (granulometrias III e IV)</v>
          </cell>
          <cell r="E1113" t="str">
            <v>m2</v>
          </cell>
          <cell r="F1113">
            <v>26.76</v>
          </cell>
        </row>
        <row r="1114">
          <cell r="A1114" t="str">
            <v>5 S 02 530 00</v>
          </cell>
          <cell r="B1114" t="str">
            <v>Pré-misturado a frio</v>
          </cell>
          <cell r="E1114" t="str">
            <v>m3</v>
          </cell>
          <cell r="F1114">
            <v>61.21</v>
          </cell>
        </row>
        <row r="1115">
          <cell r="A1115" t="str">
            <v>5 S 02 531 00</v>
          </cell>
          <cell r="B1115" t="str">
            <v>Macadame betuminoso por penetração</v>
          </cell>
          <cell r="E1115" t="str">
            <v>m3</v>
          </cell>
          <cell r="F1115">
            <v>51.61</v>
          </cell>
        </row>
        <row r="1116">
          <cell r="A1116" t="str">
            <v>5 S 02 532 00</v>
          </cell>
          <cell r="B1116" t="str">
            <v>Areia-asfalto a quente</v>
          </cell>
          <cell r="E1116" t="str">
            <v>t</v>
          </cell>
          <cell r="F1116">
            <v>39.270000000000003</v>
          </cell>
        </row>
        <row r="1117">
          <cell r="A1117" t="str">
            <v>5 S 02 540 01</v>
          </cell>
          <cell r="B1117" t="str">
            <v>Conc. betumin.usinado a quente - capa de rolamento</v>
          </cell>
          <cell r="E1117" t="str">
            <v>t</v>
          </cell>
          <cell r="F1117">
            <v>34.75</v>
          </cell>
        </row>
        <row r="1118">
          <cell r="A1118" t="str">
            <v>5 S 02 540 02</v>
          </cell>
          <cell r="B1118" t="str">
            <v>Concreto betuminoso usinado a quente - binder</v>
          </cell>
          <cell r="E1118" t="str">
            <v>t</v>
          </cell>
          <cell r="F1118">
            <v>34.22</v>
          </cell>
        </row>
        <row r="1119">
          <cell r="A1119" t="str">
            <v>5 S 02 540 11</v>
          </cell>
          <cell r="B1119" t="str">
            <v>CBUQ reciclado a quente no local</v>
          </cell>
          <cell r="E1119" t="str">
            <v>t</v>
          </cell>
          <cell r="F1119" t="str">
            <v>excluído</v>
          </cell>
        </row>
        <row r="1120">
          <cell r="A1120" t="str">
            <v>5 S 02 540 12</v>
          </cell>
          <cell r="B1120" t="str">
            <v>CBUQ reciclado em usina fixa</v>
          </cell>
          <cell r="E1120" t="str">
            <v>t</v>
          </cell>
          <cell r="F1120">
            <v>29.87</v>
          </cell>
        </row>
        <row r="1121">
          <cell r="A1121" t="str">
            <v>5 S 02 600 00</v>
          </cell>
          <cell r="B1121" t="str">
            <v>Manta sintét. p/ recap.asfál.- fornec. e aplicação</v>
          </cell>
          <cell r="E1121" t="str">
            <v>m2</v>
          </cell>
          <cell r="F1121">
            <v>4.68</v>
          </cell>
        </row>
        <row r="1122">
          <cell r="A1122" t="str">
            <v>5 S 02 607 00</v>
          </cell>
          <cell r="B1122" t="str">
            <v>Concreto cimento portland c/ equip. pequeno porte</v>
          </cell>
          <cell r="E1122" t="str">
            <v>m3</v>
          </cell>
          <cell r="F1122">
            <v>312.11</v>
          </cell>
        </row>
        <row r="1123">
          <cell r="A1123" t="str">
            <v>5 S 02 702 00</v>
          </cell>
          <cell r="B1123" t="str">
            <v>Limpeza e enchimento de junta de pavimento de conc</v>
          </cell>
          <cell r="E1123" t="str">
            <v>m</v>
          </cell>
          <cell r="F1123">
            <v>2.64</v>
          </cell>
        </row>
        <row r="1124">
          <cell r="A1124" t="str">
            <v>5 S 02 905 00</v>
          </cell>
          <cell r="B1124" t="str">
            <v>Remoção mecanizada de revestimento betuminoso</v>
          </cell>
          <cell r="E1124" t="str">
            <v>m3</v>
          </cell>
          <cell r="F1124">
            <v>6.16</v>
          </cell>
        </row>
        <row r="1125">
          <cell r="A1125" t="str">
            <v>5 S 02 905 01</v>
          </cell>
          <cell r="B1125" t="str">
            <v>Remoção manual de revestimento betuminoso</v>
          </cell>
          <cell r="E1125" t="str">
            <v>m3</v>
          </cell>
          <cell r="F1125">
            <v>104.36</v>
          </cell>
        </row>
        <row r="1126">
          <cell r="A1126" t="str">
            <v>5 S 02 906 00</v>
          </cell>
          <cell r="B1126" t="str">
            <v>Remoção mecanizada da camada granular pavimento</v>
          </cell>
          <cell r="E1126" t="str">
            <v>m3</v>
          </cell>
          <cell r="F1126">
            <v>3.95</v>
          </cell>
        </row>
        <row r="1127">
          <cell r="A1127" t="str">
            <v>5 S 02 906 01</v>
          </cell>
          <cell r="B1127" t="str">
            <v>Remoção manual da camada granular do pavimento</v>
          </cell>
          <cell r="E1127" t="str">
            <v>m3</v>
          </cell>
          <cell r="F1127">
            <v>56.65</v>
          </cell>
        </row>
        <row r="1128">
          <cell r="A1128" t="str">
            <v>5 S 02 907 00</v>
          </cell>
          <cell r="B1128" t="str">
            <v>Remoção mecanizada material de baixa capac.suporte</v>
          </cell>
          <cell r="E1128" t="str">
            <v>m3</v>
          </cell>
          <cell r="F1128">
            <v>3.89</v>
          </cell>
        </row>
        <row r="1129">
          <cell r="A1129" t="str">
            <v>5 S 02 907 01</v>
          </cell>
          <cell r="B1129" t="str">
            <v>Remoção manual de material de baixa capac.suporte</v>
          </cell>
          <cell r="E1129" t="str">
            <v>m3</v>
          </cell>
          <cell r="F1129">
            <v>48</v>
          </cell>
        </row>
        <row r="1130">
          <cell r="A1130" t="str">
            <v>5 S 02 908 00</v>
          </cell>
          <cell r="B1130" t="str">
            <v>Arrancamento e remoção de paralelepípedos</v>
          </cell>
          <cell r="E1130" t="str">
            <v>m2</v>
          </cell>
          <cell r="F1130">
            <v>13.14</v>
          </cell>
        </row>
        <row r="1131">
          <cell r="A1131" t="str">
            <v>5 S 02 909 00</v>
          </cell>
          <cell r="B1131" t="str">
            <v>Arrancamento e remoção de meios-fios</v>
          </cell>
          <cell r="E1131" t="str">
            <v>m3</v>
          </cell>
          <cell r="F1131">
            <v>71.58</v>
          </cell>
        </row>
        <row r="1132">
          <cell r="A1132" t="str">
            <v>5 S 02 990 11</v>
          </cell>
          <cell r="B1132" t="str">
            <v>Fresagem contínua do revest. betuminoso</v>
          </cell>
          <cell r="E1132" t="str">
            <v>m3</v>
          </cell>
          <cell r="F1132">
            <v>93.45</v>
          </cell>
        </row>
        <row r="1133">
          <cell r="A1133" t="str">
            <v>5 S 02 990 12</v>
          </cell>
          <cell r="B1133" t="str">
            <v>Fresagem descontínua revest. betuminoso</v>
          </cell>
          <cell r="E1133" t="str">
            <v>m3</v>
          </cell>
          <cell r="F1133">
            <v>129.41999999999999</v>
          </cell>
        </row>
        <row r="1134">
          <cell r="A1134" t="str">
            <v>5 S 04 300 16</v>
          </cell>
          <cell r="B1134" t="str">
            <v>Bueiro met. chapas múltiplas D=1,60m galv.</v>
          </cell>
          <cell r="E1134" t="str">
            <v>m</v>
          </cell>
          <cell r="F1134">
            <v>1028.1099999999999</v>
          </cell>
        </row>
        <row r="1135">
          <cell r="A1135" t="str">
            <v>5 S 04 300 20</v>
          </cell>
          <cell r="B1135" t="str">
            <v>Bueiro met. chapas múltiplas D=2,00m galv.</v>
          </cell>
          <cell r="E1135" t="str">
            <v>m</v>
          </cell>
          <cell r="F1135">
            <v>1279.3399999999999</v>
          </cell>
        </row>
        <row r="1136">
          <cell r="A1136" t="str">
            <v>5 S 04 301 16</v>
          </cell>
          <cell r="B1136" t="str">
            <v>Bueiro met. chapas múltiplas D=1,60m rev. epoxy</v>
          </cell>
          <cell r="E1136" t="str">
            <v>m</v>
          </cell>
          <cell r="F1136">
            <v>1076.94</v>
          </cell>
        </row>
        <row r="1137">
          <cell r="A1137" t="str">
            <v>5 S 04 301 20</v>
          </cell>
          <cell r="B1137" t="str">
            <v>Bueiro met. chapas múltiplas D=2,00m rev. epoxy</v>
          </cell>
          <cell r="E1137" t="str">
            <v>m</v>
          </cell>
          <cell r="F1137">
            <v>1339.98</v>
          </cell>
        </row>
        <row r="1138">
          <cell r="A1138" t="str">
            <v>5 S 04 310 16</v>
          </cell>
          <cell r="B1138" t="str">
            <v>Bueiro met. s/ interrup. de tráf. D=1,60m galv.</v>
          </cell>
          <cell r="E1138" t="str">
            <v>m</v>
          </cell>
          <cell r="F1138">
            <v>1958.05</v>
          </cell>
        </row>
        <row r="1139">
          <cell r="A1139" t="str">
            <v>5 S 04 310 20</v>
          </cell>
          <cell r="B1139" t="str">
            <v>Bueiro met. s/ interrup. de tráf. D=2,00m galv.</v>
          </cell>
          <cell r="E1139" t="str">
            <v>m</v>
          </cell>
          <cell r="F1139">
            <v>2435.4499999999998</v>
          </cell>
        </row>
        <row r="1140">
          <cell r="A1140" t="str">
            <v>5 S 04 311 16</v>
          </cell>
          <cell r="B1140" t="str">
            <v>Bueiro met.s/interrupção traf. D=1,60 m rev.epoxy</v>
          </cell>
          <cell r="E1140" t="str">
            <v>m</v>
          </cell>
          <cell r="F1140">
            <v>2031.03</v>
          </cell>
        </row>
        <row r="1141">
          <cell r="A1141" t="str">
            <v>5 S 04 311 20</v>
          </cell>
          <cell r="B1141" t="str">
            <v>Bueiro met.s/interrupção tráf. D=2,00 m rev. epoxy</v>
          </cell>
          <cell r="E1141" t="str">
            <v>m</v>
          </cell>
          <cell r="F1141">
            <v>2442.35</v>
          </cell>
        </row>
        <row r="1142">
          <cell r="A1142" t="str">
            <v>5 S 04 999 01</v>
          </cell>
          <cell r="B1142" t="str">
            <v>Remoção de bueiros existentes</v>
          </cell>
          <cell r="E1142" t="str">
            <v>m</v>
          </cell>
          <cell r="F1142">
            <v>36.86</v>
          </cell>
        </row>
        <row r="1143">
          <cell r="A1143" t="str">
            <v>5 S 04 999 04</v>
          </cell>
          <cell r="B1143" t="str">
            <v>Restauração de disp. danif. com concr. fck=12 MPa</v>
          </cell>
          <cell r="E1143" t="str">
            <v>m3</v>
          </cell>
          <cell r="F1143">
            <v>246.17</v>
          </cell>
        </row>
        <row r="1144">
          <cell r="A1144" t="str">
            <v>5 S 04 999 07</v>
          </cell>
          <cell r="B1144" t="str">
            <v>Demolição de dispositivos de concreto simples</v>
          </cell>
          <cell r="E1144" t="str">
            <v>m3</v>
          </cell>
          <cell r="F1144">
            <v>67.47</v>
          </cell>
        </row>
        <row r="1145">
          <cell r="A1145" t="str">
            <v>5 S 04 999 08</v>
          </cell>
          <cell r="B1145" t="str">
            <v>Demolição de dispositivos de concreto armado</v>
          </cell>
          <cell r="E1145" t="str">
            <v>m3</v>
          </cell>
          <cell r="F1145">
            <v>306.33</v>
          </cell>
        </row>
        <row r="1146">
          <cell r="A1146" t="str">
            <v>5 S 05 100 00</v>
          </cell>
          <cell r="B1146" t="str">
            <v>Enleivamento</v>
          </cell>
          <cell r="E1146" t="str">
            <v>m2</v>
          </cell>
          <cell r="F1146">
            <v>3.92</v>
          </cell>
        </row>
        <row r="1147">
          <cell r="A1147" t="str">
            <v>5 S 05 102 00</v>
          </cell>
          <cell r="B1147" t="str">
            <v>Hidrossemeadura</v>
          </cell>
          <cell r="E1147" t="str">
            <v>m2</v>
          </cell>
          <cell r="F1147">
            <v>0.86</v>
          </cell>
        </row>
        <row r="1148">
          <cell r="A1148" t="str">
            <v>5 S 05 300 01</v>
          </cell>
          <cell r="B1148" t="str">
            <v>Alvenaria de pedra arrumada</v>
          </cell>
          <cell r="E1148" t="str">
            <v>m3</v>
          </cell>
          <cell r="F1148">
            <v>56.22</v>
          </cell>
        </row>
        <row r="1149">
          <cell r="A1149" t="str">
            <v>5 S 05 300 02</v>
          </cell>
          <cell r="B1149" t="str">
            <v>Enrocamento de pedra jogada</v>
          </cell>
          <cell r="E1149" t="str">
            <v>m3</v>
          </cell>
          <cell r="F1149">
            <v>32.03</v>
          </cell>
        </row>
        <row r="1150">
          <cell r="A1150" t="str">
            <v>5 S 05 301 00</v>
          </cell>
          <cell r="B1150" t="str">
            <v>Alvenaria de pedra argamassada</v>
          </cell>
          <cell r="E1150" t="str">
            <v>m3</v>
          </cell>
          <cell r="F1150">
            <v>139.43</v>
          </cell>
        </row>
        <row r="1151">
          <cell r="A1151" t="str">
            <v>5 S 05 302 01</v>
          </cell>
          <cell r="B1151" t="str">
            <v>Muro de gabião tipo caixa</v>
          </cell>
          <cell r="E1151" t="str">
            <v>m3</v>
          </cell>
          <cell r="F1151">
            <v>138.34</v>
          </cell>
        </row>
        <row r="1152">
          <cell r="A1152" t="str">
            <v>5 S 05 303 01</v>
          </cell>
          <cell r="B1152" t="str">
            <v>Terra armada - ECE - greide 0,0&lt;h&lt;6,00m</v>
          </cell>
          <cell r="E1152" t="str">
            <v>m2</v>
          </cell>
          <cell r="F1152">
            <v>196.56</v>
          </cell>
        </row>
        <row r="1153">
          <cell r="A1153" t="str">
            <v>5 S 05 303 02</v>
          </cell>
          <cell r="B1153" t="str">
            <v>Terra armada - ECE - greide 6,0&lt;h&lt;9,00</v>
          </cell>
          <cell r="E1153" t="str">
            <v>m2</v>
          </cell>
          <cell r="F1153">
            <v>220.52</v>
          </cell>
        </row>
        <row r="1154">
          <cell r="A1154" t="str">
            <v>5 S 05 303 03</v>
          </cell>
          <cell r="B1154" t="str">
            <v>Terra armada - ECE - greide 9,0&lt;h&lt;12,00m</v>
          </cell>
          <cell r="E1154" t="str">
            <v>m2</v>
          </cell>
          <cell r="F1154">
            <v>244.38</v>
          </cell>
        </row>
        <row r="1155">
          <cell r="A1155" t="str">
            <v>5 S 05 303 04</v>
          </cell>
          <cell r="B1155" t="str">
            <v>Terra armada - ECE - pé de talude 0,0&lt;h&lt;6,00m</v>
          </cell>
          <cell r="E1155" t="str">
            <v>m2</v>
          </cell>
          <cell r="F1155">
            <v>231.72</v>
          </cell>
        </row>
        <row r="1156">
          <cell r="A1156" t="str">
            <v>5 S 05 303 05</v>
          </cell>
          <cell r="B1156" t="str">
            <v>Terra armada - ECE - pé de talude 6,0&lt;h&lt;9,00m</v>
          </cell>
          <cell r="E1156" t="str">
            <v>m2</v>
          </cell>
          <cell r="F1156">
            <v>260.49</v>
          </cell>
        </row>
        <row r="1157">
          <cell r="A1157" t="str">
            <v>5 S 05 303 06</v>
          </cell>
          <cell r="B1157" t="str">
            <v>Terra armada - ECE - pé de talude 9,0&lt;h&lt;12,00m</v>
          </cell>
          <cell r="E1157" t="str">
            <v>m2</v>
          </cell>
          <cell r="F1157">
            <v>287.66000000000003</v>
          </cell>
        </row>
        <row r="1158">
          <cell r="A1158" t="str">
            <v>5 S 05 303 07</v>
          </cell>
          <cell r="B1158" t="str">
            <v>Terra armada - ECE - encontro portante 0,0&lt;h&lt;6,0m</v>
          </cell>
          <cell r="E1158" t="str">
            <v>m2</v>
          </cell>
          <cell r="F1158">
            <v>421.92</v>
          </cell>
        </row>
        <row r="1159">
          <cell r="A1159" t="str">
            <v>5 S 05 303 08</v>
          </cell>
          <cell r="B1159" t="str">
            <v>Terra armada - ECE - encontro portante 6,0&lt;h&lt;9,00m</v>
          </cell>
          <cell r="E1159" t="str">
            <v>m2</v>
          </cell>
          <cell r="F1159">
            <v>562.24</v>
          </cell>
        </row>
        <row r="1160">
          <cell r="A1160" t="str">
            <v>5 S 05 303 09</v>
          </cell>
          <cell r="B1160" t="str">
            <v>Escamas de concreto armado para terra armada</v>
          </cell>
          <cell r="E1160" t="str">
            <v>m3</v>
          </cell>
          <cell r="F1160">
            <v>535.33000000000004</v>
          </cell>
        </row>
        <row r="1161">
          <cell r="A1161" t="str">
            <v>5 S 05 303 10</v>
          </cell>
          <cell r="B1161" t="str">
            <v>Conc. de soleira e arrem. de maciço de terra arm.</v>
          </cell>
          <cell r="E1161" t="str">
            <v>m3</v>
          </cell>
          <cell r="F1161">
            <v>254.14</v>
          </cell>
        </row>
        <row r="1162">
          <cell r="A1162" t="str">
            <v>5 S 05 303 11</v>
          </cell>
          <cell r="B1162" t="str">
            <v>Montagem de maciço terra armada</v>
          </cell>
          <cell r="E1162" t="str">
            <v>m2</v>
          </cell>
          <cell r="F1162">
            <v>61.95</v>
          </cell>
        </row>
        <row r="1163">
          <cell r="A1163" t="str">
            <v>5 S 05 340 01</v>
          </cell>
          <cell r="B1163" t="str">
            <v>Execução cortina atirantada conc.armado fck=15 MPa</v>
          </cell>
          <cell r="E1163" t="str">
            <v>m3</v>
          </cell>
          <cell r="F1163">
            <v>882.36</v>
          </cell>
        </row>
        <row r="1164">
          <cell r="A1164" t="str">
            <v>5 S 05 900 01</v>
          </cell>
          <cell r="B1164" t="str">
            <v>Execução tirante protendido cortina atirantada</v>
          </cell>
          <cell r="E1164" t="str">
            <v>m</v>
          </cell>
          <cell r="F1164">
            <v>92.75</v>
          </cell>
        </row>
        <row r="1165">
          <cell r="A1165" t="str">
            <v>5 S 06 400 01</v>
          </cell>
          <cell r="B1165" t="str">
            <v>Cêrcas arame farp. c/ mourão conc. seção quadr.</v>
          </cell>
          <cell r="E1165" t="str">
            <v>m</v>
          </cell>
          <cell r="F1165">
            <v>15.13</v>
          </cell>
        </row>
        <row r="1166">
          <cell r="A1166" t="str">
            <v>5 S 06 400 02</v>
          </cell>
          <cell r="B1166" t="str">
            <v>Cerca arame farp. c/ mourão de conc. seção triang</v>
          </cell>
          <cell r="E1166" t="str">
            <v>m</v>
          </cell>
          <cell r="F1166">
            <v>11.7</v>
          </cell>
        </row>
        <row r="1167">
          <cell r="A1167" t="str">
            <v>5 S 06 410 00</v>
          </cell>
          <cell r="B1167" t="str">
            <v>Cêrcas arame farpado com suporte madeira</v>
          </cell>
          <cell r="E1167" t="str">
            <v>m</v>
          </cell>
          <cell r="F1167">
            <v>18.739999999999998</v>
          </cell>
        </row>
        <row r="1168">
          <cell r="A1168" t="str">
            <v>5 S 09 001 07</v>
          </cell>
          <cell r="B1168" t="str">
            <v>Transporte local em rodov. não pavim.</v>
          </cell>
          <cell r="E1168" t="str">
            <v>tkm</v>
          </cell>
          <cell r="F1168">
            <v>0.55000000000000004</v>
          </cell>
        </row>
        <row r="1169">
          <cell r="A1169" t="str">
            <v>5 S 09 001 90</v>
          </cell>
          <cell r="B1169" t="str">
            <v>Transporte comercial c/ carroc. rodov. não pav.</v>
          </cell>
          <cell r="E1169" t="str">
            <v>tkm</v>
          </cell>
          <cell r="F1169">
            <v>0.36</v>
          </cell>
        </row>
        <row r="1170">
          <cell r="A1170" t="str">
            <v>5 S 09 002 07</v>
          </cell>
          <cell r="B1170" t="str">
            <v>Transporte local em rodov. pavim.</v>
          </cell>
          <cell r="E1170" t="str">
            <v>tkm</v>
          </cell>
          <cell r="F1170">
            <v>0.41</v>
          </cell>
        </row>
        <row r="1171">
          <cell r="A1171" t="str">
            <v>5 S 09 002 90</v>
          </cell>
          <cell r="B1171" t="str">
            <v>Transporte comercial c/ carroceria rodov. pav.</v>
          </cell>
          <cell r="E1171" t="str">
            <v>tkm</v>
          </cell>
          <cell r="F1171">
            <v>0.24</v>
          </cell>
        </row>
        <row r="1173">
          <cell r="B1173" t="str">
            <v>MATERIAIS</v>
          </cell>
          <cell r="C1173" t="str">
            <v>Und Com</v>
          </cell>
          <cell r="D1173" t="str">
            <v>Fator de Conversão</v>
          </cell>
          <cell r="E1173" t="str">
            <v>Und</v>
          </cell>
        </row>
        <row r="1174">
          <cell r="A1174" t="str">
            <v>AM01</v>
          </cell>
          <cell r="B1174" t="str">
            <v>Aço D=4,2 mm CA 25</v>
          </cell>
          <cell r="C1174" t="str">
            <v>kg</v>
          </cell>
          <cell r="D1174">
            <v>1</v>
          </cell>
          <cell r="E1174" t="str">
            <v>kg</v>
          </cell>
        </row>
        <row r="1175">
          <cell r="A1175" t="str">
            <v>AM02</v>
          </cell>
          <cell r="B1175" t="str">
            <v>Aço D=6,3 mm CA 25</v>
          </cell>
          <cell r="C1175" t="str">
            <v>kg</v>
          </cell>
          <cell r="D1175">
            <v>1</v>
          </cell>
          <cell r="E1175" t="str">
            <v>kg</v>
          </cell>
        </row>
        <row r="1176">
          <cell r="A1176" t="str">
            <v>AM03</v>
          </cell>
          <cell r="B1176" t="str">
            <v>Aço D=10 mm CA 25</v>
          </cell>
          <cell r="C1176" t="str">
            <v>kg</v>
          </cell>
          <cell r="D1176">
            <v>1</v>
          </cell>
          <cell r="E1176" t="str">
            <v>kg</v>
          </cell>
        </row>
        <row r="1177">
          <cell r="A1177" t="str">
            <v>AM04</v>
          </cell>
          <cell r="B1177" t="str">
            <v>Aço D=6,3 mm CA 50</v>
          </cell>
          <cell r="C1177" t="str">
            <v>kg</v>
          </cell>
          <cell r="D1177">
            <v>1</v>
          </cell>
          <cell r="E1177" t="str">
            <v>kg</v>
          </cell>
        </row>
        <row r="1178">
          <cell r="A1178" t="str">
            <v>AM05</v>
          </cell>
          <cell r="B1178" t="str">
            <v>Aço D=10 mm CA 50</v>
          </cell>
          <cell r="C1178" t="str">
            <v>kg</v>
          </cell>
          <cell r="D1178">
            <v>1</v>
          </cell>
          <cell r="E1178" t="str">
            <v>kg</v>
          </cell>
        </row>
        <row r="1179">
          <cell r="A1179" t="str">
            <v>AM06</v>
          </cell>
          <cell r="B1179" t="str">
            <v>Aço D=4,2 mm CA 60</v>
          </cell>
          <cell r="C1179" t="str">
            <v>kg</v>
          </cell>
          <cell r="D1179">
            <v>1</v>
          </cell>
          <cell r="E1179" t="str">
            <v>kg</v>
          </cell>
        </row>
        <row r="1180">
          <cell r="A1180" t="str">
            <v>AM07</v>
          </cell>
          <cell r="B1180" t="str">
            <v>Aço D=5,0 mm CA 60</v>
          </cell>
          <cell r="C1180" t="str">
            <v>kg</v>
          </cell>
          <cell r="D1180">
            <v>1</v>
          </cell>
          <cell r="E1180" t="str">
            <v>kg</v>
          </cell>
        </row>
        <row r="1181">
          <cell r="A1181" t="str">
            <v>AM08</v>
          </cell>
          <cell r="B1181" t="str">
            <v>Aço D=6,0 mm CA 60</v>
          </cell>
          <cell r="C1181" t="str">
            <v>kg</v>
          </cell>
          <cell r="D1181">
            <v>1</v>
          </cell>
          <cell r="E1181" t="str">
            <v>kg</v>
          </cell>
        </row>
        <row r="1182">
          <cell r="A1182" t="str">
            <v>AM09</v>
          </cell>
          <cell r="B1182" t="str">
            <v>Mandíbula móvel p/ britador 6240C</v>
          </cell>
          <cell r="C1182" t="str">
            <v>un</v>
          </cell>
          <cell r="D1182">
            <v>216</v>
          </cell>
          <cell r="E1182" t="str">
            <v>u/h</v>
          </cell>
        </row>
        <row r="1183">
          <cell r="A1183" t="str">
            <v>AM10</v>
          </cell>
          <cell r="B1183" t="str">
            <v>Mandíbula fixa p/ britador 6240C</v>
          </cell>
          <cell r="C1183" t="str">
            <v>un</v>
          </cell>
          <cell r="D1183">
            <v>133</v>
          </cell>
          <cell r="E1183" t="str">
            <v>u/h</v>
          </cell>
        </row>
        <row r="1184">
          <cell r="A1184" t="str">
            <v>AM11</v>
          </cell>
          <cell r="B1184" t="str">
            <v>Revestimento móvel p/ britador 60TS</v>
          </cell>
          <cell r="C1184" t="str">
            <v>un</v>
          </cell>
          <cell r="D1184">
            <v>381</v>
          </cell>
          <cell r="E1184" t="str">
            <v>u/h</v>
          </cell>
        </row>
        <row r="1185">
          <cell r="A1185" t="str">
            <v>AM12</v>
          </cell>
          <cell r="B1185" t="str">
            <v>Revestimento fixo p/ britador 60TS</v>
          </cell>
          <cell r="C1185" t="str">
            <v>un</v>
          </cell>
          <cell r="D1185">
            <v>395</v>
          </cell>
          <cell r="E1185" t="str">
            <v>u/h</v>
          </cell>
        </row>
        <row r="1186">
          <cell r="A1186" t="str">
            <v>AM19</v>
          </cell>
          <cell r="B1186" t="str">
            <v>Mandíbula fixa p/ britador 4230</v>
          </cell>
          <cell r="C1186" t="str">
            <v>un</v>
          </cell>
          <cell r="D1186">
            <v>150</v>
          </cell>
          <cell r="E1186" t="str">
            <v>u/h</v>
          </cell>
        </row>
        <row r="1187">
          <cell r="A1187" t="str">
            <v>AM20</v>
          </cell>
          <cell r="B1187" t="str">
            <v>Mandíbula móvel p/ britador 4230</v>
          </cell>
          <cell r="C1187" t="str">
            <v>un</v>
          </cell>
          <cell r="D1187">
            <v>100</v>
          </cell>
          <cell r="E1187" t="str">
            <v>u/h</v>
          </cell>
        </row>
        <row r="1188">
          <cell r="A1188" t="str">
            <v>AM25</v>
          </cell>
          <cell r="B1188" t="str">
            <v>Mandíbula móvel para britador 80x50</v>
          </cell>
          <cell r="C1188" t="str">
            <v>un</v>
          </cell>
          <cell r="D1188">
            <v>250</v>
          </cell>
          <cell r="E1188" t="str">
            <v>u/h</v>
          </cell>
        </row>
        <row r="1189">
          <cell r="A1189" t="str">
            <v>AM26</v>
          </cell>
          <cell r="B1189" t="str">
            <v>Mandíbula fixa para britador 80x50</v>
          </cell>
          <cell r="C1189" t="str">
            <v>un</v>
          </cell>
          <cell r="D1189">
            <v>437</v>
          </cell>
          <cell r="E1189" t="str">
            <v>u/h</v>
          </cell>
        </row>
        <row r="1190">
          <cell r="A1190" t="str">
            <v>AM27</v>
          </cell>
          <cell r="B1190" t="str">
            <v>Revestimento móvel p/ britador 90TS</v>
          </cell>
          <cell r="C1190" t="str">
            <v>un</v>
          </cell>
          <cell r="D1190">
            <v>338</v>
          </cell>
          <cell r="E1190" t="str">
            <v>u/h</v>
          </cell>
        </row>
        <row r="1191">
          <cell r="A1191" t="str">
            <v>AM28</v>
          </cell>
          <cell r="B1191" t="str">
            <v>Revestimento fixo p/ britador 90TS</v>
          </cell>
          <cell r="C1191" t="str">
            <v>un</v>
          </cell>
          <cell r="D1191">
            <v>440</v>
          </cell>
          <cell r="E1191" t="str">
            <v>u/h</v>
          </cell>
        </row>
        <row r="1192">
          <cell r="A1192" t="str">
            <v>AM29</v>
          </cell>
          <cell r="B1192" t="str">
            <v>Revestimento móvel p/ britador 90TF</v>
          </cell>
          <cell r="C1192" t="str">
            <v>un</v>
          </cell>
          <cell r="D1192">
            <v>99</v>
          </cell>
          <cell r="E1192" t="str">
            <v>u/h</v>
          </cell>
        </row>
        <row r="1193">
          <cell r="A1193" t="str">
            <v>AM30</v>
          </cell>
          <cell r="B1193" t="str">
            <v>Revestimento fixo p/ britador 90TF</v>
          </cell>
          <cell r="C1193" t="str">
            <v>un</v>
          </cell>
          <cell r="D1193">
            <v>125</v>
          </cell>
          <cell r="E1193" t="str">
            <v>u/h</v>
          </cell>
        </row>
        <row r="1194">
          <cell r="A1194" t="str">
            <v>AM35</v>
          </cell>
          <cell r="B1194" t="str">
            <v>Brita 1</v>
          </cell>
          <cell r="C1194" t="str">
            <v>m3</v>
          </cell>
          <cell r="D1194">
            <v>1</v>
          </cell>
          <cell r="E1194" t="str">
            <v>m3</v>
          </cell>
        </row>
        <row r="1195">
          <cell r="A1195" t="str">
            <v>AM36</v>
          </cell>
          <cell r="B1195" t="str">
            <v>Brita 2</v>
          </cell>
          <cell r="C1195" t="str">
            <v>m3</v>
          </cell>
          <cell r="D1195">
            <v>1</v>
          </cell>
          <cell r="E1195" t="str">
            <v>m3</v>
          </cell>
        </row>
        <row r="1196">
          <cell r="A1196" t="str">
            <v>AM37</v>
          </cell>
          <cell r="B1196" t="str">
            <v>Brita 3</v>
          </cell>
          <cell r="C1196" t="str">
            <v>m3</v>
          </cell>
          <cell r="D1196">
            <v>1</v>
          </cell>
          <cell r="E1196" t="str">
            <v>m3</v>
          </cell>
        </row>
        <row r="1197">
          <cell r="A1197" t="str">
            <v>F801</v>
          </cell>
          <cell r="B1197" t="str">
            <v>Bomba hidráulica alta pressão MAC</v>
          </cell>
          <cell r="C1197" t="str">
            <v>dia</v>
          </cell>
          <cell r="D1197">
            <v>8</v>
          </cell>
          <cell r="E1197" t="str">
            <v>h</v>
          </cell>
        </row>
        <row r="1198">
          <cell r="A1198" t="str">
            <v>F802</v>
          </cell>
          <cell r="B1198" t="str">
            <v>Bomba eletr p/ injeção de nata MAC</v>
          </cell>
          <cell r="C1198" t="str">
            <v>dia</v>
          </cell>
          <cell r="D1198">
            <v>8</v>
          </cell>
          <cell r="E1198" t="str">
            <v>h</v>
          </cell>
        </row>
        <row r="1199">
          <cell r="A1199" t="str">
            <v>F803</v>
          </cell>
          <cell r="B1199" t="str">
            <v>Macaco p/ protensão MAC 7</v>
          </cell>
          <cell r="C1199" t="str">
            <v>dia</v>
          </cell>
          <cell r="D1199">
            <v>8</v>
          </cell>
          <cell r="E1199" t="str">
            <v>h</v>
          </cell>
        </row>
        <row r="1200">
          <cell r="A1200" t="str">
            <v>F804</v>
          </cell>
          <cell r="B1200" t="str">
            <v>Macaco p/ protensão MAC 12</v>
          </cell>
          <cell r="C1200" t="str">
            <v>dia</v>
          </cell>
          <cell r="D1200">
            <v>8</v>
          </cell>
          <cell r="E1200" t="str">
            <v>h</v>
          </cell>
        </row>
        <row r="1201">
          <cell r="A1201" t="str">
            <v>F805</v>
          </cell>
          <cell r="B1201" t="str">
            <v>Macaco p/ protensão MAC 4</v>
          </cell>
          <cell r="C1201" t="str">
            <v>dia</v>
          </cell>
          <cell r="D1201">
            <v>8</v>
          </cell>
          <cell r="E1201" t="str">
            <v>h</v>
          </cell>
        </row>
        <row r="1202">
          <cell r="A1202" t="str">
            <v>F807</v>
          </cell>
          <cell r="B1202" t="str">
            <v>Bomba hidr. alta pressão STUP</v>
          </cell>
          <cell r="C1202" t="str">
            <v>dia</v>
          </cell>
          <cell r="D1202">
            <v>8</v>
          </cell>
          <cell r="E1202" t="str">
            <v>h</v>
          </cell>
        </row>
        <row r="1203">
          <cell r="A1203" t="str">
            <v>F808</v>
          </cell>
          <cell r="B1203" t="str">
            <v>Bomba eletr. injeção de nata STUP</v>
          </cell>
          <cell r="C1203" t="str">
            <v>dia</v>
          </cell>
          <cell r="D1203">
            <v>8</v>
          </cell>
          <cell r="E1203" t="str">
            <v>h</v>
          </cell>
        </row>
        <row r="1204">
          <cell r="A1204" t="str">
            <v>F809</v>
          </cell>
          <cell r="B1204" t="str">
            <v>Macaco p/ protensão STUP</v>
          </cell>
          <cell r="C1204" t="str">
            <v>dia</v>
          </cell>
          <cell r="D1204">
            <v>8</v>
          </cell>
          <cell r="E1204" t="str">
            <v>h</v>
          </cell>
        </row>
        <row r="1205">
          <cell r="A1205" t="str">
            <v>F810</v>
          </cell>
          <cell r="B1205" t="str">
            <v>Macaco p/ protensão STUP</v>
          </cell>
          <cell r="C1205" t="str">
            <v>dia</v>
          </cell>
          <cell r="D1205">
            <v>8</v>
          </cell>
          <cell r="E1205" t="str">
            <v>h</v>
          </cell>
        </row>
        <row r="1206">
          <cell r="A1206" t="str">
            <v>F811</v>
          </cell>
          <cell r="B1206" t="str">
            <v>Macaco p/ protensão STUP</v>
          </cell>
          <cell r="C1206" t="str">
            <v>dia</v>
          </cell>
          <cell r="D1206">
            <v>8</v>
          </cell>
          <cell r="E1206" t="str">
            <v>h</v>
          </cell>
        </row>
        <row r="1207">
          <cell r="A1207" t="str">
            <v>F812</v>
          </cell>
          <cell r="B1207" t="str">
            <v>Macaco p/ protensão STUP</v>
          </cell>
          <cell r="C1207" t="str">
            <v>dia</v>
          </cell>
          <cell r="D1207">
            <v>8</v>
          </cell>
          <cell r="E1207" t="str">
            <v>h</v>
          </cell>
        </row>
        <row r="1208">
          <cell r="A1208" t="str">
            <v>F813</v>
          </cell>
          <cell r="B1208" t="str">
            <v>Macaco p/ prot. de tirante D=32mm</v>
          </cell>
          <cell r="C1208" t="str">
            <v>dia</v>
          </cell>
          <cell r="D1208">
            <v>8</v>
          </cell>
          <cell r="E1208" t="str">
            <v>h</v>
          </cell>
        </row>
        <row r="1209">
          <cell r="A1209" t="str">
            <v>F814</v>
          </cell>
          <cell r="B1209" t="str">
            <v>Injeção de nata de cimento</v>
          </cell>
          <cell r="C1209" t="str">
            <v>m</v>
          </cell>
          <cell r="D1209">
            <v>1</v>
          </cell>
          <cell r="E1209" t="str">
            <v>m</v>
          </cell>
        </row>
        <row r="1210">
          <cell r="A1210" t="str">
            <v>F943</v>
          </cell>
          <cell r="B1210" t="str">
            <v>Terra Armada - moldes metálicos</v>
          </cell>
          <cell r="C1210" t="str">
            <v>cj</v>
          </cell>
          <cell r="D1210">
            <v>1</v>
          </cell>
          <cell r="E1210" t="str">
            <v>m3</v>
          </cell>
        </row>
        <row r="1211">
          <cell r="A1211" t="str">
            <v>M001</v>
          </cell>
          <cell r="B1211" t="str">
            <v>Gasolina</v>
          </cell>
          <cell r="C1211" t="str">
            <v>l</v>
          </cell>
          <cell r="D1211">
            <v>1</v>
          </cell>
          <cell r="E1211" t="str">
            <v>l</v>
          </cell>
        </row>
        <row r="1212">
          <cell r="A1212" t="str">
            <v>M002</v>
          </cell>
          <cell r="B1212" t="str">
            <v>Diesel</v>
          </cell>
          <cell r="C1212" t="str">
            <v>l</v>
          </cell>
          <cell r="D1212">
            <v>1</v>
          </cell>
          <cell r="E1212" t="str">
            <v>l</v>
          </cell>
        </row>
        <row r="1213">
          <cell r="A1213" t="str">
            <v>M003</v>
          </cell>
          <cell r="B1213" t="str">
            <v>Óleo combustível 1A</v>
          </cell>
          <cell r="C1213" t="str">
            <v>l</v>
          </cell>
          <cell r="D1213">
            <v>1</v>
          </cell>
          <cell r="E1213" t="str">
            <v>l</v>
          </cell>
        </row>
        <row r="1214">
          <cell r="A1214" t="str">
            <v>M004</v>
          </cell>
          <cell r="B1214" t="str">
            <v>Álcool</v>
          </cell>
          <cell r="C1214" t="str">
            <v>l</v>
          </cell>
          <cell r="D1214">
            <v>1</v>
          </cell>
          <cell r="E1214" t="str">
            <v>l</v>
          </cell>
        </row>
        <row r="1215">
          <cell r="A1215" t="str">
            <v>M005</v>
          </cell>
          <cell r="B1215" t="str">
            <v>Energia elétrica</v>
          </cell>
          <cell r="C1215" t="str">
            <v>kwh</v>
          </cell>
          <cell r="D1215">
            <v>1</v>
          </cell>
          <cell r="E1215" t="str">
            <v>kwh</v>
          </cell>
        </row>
        <row r="1216">
          <cell r="A1216" t="str">
            <v>M101</v>
          </cell>
          <cell r="B1216" t="str">
            <v>Cimento asfáltico CAP-20</v>
          </cell>
          <cell r="C1216" t="str">
            <v>t</v>
          </cell>
          <cell r="D1216">
            <v>1</v>
          </cell>
          <cell r="E1216" t="str">
            <v>t</v>
          </cell>
        </row>
        <row r="1217">
          <cell r="A1217" t="str">
            <v>M102</v>
          </cell>
          <cell r="B1217" t="str">
            <v>Cimento asfáltico CAP-40</v>
          </cell>
          <cell r="C1217" t="str">
            <v>t</v>
          </cell>
          <cell r="D1217">
            <v>1</v>
          </cell>
          <cell r="E1217" t="str">
            <v>t</v>
          </cell>
        </row>
        <row r="1218">
          <cell r="A1218" t="str">
            <v>M103</v>
          </cell>
          <cell r="B1218" t="str">
            <v>Asfalto diluído CM-30</v>
          </cell>
          <cell r="C1218" t="str">
            <v>t</v>
          </cell>
          <cell r="D1218">
            <v>1</v>
          </cell>
          <cell r="E1218" t="str">
            <v>t</v>
          </cell>
        </row>
        <row r="1219">
          <cell r="A1219" t="str">
            <v>M104</v>
          </cell>
          <cell r="B1219" t="str">
            <v>Emulsão asfáltica RR-1C</v>
          </cell>
          <cell r="C1219" t="str">
            <v>t</v>
          </cell>
          <cell r="D1219">
            <v>1</v>
          </cell>
          <cell r="E1219" t="str">
            <v>t</v>
          </cell>
        </row>
        <row r="1220">
          <cell r="A1220" t="str">
            <v>M105</v>
          </cell>
          <cell r="B1220" t="str">
            <v>Emulsão asfáltica RR-2C</v>
          </cell>
          <cell r="C1220" t="str">
            <v>t</v>
          </cell>
          <cell r="D1220">
            <v>1</v>
          </cell>
          <cell r="E1220" t="str">
            <v>t</v>
          </cell>
        </row>
        <row r="1221">
          <cell r="A1221" t="str">
            <v>M106</v>
          </cell>
          <cell r="B1221" t="str">
            <v>Cimento asfáltico CAP 7</v>
          </cell>
          <cell r="C1221" t="str">
            <v>t</v>
          </cell>
          <cell r="D1221">
            <v>1</v>
          </cell>
          <cell r="E1221" t="str">
            <v>t</v>
          </cell>
        </row>
        <row r="1222">
          <cell r="A1222" t="str">
            <v>M107</v>
          </cell>
          <cell r="B1222" t="str">
            <v>Emulsão asfáltica RM-1C</v>
          </cell>
          <cell r="C1222" t="str">
            <v>t</v>
          </cell>
          <cell r="D1222">
            <v>1</v>
          </cell>
          <cell r="E1222" t="str">
            <v>t</v>
          </cell>
        </row>
        <row r="1223">
          <cell r="A1223" t="str">
            <v>M108</v>
          </cell>
          <cell r="B1223" t="str">
            <v>Emulsão asfáltica RM-2C</v>
          </cell>
          <cell r="C1223" t="str">
            <v>t</v>
          </cell>
          <cell r="D1223">
            <v>1</v>
          </cell>
          <cell r="E1223" t="str">
            <v>t</v>
          </cell>
        </row>
        <row r="1224">
          <cell r="A1224" t="str">
            <v>M109</v>
          </cell>
          <cell r="B1224" t="str">
            <v>Emulsão asfáltica RL-1C</v>
          </cell>
          <cell r="C1224" t="str">
            <v>t</v>
          </cell>
          <cell r="D1224">
            <v>1</v>
          </cell>
          <cell r="E1224" t="str">
            <v>t</v>
          </cell>
        </row>
        <row r="1225">
          <cell r="A1225" t="str">
            <v>M110</v>
          </cell>
          <cell r="B1225" t="str">
            <v>Emulsão polim. p/ micro-rev. a frio</v>
          </cell>
          <cell r="C1225" t="str">
            <v>t</v>
          </cell>
          <cell r="D1225">
            <v>1</v>
          </cell>
          <cell r="E1225" t="str">
            <v>t</v>
          </cell>
        </row>
        <row r="1226">
          <cell r="A1226" t="str">
            <v>M111</v>
          </cell>
          <cell r="B1226" t="str">
            <v>Aditivo p/ controle de ruptura</v>
          </cell>
          <cell r="C1226" t="str">
            <v>kg</v>
          </cell>
          <cell r="D1226">
            <v>1</v>
          </cell>
          <cell r="E1226" t="str">
            <v>kg</v>
          </cell>
        </row>
        <row r="1227">
          <cell r="A1227" t="str">
            <v>M112</v>
          </cell>
          <cell r="B1227" t="str">
            <v>Aditivo sólido (fibras)</v>
          </cell>
          <cell r="C1227" t="str">
            <v>kg</v>
          </cell>
          <cell r="D1227">
            <v>1</v>
          </cell>
          <cell r="E1227" t="str">
            <v>kg</v>
          </cell>
        </row>
        <row r="1228">
          <cell r="A1228" t="str">
            <v>M114</v>
          </cell>
          <cell r="B1228" t="str">
            <v>Agente rejuv. p/ recicl. a quente</v>
          </cell>
          <cell r="C1228" t="str">
            <v>t</v>
          </cell>
          <cell r="D1228">
            <v>1</v>
          </cell>
          <cell r="E1228" t="str">
            <v>t</v>
          </cell>
        </row>
        <row r="1229">
          <cell r="A1229" t="str">
            <v>M201</v>
          </cell>
          <cell r="B1229" t="str">
            <v>Cimento portland CP-32 (a granel)</v>
          </cell>
          <cell r="C1229" t="str">
            <v>kg</v>
          </cell>
          <cell r="D1229">
            <v>1</v>
          </cell>
          <cell r="E1229" t="str">
            <v>kg</v>
          </cell>
        </row>
        <row r="1230">
          <cell r="A1230" t="str">
            <v>M202</v>
          </cell>
          <cell r="B1230" t="str">
            <v>Cimento portland CP-32</v>
          </cell>
          <cell r="C1230" t="str">
            <v>sc</v>
          </cell>
          <cell r="D1230">
            <v>50</v>
          </cell>
          <cell r="E1230" t="str">
            <v>kg</v>
          </cell>
        </row>
        <row r="1231">
          <cell r="A1231" t="str">
            <v>M307</v>
          </cell>
          <cell r="B1231" t="str">
            <v>Cordoalha CP-190 RB D=12,7mm</v>
          </cell>
          <cell r="C1231" t="str">
            <v>kg</v>
          </cell>
          <cell r="D1231">
            <v>1</v>
          </cell>
          <cell r="E1231" t="str">
            <v>kg</v>
          </cell>
        </row>
        <row r="1232">
          <cell r="A1232" t="str">
            <v>M319</v>
          </cell>
          <cell r="B1232" t="str">
            <v>Arame recozido nº. 18</v>
          </cell>
          <cell r="C1232" t="str">
            <v>kg</v>
          </cell>
          <cell r="D1232">
            <v>1</v>
          </cell>
          <cell r="E1232" t="str">
            <v>kg</v>
          </cell>
        </row>
        <row r="1233">
          <cell r="A1233" t="str">
            <v>M320</v>
          </cell>
          <cell r="B1233" t="str">
            <v>Pregos (18x30)</v>
          </cell>
          <cell r="C1233" t="str">
            <v>kg</v>
          </cell>
          <cell r="D1233">
            <v>1</v>
          </cell>
          <cell r="E1233" t="str">
            <v>kg</v>
          </cell>
        </row>
        <row r="1234">
          <cell r="A1234" t="str">
            <v>M321</v>
          </cell>
          <cell r="B1234" t="str">
            <v>Arame farpado nº. 16 galv. simples</v>
          </cell>
          <cell r="C1234" t="str">
            <v>rl</v>
          </cell>
          <cell r="D1234">
            <v>250</v>
          </cell>
          <cell r="E1234" t="str">
            <v>m</v>
          </cell>
        </row>
        <row r="1235">
          <cell r="A1235" t="str">
            <v>M322</v>
          </cell>
          <cell r="B1235" t="str">
            <v>Grampo para cerca galvanizado 1 x 9</v>
          </cell>
          <cell r="C1235" t="str">
            <v>kg</v>
          </cell>
          <cell r="D1235">
            <v>1</v>
          </cell>
          <cell r="E1235" t="str">
            <v>kg</v>
          </cell>
        </row>
        <row r="1236">
          <cell r="A1236" t="str">
            <v>M323</v>
          </cell>
          <cell r="B1236" t="str">
            <v>Cantoneira de aço 4" x 4" x 3/8"</v>
          </cell>
          <cell r="C1236" t="str">
            <v>kg</v>
          </cell>
          <cell r="D1236">
            <v>1</v>
          </cell>
          <cell r="E1236" t="str">
            <v>kg</v>
          </cell>
        </row>
        <row r="1237">
          <cell r="A1237" t="str">
            <v>M324</v>
          </cell>
          <cell r="B1237" t="str">
            <v>Pórtico metálico (15 a 17m de vão)</v>
          </cell>
          <cell r="C1237" t="str">
            <v>un</v>
          </cell>
          <cell r="D1237">
            <v>1</v>
          </cell>
          <cell r="E1237" t="str">
            <v>un</v>
          </cell>
        </row>
        <row r="1238">
          <cell r="A1238" t="str">
            <v>M325</v>
          </cell>
          <cell r="B1238" t="str">
            <v>Trilho metálico TR-37 (usado)</v>
          </cell>
          <cell r="C1238" t="str">
            <v>kg</v>
          </cell>
          <cell r="D1238">
            <v>1</v>
          </cell>
          <cell r="E1238" t="str">
            <v>kg</v>
          </cell>
        </row>
        <row r="1239">
          <cell r="A1239" t="str">
            <v>M326</v>
          </cell>
          <cell r="B1239" t="str">
            <v>Série de brocas S-12 D=22 mm</v>
          </cell>
          <cell r="C1239" t="str">
            <v>un</v>
          </cell>
          <cell r="D1239">
            <v>1</v>
          </cell>
          <cell r="E1239" t="str">
            <v>un</v>
          </cell>
        </row>
        <row r="1240">
          <cell r="A1240" t="str">
            <v>M328</v>
          </cell>
          <cell r="B1240" t="str">
            <v>Luva de emenda D=32mm</v>
          </cell>
          <cell r="C1240" t="str">
            <v>un</v>
          </cell>
          <cell r="D1240">
            <v>1</v>
          </cell>
          <cell r="E1240" t="str">
            <v>un</v>
          </cell>
        </row>
        <row r="1241">
          <cell r="A1241" t="str">
            <v>M330</v>
          </cell>
          <cell r="B1241" t="str">
            <v>Calha met. semicircular D=40 cm</v>
          </cell>
          <cell r="C1241" t="str">
            <v>m</v>
          </cell>
          <cell r="D1241">
            <v>1</v>
          </cell>
          <cell r="E1241" t="str">
            <v>m</v>
          </cell>
        </row>
        <row r="1242">
          <cell r="A1242" t="str">
            <v>M331</v>
          </cell>
          <cell r="B1242" t="str">
            <v>Paraf. fixação calha met. (1/2"x1")</v>
          </cell>
          <cell r="C1242" t="str">
            <v>un</v>
          </cell>
          <cell r="D1242">
            <v>1</v>
          </cell>
          <cell r="E1242" t="str">
            <v>un</v>
          </cell>
        </row>
        <row r="1243">
          <cell r="A1243" t="str">
            <v>M332</v>
          </cell>
          <cell r="B1243" t="str">
            <v>Paraf. forma de madeira (1/2"x3")</v>
          </cell>
          <cell r="C1243" t="str">
            <v>kg</v>
          </cell>
          <cell r="D1243">
            <v>1</v>
          </cell>
          <cell r="E1243" t="str">
            <v>kg</v>
          </cell>
        </row>
        <row r="1244">
          <cell r="A1244" t="str">
            <v>M334</v>
          </cell>
          <cell r="B1244" t="str">
            <v>Paraf. zinc. c/ fenda 1 1/2"x3/16"</v>
          </cell>
          <cell r="C1244" t="str">
            <v>un</v>
          </cell>
          <cell r="D1244">
            <v>1</v>
          </cell>
          <cell r="E1244" t="str">
            <v>un</v>
          </cell>
        </row>
        <row r="1245">
          <cell r="A1245" t="str">
            <v>M335</v>
          </cell>
          <cell r="B1245" t="str">
            <v>Paraf. zincado francês 4" x 5/16"</v>
          </cell>
          <cell r="C1245" t="str">
            <v>un</v>
          </cell>
          <cell r="D1245">
            <v>1</v>
          </cell>
          <cell r="E1245" t="str">
            <v>un</v>
          </cell>
        </row>
        <row r="1246">
          <cell r="A1246" t="str">
            <v>M338</v>
          </cell>
          <cell r="B1246" t="str">
            <v>Cano de ferro D=3/4"</v>
          </cell>
          <cell r="C1246" t="str">
            <v>pç</v>
          </cell>
          <cell r="D1246">
            <v>6</v>
          </cell>
          <cell r="E1246" t="str">
            <v>m</v>
          </cell>
        </row>
        <row r="1247">
          <cell r="A1247" t="str">
            <v>M339</v>
          </cell>
          <cell r="B1247" t="str">
            <v>Cantoneira ferro (3,0"x3,0"x3/8")</v>
          </cell>
          <cell r="C1247" t="str">
            <v>kg</v>
          </cell>
          <cell r="D1247">
            <v>1</v>
          </cell>
          <cell r="E1247" t="str">
            <v>kg</v>
          </cell>
        </row>
        <row r="1248">
          <cell r="A1248" t="str">
            <v>M340</v>
          </cell>
          <cell r="B1248" t="str">
            <v>Tampão de ferro fundido</v>
          </cell>
          <cell r="C1248" t="str">
            <v>un</v>
          </cell>
          <cell r="D1248">
            <v>1</v>
          </cell>
          <cell r="E1248" t="str">
            <v>un</v>
          </cell>
        </row>
        <row r="1249">
          <cell r="A1249" t="str">
            <v>M341</v>
          </cell>
          <cell r="B1249" t="str">
            <v>Defensa met. maleável simples</v>
          </cell>
          <cell r="C1249" t="str">
            <v>mod</v>
          </cell>
          <cell r="D1249">
            <v>1</v>
          </cell>
          <cell r="E1249" t="str">
            <v>mod</v>
          </cell>
        </row>
        <row r="1250">
          <cell r="A1250" t="str">
            <v>M342</v>
          </cell>
          <cell r="B1250" t="str">
            <v>Defensa met. maleável dupla</v>
          </cell>
          <cell r="C1250" t="str">
            <v>mod</v>
          </cell>
          <cell r="D1250">
            <v>1</v>
          </cell>
          <cell r="E1250" t="str">
            <v>mod</v>
          </cell>
        </row>
        <row r="1251">
          <cell r="A1251" t="str">
            <v>M343</v>
          </cell>
          <cell r="B1251" t="str">
            <v>Defensa met. semi-maleável simples</v>
          </cell>
          <cell r="C1251" t="str">
            <v>mod</v>
          </cell>
          <cell r="D1251">
            <v>1</v>
          </cell>
          <cell r="E1251" t="str">
            <v>mod</v>
          </cell>
        </row>
        <row r="1252">
          <cell r="A1252" t="str">
            <v>M344</v>
          </cell>
          <cell r="B1252" t="str">
            <v>Defensa met. semi-maleável dupla</v>
          </cell>
          <cell r="C1252" t="str">
            <v>mod</v>
          </cell>
          <cell r="D1252">
            <v>1</v>
          </cell>
          <cell r="E1252" t="str">
            <v>mod</v>
          </cell>
        </row>
        <row r="1253">
          <cell r="A1253" t="str">
            <v>M345</v>
          </cell>
          <cell r="B1253" t="str">
            <v>Chapa de aço n. 28 (fina)</v>
          </cell>
          <cell r="C1253" t="str">
            <v>kg</v>
          </cell>
          <cell r="D1253">
            <v>1</v>
          </cell>
          <cell r="E1253" t="str">
            <v>kg</v>
          </cell>
        </row>
        <row r="1254">
          <cell r="A1254" t="str">
            <v>M346</v>
          </cell>
          <cell r="B1254" t="str">
            <v>Chapa de aço n. 16 (tratada)</v>
          </cell>
          <cell r="C1254" t="str">
            <v>m2</v>
          </cell>
          <cell r="D1254">
            <v>1</v>
          </cell>
          <cell r="E1254" t="str">
            <v>m2</v>
          </cell>
        </row>
        <row r="1255">
          <cell r="A1255" t="str">
            <v>M347</v>
          </cell>
          <cell r="B1255" t="str">
            <v>Dente p/ fresadora 1000 C</v>
          </cell>
          <cell r="C1255" t="str">
            <v>un</v>
          </cell>
          <cell r="D1255">
            <v>1</v>
          </cell>
          <cell r="E1255" t="str">
            <v>un</v>
          </cell>
        </row>
        <row r="1256">
          <cell r="A1256" t="str">
            <v>M348</v>
          </cell>
          <cell r="B1256" t="str">
            <v>Porta dente p/ fresadora 1000 C</v>
          </cell>
          <cell r="C1256" t="str">
            <v>un</v>
          </cell>
          <cell r="D1256">
            <v>1</v>
          </cell>
          <cell r="E1256" t="str">
            <v>un</v>
          </cell>
        </row>
        <row r="1257">
          <cell r="A1257" t="str">
            <v>M349</v>
          </cell>
          <cell r="B1257" t="str">
            <v>Dente p/ fresadora 2000 DC</v>
          </cell>
          <cell r="C1257" t="str">
            <v>un</v>
          </cell>
          <cell r="D1257">
            <v>1</v>
          </cell>
          <cell r="E1257" t="str">
            <v>un</v>
          </cell>
        </row>
        <row r="1258">
          <cell r="A1258" t="str">
            <v>M350</v>
          </cell>
          <cell r="B1258" t="str">
            <v>Porta dente p/ fresadora 2000 DC</v>
          </cell>
          <cell r="C1258" t="str">
            <v>un</v>
          </cell>
          <cell r="D1258">
            <v>1</v>
          </cell>
          <cell r="E1258" t="str">
            <v>un</v>
          </cell>
        </row>
        <row r="1259">
          <cell r="A1259" t="str">
            <v>M351</v>
          </cell>
          <cell r="B1259" t="str">
            <v>Estrut. (tunnel liner) D=1,6m galv.</v>
          </cell>
          <cell r="C1259" t="str">
            <v>m</v>
          </cell>
          <cell r="D1259">
            <v>1</v>
          </cell>
          <cell r="E1259" t="str">
            <v>m</v>
          </cell>
        </row>
        <row r="1260">
          <cell r="A1260" t="str">
            <v>M352</v>
          </cell>
          <cell r="B1260" t="str">
            <v>Estrut. (tunnel liner) D=2,0m galv.</v>
          </cell>
          <cell r="C1260" t="str">
            <v>m</v>
          </cell>
          <cell r="D1260">
            <v>1</v>
          </cell>
          <cell r="E1260" t="str">
            <v>m</v>
          </cell>
        </row>
        <row r="1261">
          <cell r="A1261" t="str">
            <v>M353</v>
          </cell>
          <cell r="B1261" t="str">
            <v>Estrut. (tunnel liner) D=1,6m epoxy</v>
          </cell>
          <cell r="C1261" t="str">
            <v>m</v>
          </cell>
          <cell r="D1261">
            <v>1</v>
          </cell>
          <cell r="E1261" t="str">
            <v>m</v>
          </cell>
        </row>
        <row r="1262">
          <cell r="A1262" t="str">
            <v>M354</v>
          </cell>
          <cell r="B1262" t="str">
            <v>Estrut, (tunnel liner) D=2,0m epoxy</v>
          </cell>
          <cell r="C1262" t="str">
            <v>m</v>
          </cell>
          <cell r="D1262">
            <v>1</v>
          </cell>
          <cell r="E1262" t="str">
            <v>m</v>
          </cell>
        </row>
        <row r="1263">
          <cell r="A1263" t="str">
            <v>M355</v>
          </cell>
          <cell r="B1263" t="str">
            <v>Chapa mult. D=1,60 m rev. galv.</v>
          </cell>
          <cell r="C1263" t="str">
            <v>m</v>
          </cell>
          <cell r="D1263">
            <v>1</v>
          </cell>
          <cell r="E1263" t="str">
            <v>m</v>
          </cell>
        </row>
        <row r="1264">
          <cell r="A1264" t="str">
            <v>M356</v>
          </cell>
          <cell r="B1264" t="str">
            <v>Chapa mult. D=2,00 m rev. galv.</v>
          </cell>
          <cell r="C1264" t="str">
            <v>m</v>
          </cell>
          <cell r="D1264">
            <v>1</v>
          </cell>
          <cell r="E1264" t="str">
            <v>m</v>
          </cell>
        </row>
        <row r="1265">
          <cell r="A1265" t="str">
            <v>M357</v>
          </cell>
          <cell r="B1265" t="str">
            <v>Chapa mult. D=1,60 m rev. epoxy</v>
          </cell>
          <cell r="C1265" t="str">
            <v>m</v>
          </cell>
          <cell r="D1265">
            <v>1</v>
          </cell>
          <cell r="E1265" t="str">
            <v>m</v>
          </cell>
        </row>
        <row r="1266">
          <cell r="A1266" t="str">
            <v>M358</v>
          </cell>
          <cell r="B1266" t="str">
            <v>Chapa mult. D=2,00 m rev. epoxy</v>
          </cell>
          <cell r="C1266" t="str">
            <v>m</v>
          </cell>
          <cell r="D1266">
            <v>1</v>
          </cell>
          <cell r="E1266" t="str">
            <v>m</v>
          </cell>
        </row>
        <row r="1267">
          <cell r="A1267" t="str">
            <v>M359</v>
          </cell>
          <cell r="B1267" t="str">
            <v>Vigas "I" 254 x 117,5mm - 1ª alma</v>
          </cell>
          <cell r="C1267" t="str">
            <v>kg</v>
          </cell>
          <cell r="D1267">
            <v>1</v>
          </cell>
          <cell r="E1267" t="str">
            <v>kg</v>
          </cell>
        </row>
        <row r="1268">
          <cell r="A1268" t="str">
            <v>M361</v>
          </cell>
          <cell r="B1268" t="str">
            <v>Estrut.(tunnel liner) D=1,2m galv.</v>
          </cell>
          <cell r="C1268" t="str">
            <v>m</v>
          </cell>
          <cell r="D1268">
            <v>1</v>
          </cell>
          <cell r="E1268" t="str">
            <v>m</v>
          </cell>
        </row>
        <row r="1269">
          <cell r="A1269" t="str">
            <v>M362</v>
          </cell>
          <cell r="B1269" t="str">
            <v>Estrut. (tunnel liner) D=1,2m epoxy</v>
          </cell>
          <cell r="C1269" t="str">
            <v>m</v>
          </cell>
          <cell r="D1269">
            <v>1</v>
          </cell>
          <cell r="E1269" t="str">
            <v>m</v>
          </cell>
        </row>
        <row r="1270">
          <cell r="A1270" t="str">
            <v>M370</v>
          </cell>
          <cell r="B1270" t="str">
            <v>Bainha metálica diam. int.=45mm MAC</v>
          </cell>
          <cell r="C1270" t="str">
            <v>m</v>
          </cell>
          <cell r="D1270">
            <v>1</v>
          </cell>
          <cell r="E1270" t="str">
            <v>m</v>
          </cell>
        </row>
        <row r="1271">
          <cell r="A1271" t="str">
            <v>M371</v>
          </cell>
          <cell r="B1271" t="str">
            <v>Bainha metálica diam. int.=60mm MAC</v>
          </cell>
          <cell r="C1271" t="str">
            <v>m</v>
          </cell>
          <cell r="D1271">
            <v>1</v>
          </cell>
          <cell r="E1271" t="str">
            <v>m</v>
          </cell>
        </row>
        <row r="1272">
          <cell r="A1272" t="str">
            <v>M372</v>
          </cell>
          <cell r="B1272" t="str">
            <v>Bainha metálica diam. int.=55mm MAC</v>
          </cell>
          <cell r="C1272" t="str">
            <v>m</v>
          </cell>
          <cell r="D1272">
            <v>1</v>
          </cell>
          <cell r="E1272" t="str">
            <v>m</v>
          </cell>
        </row>
        <row r="1273">
          <cell r="A1273" t="str">
            <v>M373</v>
          </cell>
          <cell r="B1273" t="str">
            <v>Bainha metálica diam. int.=70mm MAC</v>
          </cell>
          <cell r="C1273" t="str">
            <v>m</v>
          </cell>
          <cell r="D1273">
            <v>1</v>
          </cell>
          <cell r="E1273" t="str">
            <v>m</v>
          </cell>
        </row>
        <row r="1274">
          <cell r="A1274" t="str">
            <v>M374</v>
          </cell>
          <cell r="B1274" t="str">
            <v>Ancoragem p/ cabo 4V D=1/2" MAC</v>
          </cell>
          <cell r="C1274" t="str">
            <v>cj</v>
          </cell>
          <cell r="D1274">
            <v>1</v>
          </cell>
          <cell r="E1274" t="str">
            <v>cj</v>
          </cell>
        </row>
        <row r="1275">
          <cell r="A1275" t="str">
            <v>M375</v>
          </cell>
          <cell r="B1275" t="str">
            <v>Ancoragem p/ cabo 6V D=1/2" MAC</v>
          </cell>
          <cell r="C1275" t="str">
            <v>cj</v>
          </cell>
          <cell r="D1275">
            <v>1</v>
          </cell>
          <cell r="E1275" t="str">
            <v>cj</v>
          </cell>
        </row>
        <row r="1276">
          <cell r="A1276" t="str">
            <v>M376</v>
          </cell>
          <cell r="B1276" t="str">
            <v>Ancoragem p/ cabo 7V D=1/2" MAC</v>
          </cell>
          <cell r="C1276" t="str">
            <v>cj</v>
          </cell>
          <cell r="D1276">
            <v>1</v>
          </cell>
          <cell r="E1276" t="str">
            <v>cj</v>
          </cell>
        </row>
        <row r="1277">
          <cell r="A1277" t="str">
            <v>M377</v>
          </cell>
          <cell r="B1277" t="str">
            <v>Ancoragem p/ cabo 12V D=1/2" MAC</v>
          </cell>
          <cell r="C1277" t="str">
            <v>cj</v>
          </cell>
          <cell r="D1277">
            <v>1</v>
          </cell>
          <cell r="E1277" t="str">
            <v>cj</v>
          </cell>
        </row>
        <row r="1278">
          <cell r="A1278" t="str">
            <v>M378</v>
          </cell>
          <cell r="B1278" t="str">
            <v>Apoio do porta dente frezad. 2000DC</v>
          </cell>
          <cell r="C1278" t="str">
            <v>un</v>
          </cell>
          <cell r="D1278">
            <v>1</v>
          </cell>
          <cell r="E1278" t="str">
            <v>un</v>
          </cell>
        </row>
        <row r="1279">
          <cell r="A1279" t="str">
            <v>M380</v>
          </cell>
          <cell r="B1279" t="str">
            <v>Bainha metálica D=45mm STUP</v>
          </cell>
          <cell r="C1279" t="str">
            <v>m</v>
          </cell>
          <cell r="D1279">
            <v>1</v>
          </cell>
          <cell r="E1279" t="str">
            <v>m</v>
          </cell>
        </row>
        <row r="1280">
          <cell r="A1280" t="str">
            <v>M381</v>
          </cell>
          <cell r="B1280" t="str">
            <v>Bainha metálica D=60mm STUP</v>
          </cell>
          <cell r="C1280" t="str">
            <v>m</v>
          </cell>
          <cell r="D1280">
            <v>1</v>
          </cell>
          <cell r="E1280" t="str">
            <v>m</v>
          </cell>
        </row>
        <row r="1281">
          <cell r="A1281" t="str">
            <v>M382</v>
          </cell>
          <cell r="B1281" t="str">
            <v>Bainha metálica D=55mm STUP</v>
          </cell>
          <cell r="C1281" t="str">
            <v>m</v>
          </cell>
          <cell r="D1281">
            <v>1</v>
          </cell>
          <cell r="E1281" t="str">
            <v>m</v>
          </cell>
        </row>
        <row r="1282">
          <cell r="A1282" t="str">
            <v>M383</v>
          </cell>
          <cell r="B1282" t="str">
            <v>Bainha metálica D=70mm STUP</v>
          </cell>
          <cell r="C1282" t="str">
            <v>m</v>
          </cell>
          <cell r="D1282">
            <v>1</v>
          </cell>
          <cell r="E1282" t="str">
            <v>m</v>
          </cell>
        </row>
        <row r="1283">
          <cell r="A1283" t="str">
            <v>M384</v>
          </cell>
          <cell r="B1283" t="str">
            <v>Ancoragem p/ cabo 4V D=1/2" STUP</v>
          </cell>
          <cell r="C1283" t="str">
            <v>cj</v>
          </cell>
          <cell r="D1283">
            <v>1</v>
          </cell>
          <cell r="E1283" t="str">
            <v>cj</v>
          </cell>
        </row>
        <row r="1284">
          <cell r="A1284" t="str">
            <v>M385</v>
          </cell>
          <cell r="B1284" t="str">
            <v>Ancoragem p/ cabo 6V D=1/2" STUP</v>
          </cell>
          <cell r="C1284" t="str">
            <v>cj</v>
          </cell>
          <cell r="D1284">
            <v>1</v>
          </cell>
          <cell r="E1284" t="str">
            <v>cj</v>
          </cell>
        </row>
        <row r="1285">
          <cell r="A1285" t="str">
            <v>M386</v>
          </cell>
          <cell r="B1285" t="str">
            <v>Ancoragem p/ cabo 7V D=1/2" STUP</v>
          </cell>
          <cell r="C1285" t="str">
            <v>cj</v>
          </cell>
          <cell r="D1285">
            <v>1</v>
          </cell>
          <cell r="E1285" t="str">
            <v>cj</v>
          </cell>
        </row>
        <row r="1286">
          <cell r="A1286" t="str">
            <v>M387</v>
          </cell>
          <cell r="B1286" t="str">
            <v>Ancoragem p/ cabo 12V D=1/2" STUP</v>
          </cell>
          <cell r="C1286" t="str">
            <v>cj</v>
          </cell>
          <cell r="D1286">
            <v>1</v>
          </cell>
          <cell r="E1286" t="str">
            <v>cj</v>
          </cell>
        </row>
        <row r="1287">
          <cell r="A1287" t="str">
            <v>M390</v>
          </cell>
          <cell r="B1287" t="str">
            <v>Porca de ancoragem D=32mm</v>
          </cell>
          <cell r="C1287" t="str">
            <v>un</v>
          </cell>
          <cell r="D1287">
            <v>1</v>
          </cell>
          <cell r="E1287" t="str">
            <v>un</v>
          </cell>
        </row>
        <row r="1288">
          <cell r="A1288" t="str">
            <v>M391</v>
          </cell>
          <cell r="B1288" t="str">
            <v>Contra porca h=35mm D=32mm</v>
          </cell>
          <cell r="C1288" t="str">
            <v>un</v>
          </cell>
          <cell r="D1288">
            <v>1</v>
          </cell>
          <cell r="E1288" t="str">
            <v>un</v>
          </cell>
        </row>
        <row r="1289">
          <cell r="A1289" t="str">
            <v>M392</v>
          </cell>
          <cell r="B1289" t="str">
            <v>Aço ST 85/105 D=32mm</v>
          </cell>
          <cell r="C1289" t="str">
            <v>m</v>
          </cell>
          <cell r="D1289">
            <v>1</v>
          </cell>
          <cell r="E1289" t="str">
            <v>m</v>
          </cell>
        </row>
        <row r="1290">
          <cell r="A1290" t="str">
            <v>M393</v>
          </cell>
          <cell r="B1290" t="str">
            <v>Placa de ancoragem - 200x200x38mm</v>
          </cell>
          <cell r="C1290" t="str">
            <v>un</v>
          </cell>
          <cell r="D1290">
            <v>1</v>
          </cell>
          <cell r="E1290" t="str">
            <v>un</v>
          </cell>
        </row>
        <row r="1291">
          <cell r="A1291" t="str">
            <v>M394</v>
          </cell>
          <cell r="B1291" t="str">
            <v>Bainha metálica D=38mm</v>
          </cell>
          <cell r="C1291" t="str">
            <v>m</v>
          </cell>
          <cell r="D1291">
            <v>1</v>
          </cell>
          <cell r="E1291" t="str">
            <v>m</v>
          </cell>
        </row>
        <row r="1292">
          <cell r="A1292" t="str">
            <v>M395</v>
          </cell>
          <cell r="B1292" t="str">
            <v>Bits p/ estabil. e recicl. RR/SS250</v>
          </cell>
          <cell r="C1292" t="str">
            <v>un</v>
          </cell>
          <cell r="D1292">
            <v>1</v>
          </cell>
          <cell r="E1292" t="str">
            <v>un</v>
          </cell>
        </row>
        <row r="1293">
          <cell r="A1293" t="str">
            <v>M396</v>
          </cell>
          <cell r="B1293" t="str">
            <v>Porta dente p/ est. e rec. RR/SS250</v>
          </cell>
          <cell r="C1293" t="str">
            <v>un</v>
          </cell>
          <cell r="D1293">
            <v>1</v>
          </cell>
          <cell r="E1293" t="str">
            <v>un</v>
          </cell>
        </row>
        <row r="1294">
          <cell r="A1294" t="str">
            <v>M397</v>
          </cell>
          <cell r="B1294" t="str">
            <v>Dente de corte para equip. recicl.</v>
          </cell>
          <cell r="C1294" t="str">
            <v>un</v>
          </cell>
          <cell r="D1294">
            <v>1</v>
          </cell>
          <cell r="E1294" t="str">
            <v>un</v>
          </cell>
        </row>
        <row r="1295">
          <cell r="A1295" t="str">
            <v>M398</v>
          </cell>
          <cell r="B1295" t="str">
            <v>Chapa de 8,00 mm</v>
          </cell>
          <cell r="C1295" t="str">
            <v>kg</v>
          </cell>
          <cell r="D1295">
            <v>1</v>
          </cell>
          <cell r="E1295" t="str">
            <v>kg</v>
          </cell>
        </row>
        <row r="1296">
          <cell r="A1296" t="str">
            <v>M401</v>
          </cell>
          <cell r="B1296" t="str">
            <v>Pontaletes D=15 cm (tronco p/ esc.)</v>
          </cell>
          <cell r="C1296" t="str">
            <v>m</v>
          </cell>
          <cell r="D1296">
            <v>1</v>
          </cell>
          <cell r="E1296" t="str">
            <v>m</v>
          </cell>
        </row>
        <row r="1297">
          <cell r="A1297" t="str">
            <v>M402</v>
          </cell>
          <cell r="B1297" t="str">
            <v>Pontaletes D=20 cm (tronco p/ esc.)</v>
          </cell>
          <cell r="C1297" t="str">
            <v>m</v>
          </cell>
          <cell r="D1297">
            <v>1</v>
          </cell>
          <cell r="E1297" t="str">
            <v>m</v>
          </cell>
        </row>
        <row r="1298">
          <cell r="A1298" t="str">
            <v>M403</v>
          </cell>
          <cell r="B1298" t="str">
            <v>Mourão madeira H=2,15 m D=9 cm</v>
          </cell>
          <cell r="C1298" t="str">
            <v>un</v>
          </cell>
          <cell r="D1298">
            <v>1</v>
          </cell>
          <cell r="E1298" t="str">
            <v>un</v>
          </cell>
        </row>
        <row r="1299">
          <cell r="A1299" t="str">
            <v>M404</v>
          </cell>
          <cell r="B1299" t="str">
            <v>Mourão madeira H=2,50 m D=12 cm</v>
          </cell>
          <cell r="C1299" t="str">
            <v>un</v>
          </cell>
          <cell r="D1299">
            <v>1</v>
          </cell>
          <cell r="E1299" t="str">
            <v>un</v>
          </cell>
        </row>
        <row r="1300">
          <cell r="A1300" t="str">
            <v>M405</v>
          </cell>
          <cell r="B1300" t="str">
            <v>Ripas de 2,5 cm x 5,0 cm</v>
          </cell>
          <cell r="C1300" t="str">
            <v>m</v>
          </cell>
          <cell r="D1300">
            <v>1</v>
          </cell>
          <cell r="E1300" t="str">
            <v>m</v>
          </cell>
        </row>
        <row r="1301">
          <cell r="A1301" t="str">
            <v>M406</v>
          </cell>
          <cell r="B1301" t="str">
            <v>Caibros de 7,5 cm x 7,5 cm</v>
          </cell>
          <cell r="C1301" t="str">
            <v>m</v>
          </cell>
          <cell r="D1301">
            <v>1</v>
          </cell>
          <cell r="E1301" t="str">
            <v>m</v>
          </cell>
        </row>
        <row r="1302">
          <cell r="A1302" t="str">
            <v>M407</v>
          </cell>
          <cell r="B1302" t="str">
            <v>Tábua pinho de 1ª 2,5 cm x 15,0 cm</v>
          </cell>
          <cell r="C1302" t="str">
            <v>m</v>
          </cell>
          <cell r="D1302">
            <v>1</v>
          </cell>
          <cell r="E1302" t="str">
            <v>m</v>
          </cell>
        </row>
        <row r="1303">
          <cell r="A1303" t="str">
            <v>M408</v>
          </cell>
          <cell r="B1303" t="str">
            <v>Tábua de 5ª 2,5 cm x 30,0 cm</v>
          </cell>
          <cell r="C1303" t="str">
            <v>m</v>
          </cell>
          <cell r="D1303">
            <v>1</v>
          </cell>
          <cell r="E1303" t="str">
            <v>m</v>
          </cell>
        </row>
        <row r="1304">
          <cell r="A1304" t="str">
            <v>M409</v>
          </cell>
          <cell r="B1304" t="str">
            <v>Pranchão de 1ª de 5,0 cm x 30,0 cm</v>
          </cell>
          <cell r="C1304" t="str">
            <v>m</v>
          </cell>
          <cell r="D1304">
            <v>1</v>
          </cell>
          <cell r="E1304" t="str">
            <v>m</v>
          </cell>
        </row>
        <row r="1305">
          <cell r="A1305" t="str">
            <v>M410</v>
          </cell>
          <cell r="B1305" t="str">
            <v>Compensado resinado de 17 mm</v>
          </cell>
          <cell r="C1305" t="str">
            <v>un</v>
          </cell>
          <cell r="D1305">
            <v>2.42</v>
          </cell>
          <cell r="E1305" t="str">
            <v>m2</v>
          </cell>
        </row>
        <row r="1306">
          <cell r="A1306" t="str">
            <v>M411</v>
          </cell>
          <cell r="B1306" t="str">
            <v>Compensado plastificado de 17 mm</v>
          </cell>
          <cell r="C1306" t="str">
            <v>un</v>
          </cell>
          <cell r="D1306">
            <v>2.97</v>
          </cell>
          <cell r="E1306" t="str">
            <v>m2</v>
          </cell>
        </row>
        <row r="1307">
          <cell r="A1307" t="str">
            <v>M412</v>
          </cell>
          <cell r="B1307" t="str">
            <v>Gastalho 10 x 2,0 cm</v>
          </cell>
          <cell r="C1307" t="str">
            <v>m</v>
          </cell>
          <cell r="D1307">
            <v>1</v>
          </cell>
          <cell r="E1307" t="str">
            <v>m</v>
          </cell>
        </row>
        <row r="1308">
          <cell r="A1308" t="str">
            <v>M413</v>
          </cell>
          <cell r="B1308" t="str">
            <v>Gastalho 10 x 2,5 cm</v>
          </cell>
          <cell r="C1308" t="str">
            <v>m</v>
          </cell>
          <cell r="D1308">
            <v>1</v>
          </cell>
          <cell r="E1308" t="str">
            <v>m</v>
          </cell>
        </row>
        <row r="1309">
          <cell r="A1309" t="str">
            <v>M414</v>
          </cell>
          <cell r="B1309" t="str">
            <v>Pranchão 7,5 x 30,0 cm</v>
          </cell>
          <cell r="C1309" t="str">
            <v>un</v>
          </cell>
          <cell r="D1309">
            <v>1</v>
          </cell>
          <cell r="E1309" t="str">
            <v>m</v>
          </cell>
        </row>
        <row r="1310">
          <cell r="A1310" t="str">
            <v>M415</v>
          </cell>
          <cell r="B1310" t="str">
            <v>Tábua 2,5 x 22,5 cm</v>
          </cell>
          <cell r="C1310" t="str">
            <v>un</v>
          </cell>
          <cell r="D1310">
            <v>1</v>
          </cell>
          <cell r="E1310" t="str">
            <v>m</v>
          </cell>
        </row>
        <row r="1311">
          <cell r="A1311" t="str">
            <v>M501</v>
          </cell>
          <cell r="B1311" t="str">
            <v>Dinamite a 60% (gelatina especial)</v>
          </cell>
          <cell r="C1311" t="str">
            <v>kg</v>
          </cell>
          <cell r="D1311">
            <v>1</v>
          </cell>
          <cell r="E1311" t="str">
            <v>kg</v>
          </cell>
        </row>
        <row r="1312">
          <cell r="A1312" t="str">
            <v>M503</v>
          </cell>
          <cell r="B1312" t="str">
            <v>Espoleta comum n. 8</v>
          </cell>
          <cell r="C1312" t="str">
            <v>un</v>
          </cell>
          <cell r="D1312">
            <v>1</v>
          </cell>
          <cell r="E1312" t="str">
            <v>un</v>
          </cell>
        </row>
        <row r="1313">
          <cell r="A1313" t="str">
            <v>M505</v>
          </cell>
          <cell r="B1313" t="str">
            <v>Cordel detonante NP 10</v>
          </cell>
          <cell r="C1313" t="str">
            <v>m</v>
          </cell>
          <cell r="D1313">
            <v>1</v>
          </cell>
          <cell r="E1313" t="str">
            <v>m</v>
          </cell>
        </row>
        <row r="1314">
          <cell r="A1314" t="str">
            <v>M507</v>
          </cell>
          <cell r="B1314" t="str">
            <v>Retardador de cordel</v>
          </cell>
          <cell r="C1314" t="str">
            <v>un</v>
          </cell>
          <cell r="D1314">
            <v>1</v>
          </cell>
          <cell r="E1314" t="str">
            <v>un</v>
          </cell>
        </row>
        <row r="1315">
          <cell r="A1315" t="str">
            <v>M508</v>
          </cell>
          <cell r="B1315" t="str">
            <v>Estopim</v>
          </cell>
          <cell r="C1315" t="str">
            <v>m</v>
          </cell>
          <cell r="D1315">
            <v>1</v>
          </cell>
          <cell r="E1315" t="str">
            <v>m</v>
          </cell>
        </row>
        <row r="1316">
          <cell r="A1316" t="str">
            <v>M600</v>
          </cell>
          <cell r="B1316" t="str">
            <v>Tinta refletiva alquídica p/ 1 ano</v>
          </cell>
          <cell r="C1316" t="str">
            <v>ba</v>
          </cell>
          <cell r="D1316">
            <v>18</v>
          </cell>
          <cell r="E1316" t="str">
            <v>l</v>
          </cell>
        </row>
        <row r="1317">
          <cell r="A1317" t="str">
            <v>M601</v>
          </cell>
          <cell r="B1317" t="str">
            <v>Tinta refletiva acrílica p/ 2 anos</v>
          </cell>
          <cell r="C1317" t="str">
            <v>ba</v>
          </cell>
          <cell r="D1317">
            <v>18</v>
          </cell>
          <cell r="E1317" t="str">
            <v>l</v>
          </cell>
        </row>
        <row r="1318">
          <cell r="A1318" t="str">
            <v>M602</v>
          </cell>
          <cell r="B1318" t="str">
            <v>Adubo NPK (4.14.8)</v>
          </cell>
          <cell r="C1318" t="str">
            <v>kg</v>
          </cell>
          <cell r="D1318">
            <v>1</v>
          </cell>
          <cell r="E1318" t="str">
            <v>kg</v>
          </cell>
        </row>
        <row r="1319">
          <cell r="A1319" t="str">
            <v>M603</v>
          </cell>
          <cell r="B1319" t="str">
            <v>Inseticida</v>
          </cell>
          <cell r="C1319" t="str">
            <v>l</v>
          </cell>
          <cell r="D1319">
            <v>1</v>
          </cell>
          <cell r="E1319" t="str">
            <v>l</v>
          </cell>
        </row>
        <row r="1320">
          <cell r="A1320" t="str">
            <v>M604</v>
          </cell>
          <cell r="B1320" t="str">
            <v>Aditivo plastiment BV-40</v>
          </cell>
          <cell r="C1320" t="str">
            <v>tam</v>
          </cell>
          <cell r="D1320">
            <v>200</v>
          </cell>
          <cell r="E1320" t="str">
            <v>kg</v>
          </cell>
        </row>
        <row r="1321">
          <cell r="A1321" t="str">
            <v>M605</v>
          </cell>
          <cell r="B1321" t="str">
            <v>Cola para tubo PVC</v>
          </cell>
          <cell r="C1321" t="str">
            <v>tb</v>
          </cell>
          <cell r="D1321">
            <v>75</v>
          </cell>
          <cell r="E1321" t="str">
            <v>gr</v>
          </cell>
        </row>
        <row r="1322">
          <cell r="A1322" t="str">
            <v>M606</v>
          </cell>
          <cell r="B1322" t="str">
            <v>Tinta anti-corrosiva</v>
          </cell>
          <cell r="C1322" t="str">
            <v>ba</v>
          </cell>
          <cell r="D1322">
            <v>18</v>
          </cell>
          <cell r="E1322" t="str">
            <v>l</v>
          </cell>
        </row>
        <row r="1323">
          <cell r="A1323" t="str">
            <v>M607</v>
          </cell>
          <cell r="B1323" t="str">
            <v>Óleo de linhaça</v>
          </cell>
          <cell r="C1323" t="str">
            <v>tam</v>
          </cell>
          <cell r="D1323">
            <v>200</v>
          </cell>
          <cell r="E1323" t="str">
            <v>l</v>
          </cell>
        </row>
        <row r="1324">
          <cell r="A1324" t="str">
            <v>M608</v>
          </cell>
          <cell r="B1324" t="str">
            <v>Detergente</v>
          </cell>
          <cell r="C1324" t="str">
            <v>ba</v>
          </cell>
          <cell r="D1324">
            <v>18</v>
          </cell>
          <cell r="E1324" t="str">
            <v>l</v>
          </cell>
        </row>
        <row r="1325">
          <cell r="A1325" t="str">
            <v>M609</v>
          </cell>
          <cell r="B1325" t="str">
            <v>Tinta esmalte sintético fosco</v>
          </cell>
          <cell r="C1325" t="str">
            <v>ba</v>
          </cell>
          <cell r="D1325">
            <v>18</v>
          </cell>
          <cell r="E1325" t="str">
            <v>l</v>
          </cell>
        </row>
        <row r="1326">
          <cell r="A1326" t="str">
            <v>M610</v>
          </cell>
          <cell r="B1326" t="str">
            <v>Pintura epóxica - barra D= 32mm</v>
          </cell>
          <cell r="C1326" t="str">
            <v>m</v>
          </cell>
          <cell r="D1326">
            <v>1</v>
          </cell>
          <cell r="E1326" t="str">
            <v>m</v>
          </cell>
        </row>
        <row r="1327">
          <cell r="A1327" t="str">
            <v>M611</v>
          </cell>
          <cell r="B1327" t="str">
            <v>Redutor tipo 2002 prim. qualidade</v>
          </cell>
          <cell r="C1327" t="str">
            <v>l</v>
          </cell>
          <cell r="D1327">
            <v>1</v>
          </cell>
          <cell r="E1327" t="str">
            <v>l</v>
          </cell>
        </row>
        <row r="1328">
          <cell r="A1328" t="str">
            <v>M612</v>
          </cell>
          <cell r="B1328" t="str">
            <v>Lixa para ferro n. 100</v>
          </cell>
          <cell r="C1328" t="str">
            <v>un</v>
          </cell>
          <cell r="D1328">
            <v>1</v>
          </cell>
          <cell r="E1328" t="str">
            <v>un</v>
          </cell>
        </row>
        <row r="1329">
          <cell r="A1329" t="str">
            <v>M613</v>
          </cell>
          <cell r="B1329" t="str">
            <v>Base de resina alquídica (primer)</v>
          </cell>
          <cell r="C1329" t="str">
            <v>l</v>
          </cell>
          <cell r="D1329">
            <v>1</v>
          </cell>
          <cell r="E1329" t="str">
            <v>l</v>
          </cell>
        </row>
        <row r="1330">
          <cell r="A1330" t="str">
            <v>M615</v>
          </cell>
          <cell r="B1330" t="str">
            <v>Microesferas PRE-MIX</v>
          </cell>
          <cell r="C1330" t="str">
            <v>kg</v>
          </cell>
          <cell r="D1330">
            <v>1</v>
          </cell>
          <cell r="E1330" t="str">
            <v>kg</v>
          </cell>
        </row>
        <row r="1331">
          <cell r="A1331" t="str">
            <v>M616</v>
          </cell>
          <cell r="B1331" t="str">
            <v>Microesferas DROP-ON</v>
          </cell>
          <cell r="C1331" t="str">
            <v>kg</v>
          </cell>
          <cell r="D1331">
            <v>1</v>
          </cell>
          <cell r="E1331" t="str">
            <v>kg</v>
          </cell>
        </row>
        <row r="1332">
          <cell r="A1332" t="str">
            <v>M617</v>
          </cell>
          <cell r="B1332" t="str">
            <v>Massa termoplástica para extrusão</v>
          </cell>
          <cell r="C1332" t="str">
            <v>kg</v>
          </cell>
          <cell r="D1332">
            <v>1</v>
          </cell>
          <cell r="E1332" t="str">
            <v>kg</v>
          </cell>
        </row>
        <row r="1333">
          <cell r="A1333" t="str">
            <v>M618</v>
          </cell>
          <cell r="B1333" t="str">
            <v>Massa termoplástica para aspersão</v>
          </cell>
          <cell r="C1333" t="str">
            <v>kg</v>
          </cell>
          <cell r="D1333">
            <v>1</v>
          </cell>
          <cell r="E1333" t="str">
            <v>kg</v>
          </cell>
        </row>
        <row r="1334">
          <cell r="A1334" t="str">
            <v>M619</v>
          </cell>
          <cell r="B1334" t="str">
            <v>Cola poliester</v>
          </cell>
          <cell r="C1334" t="str">
            <v>kg</v>
          </cell>
          <cell r="D1334">
            <v>1</v>
          </cell>
          <cell r="E1334" t="str">
            <v>kg</v>
          </cell>
        </row>
        <row r="1335">
          <cell r="A1335" t="str">
            <v>M620</v>
          </cell>
          <cell r="B1335" t="str">
            <v>Protetor de cura do concreto</v>
          </cell>
          <cell r="C1335" t="str">
            <v>tam</v>
          </cell>
          <cell r="D1335">
            <v>180</v>
          </cell>
          <cell r="E1335" t="str">
            <v>kg</v>
          </cell>
        </row>
        <row r="1336">
          <cell r="A1336" t="str">
            <v>M621</v>
          </cell>
          <cell r="B1336" t="str">
            <v>Desmoldante</v>
          </cell>
          <cell r="C1336" t="str">
            <v>tam</v>
          </cell>
          <cell r="D1336">
            <v>180</v>
          </cell>
          <cell r="E1336" t="str">
            <v>kg</v>
          </cell>
        </row>
        <row r="1337">
          <cell r="A1337" t="str">
            <v>M622</v>
          </cell>
          <cell r="B1337" t="str">
            <v>Interplast N</v>
          </cell>
          <cell r="C1337" t="str">
            <v>sc</v>
          </cell>
          <cell r="D1337">
            <v>50</v>
          </cell>
          <cell r="E1337" t="str">
            <v>kg</v>
          </cell>
        </row>
        <row r="1338">
          <cell r="A1338" t="str">
            <v>M623</v>
          </cell>
          <cell r="B1338" t="str">
            <v>Gás propano</v>
          </cell>
          <cell r="C1338" t="str">
            <v>kg</v>
          </cell>
          <cell r="D1338">
            <v>1</v>
          </cell>
          <cell r="E1338" t="str">
            <v>kg</v>
          </cell>
        </row>
        <row r="1339">
          <cell r="A1339" t="str">
            <v>M624</v>
          </cell>
          <cell r="B1339" t="str">
            <v>Tinta para pré-marcação</v>
          </cell>
          <cell r="C1339" t="str">
            <v>l</v>
          </cell>
          <cell r="D1339">
            <v>1</v>
          </cell>
          <cell r="E1339" t="str">
            <v>l</v>
          </cell>
        </row>
        <row r="1340">
          <cell r="A1340" t="str">
            <v>M625</v>
          </cell>
          <cell r="B1340" t="str">
            <v>Acetileno</v>
          </cell>
          <cell r="C1340" t="str">
            <v>m3</v>
          </cell>
          <cell r="D1340">
            <v>1</v>
          </cell>
          <cell r="E1340" t="str">
            <v>m3</v>
          </cell>
        </row>
        <row r="1341">
          <cell r="A1341" t="str">
            <v>M626</v>
          </cell>
          <cell r="B1341" t="str">
            <v>Oxigênio</v>
          </cell>
          <cell r="C1341" t="str">
            <v>m3</v>
          </cell>
          <cell r="D1341">
            <v>1</v>
          </cell>
          <cell r="E1341" t="str">
            <v>m3</v>
          </cell>
        </row>
        <row r="1342">
          <cell r="A1342" t="str">
            <v>M700</v>
          </cell>
          <cell r="B1342" t="str">
            <v>Tijolo comum maciço (5,5x9x19) cm</v>
          </cell>
          <cell r="C1342" t="str">
            <v>mlh</v>
          </cell>
          <cell r="D1342">
            <v>1000</v>
          </cell>
          <cell r="E1342" t="str">
            <v>un</v>
          </cell>
        </row>
        <row r="1343">
          <cell r="A1343" t="str">
            <v>M702</v>
          </cell>
          <cell r="B1343" t="str">
            <v>Cal hidratada</v>
          </cell>
          <cell r="C1343" t="str">
            <v>sc</v>
          </cell>
          <cell r="D1343">
            <v>20</v>
          </cell>
          <cell r="E1343" t="str">
            <v>kg</v>
          </cell>
        </row>
        <row r="1344">
          <cell r="A1344" t="str">
            <v>M703</v>
          </cell>
          <cell r="B1344" t="str">
            <v>Tijolo 20 x 30 cm</v>
          </cell>
          <cell r="C1344" t="str">
            <v>mlh</v>
          </cell>
          <cell r="D1344">
            <v>1000</v>
          </cell>
          <cell r="E1344" t="str">
            <v>un</v>
          </cell>
        </row>
        <row r="1345">
          <cell r="A1345" t="str">
            <v>M704</v>
          </cell>
          <cell r="B1345" t="str">
            <v>Areia Lavada Comercial</v>
          </cell>
          <cell r="C1345" t="str">
            <v>m3</v>
          </cell>
          <cell r="D1345">
            <v>1</v>
          </cell>
          <cell r="E1345" t="str">
            <v>m3</v>
          </cell>
        </row>
        <row r="1346">
          <cell r="A1346" t="str">
            <v>M705</v>
          </cell>
          <cell r="B1346" t="str">
            <v>Pó de pedra</v>
          </cell>
          <cell r="C1346" t="str">
            <v>m3</v>
          </cell>
          <cell r="D1346">
            <v>1</v>
          </cell>
          <cell r="E1346" t="str">
            <v>m3</v>
          </cell>
        </row>
        <row r="1347">
          <cell r="A1347" t="str">
            <v>M709</v>
          </cell>
          <cell r="B1347" t="str">
            <v>Brita Comercial</v>
          </cell>
          <cell r="C1347" t="str">
            <v>m3</v>
          </cell>
          <cell r="D1347">
            <v>1</v>
          </cell>
          <cell r="E1347" t="str">
            <v>m3</v>
          </cell>
        </row>
        <row r="1348">
          <cell r="A1348" t="str">
            <v>M710</v>
          </cell>
          <cell r="B1348" t="str">
            <v>Pedra de mão</v>
          </cell>
          <cell r="C1348" t="str">
            <v>m3</v>
          </cell>
          <cell r="D1348">
            <v>1</v>
          </cell>
          <cell r="E1348" t="str">
            <v>m3</v>
          </cell>
        </row>
        <row r="1349">
          <cell r="A1349" t="str">
            <v>M715</v>
          </cell>
          <cell r="B1349" t="str">
            <v>Pó calcário dolomítico</v>
          </cell>
          <cell r="C1349" t="str">
            <v>kg</v>
          </cell>
          <cell r="D1349">
            <v>1</v>
          </cell>
          <cell r="E1349" t="str">
            <v>kg</v>
          </cell>
        </row>
        <row r="1350">
          <cell r="A1350" t="str">
            <v>M901</v>
          </cell>
          <cell r="B1350" t="str">
            <v>Aparelho de apoio neoprene fretado</v>
          </cell>
          <cell r="C1350" t="str">
            <v>dm3</v>
          </cell>
          <cell r="D1350">
            <v>1</v>
          </cell>
          <cell r="E1350" t="str">
            <v>dm3</v>
          </cell>
        </row>
        <row r="1351">
          <cell r="A1351" t="str">
            <v>M902</v>
          </cell>
          <cell r="B1351" t="str">
            <v>Tubo de PVC D=75 mm</v>
          </cell>
          <cell r="C1351" t="str">
            <v>vr</v>
          </cell>
          <cell r="D1351">
            <v>6</v>
          </cell>
          <cell r="E1351" t="str">
            <v>m</v>
          </cell>
        </row>
        <row r="1352">
          <cell r="A1352" t="str">
            <v>M903</v>
          </cell>
          <cell r="B1352" t="str">
            <v>Manta sintética (Bidim) OP-20</v>
          </cell>
          <cell r="C1352" t="str">
            <v>m2</v>
          </cell>
          <cell r="D1352">
            <v>1</v>
          </cell>
          <cell r="E1352" t="str">
            <v>m2</v>
          </cell>
        </row>
        <row r="1353">
          <cell r="A1353" t="str">
            <v>M904</v>
          </cell>
          <cell r="B1353" t="str">
            <v>Manta sintética (Bidim) OP-30</v>
          </cell>
          <cell r="C1353" t="str">
            <v>m2</v>
          </cell>
          <cell r="D1353">
            <v>1</v>
          </cell>
          <cell r="E1353" t="str">
            <v>m2</v>
          </cell>
        </row>
        <row r="1354">
          <cell r="A1354" t="str">
            <v>M905</v>
          </cell>
          <cell r="B1354" t="str">
            <v>Filler</v>
          </cell>
          <cell r="C1354" t="str">
            <v>kg</v>
          </cell>
          <cell r="D1354">
            <v>1</v>
          </cell>
          <cell r="E1354" t="str">
            <v>kg</v>
          </cell>
        </row>
        <row r="1355">
          <cell r="A1355" t="str">
            <v>M906</v>
          </cell>
          <cell r="B1355" t="str">
            <v>Sementes p/ hidrossemeadura</v>
          </cell>
          <cell r="C1355" t="str">
            <v>kg</v>
          </cell>
          <cell r="D1355">
            <v>1</v>
          </cell>
          <cell r="E1355" t="str">
            <v>kg</v>
          </cell>
        </row>
        <row r="1356">
          <cell r="A1356" t="str">
            <v>M907</v>
          </cell>
          <cell r="B1356" t="str">
            <v>Adubo orgânico</v>
          </cell>
          <cell r="C1356" t="str">
            <v>t</v>
          </cell>
          <cell r="D1356">
            <v>1000</v>
          </cell>
          <cell r="E1356" t="str">
            <v>kg</v>
          </cell>
        </row>
        <row r="1357">
          <cell r="A1357" t="str">
            <v>M908</v>
          </cell>
          <cell r="B1357" t="str">
            <v>Eletrodo p/ solda eletr. OK 46.00</v>
          </cell>
          <cell r="C1357" t="str">
            <v>kg</v>
          </cell>
          <cell r="D1357">
            <v>1</v>
          </cell>
          <cell r="E1357" t="str">
            <v>kg</v>
          </cell>
        </row>
        <row r="1358">
          <cell r="A1358" t="str">
            <v>M909</v>
          </cell>
          <cell r="B1358" t="str">
            <v>Tubo de PVC perfurado D=50 mm</v>
          </cell>
          <cell r="C1358" t="str">
            <v>vr</v>
          </cell>
          <cell r="D1358">
            <v>6</v>
          </cell>
          <cell r="E1358" t="str">
            <v>m</v>
          </cell>
        </row>
        <row r="1359">
          <cell r="A1359" t="str">
            <v>M910</v>
          </cell>
          <cell r="B1359" t="str">
            <v>Tubo de PVC rígido D=50 mm</v>
          </cell>
          <cell r="C1359" t="str">
            <v>vr</v>
          </cell>
          <cell r="D1359">
            <v>6</v>
          </cell>
          <cell r="E1359" t="str">
            <v>m</v>
          </cell>
        </row>
        <row r="1360">
          <cell r="A1360" t="str">
            <v>M911</v>
          </cell>
          <cell r="B1360" t="str">
            <v>Tubo de PVC D=100 mm</v>
          </cell>
          <cell r="C1360" t="str">
            <v>vr</v>
          </cell>
          <cell r="D1360">
            <v>6</v>
          </cell>
          <cell r="E1360" t="str">
            <v>m</v>
          </cell>
        </row>
        <row r="1361">
          <cell r="A1361" t="str">
            <v>M920</v>
          </cell>
          <cell r="B1361" t="str">
            <v>Meio tubo de concreto D=40 cm</v>
          </cell>
          <cell r="C1361" t="str">
            <v>m</v>
          </cell>
          <cell r="D1361">
            <v>1</v>
          </cell>
          <cell r="E1361" t="str">
            <v>m</v>
          </cell>
        </row>
        <row r="1362">
          <cell r="A1362" t="str">
            <v>M930</v>
          </cell>
          <cell r="B1362" t="str">
            <v>Gabião caixa 2x1x1m galvanizado</v>
          </cell>
          <cell r="C1362" t="str">
            <v>un</v>
          </cell>
          <cell r="D1362">
            <v>1</v>
          </cell>
          <cell r="E1362" t="str">
            <v>un</v>
          </cell>
        </row>
        <row r="1363">
          <cell r="A1363" t="str">
            <v>M935</v>
          </cell>
          <cell r="B1363" t="str">
            <v>Terra arm. ECE - greide 0&lt;h&lt;6m</v>
          </cell>
          <cell r="C1363" t="str">
            <v>m2</v>
          </cell>
          <cell r="D1363">
            <v>1</v>
          </cell>
          <cell r="E1363" t="str">
            <v>m2</v>
          </cell>
        </row>
        <row r="1364">
          <cell r="A1364" t="str">
            <v>M936</v>
          </cell>
          <cell r="B1364" t="str">
            <v>Terra arm. ECE - greide 6&lt;h&lt;9m</v>
          </cell>
          <cell r="C1364" t="str">
            <v>m2</v>
          </cell>
          <cell r="D1364">
            <v>1</v>
          </cell>
          <cell r="E1364" t="str">
            <v>m2</v>
          </cell>
        </row>
        <row r="1365">
          <cell r="A1365" t="str">
            <v>M937</v>
          </cell>
          <cell r="B1365" t="str">
            <v>Terra arm. ECE - greide 9&lt;h&lt;12m</v>
          </cell>
          <cell r="C1365" t="str">
            <v>m2</v>
          </cell>
          <cell r="D1365">
            <v>1</v>
          </cell>
          <cell r="E1365" t="str">
            <v>m2</v>
          </cell>
        </row>
        <row r="1366">
          <cell r="A1366" t="str">
            <v>M938</v>
          </cell>
          <cell r="B1366" t="str">
            <v>Terra arm. ECE- pé talude 0&lt;h&lt;6m</v>
          </cell>
          <cell r="C1366" t="str">
            <v>m2</v>
          </cell>
          <cell r="D1366">
            <v>1</v>
          </cell>
          <cell r="E1366" t="str">
            <v>m2</v>
          </cell>
        </row>
        <row r="1367">
          <cell r="A1367" t="str">
            <v>M939</v>
          </cell>
          <cell r="B1367" t="str">
            <v>Terra arm. ECE- pé talude 6&lt;h&lt;9m</v>
          </cell>
          <cell r="C1367" t="str">
            <v>m2</v>
          </cell>
          <cell r="D1367">
            <v>1</v>
          </cell>
          <cell r="E1367" t="str">
            <v>m2</v>
          </cell>
        </row>
        <row r="1368">
          <cell r="A1368" t="str">
            <v>M940</v>
          </cell>
          <cell r="B1368" t="str">
            <v>Terra arm. ECE- pé talude 9&lt;h&lt;12m</v>
          </cell>
          <cell r="C1368" t="str">
            <v>m2</v>
          </cell>
          <cell r="D1368">
            <v>1</v>
          </cell>
          <cell r="E1368" t="str">
            <v>m2</v>
          </cell>
        </row>
        <row r="1369">
          <cell r="A1369" t="str">
            <v>M941</v>
          </cell>
          <cell r="B1369" t="str">
            <v>Terra arm. ECE-enc. portante 0&lt;h&lt;6m</v>
          </cell>
          <cell r="C1369" t="str">
            <v>m2</v>
          </cell>
          <cell r="D1369">
            <v>1</v>
          </cell>
          <cell r="E1369" t="str">
            <v>m2</v>
          </cell>
        </row>
        <row r="1370">
          <cell r="A1370" t="str">
            <v>M942</v>
          </cell>
          <cell r="B1370" t="str">
            <v>Terra arm. ECE-enc. portante 6&lt;h&lt;9m</v>
          </cell>
          <cell r="C1370" t="str">
            <v>m2</v>
          </cell>
          <cell r="D1370">
            <v>1</v>
          </cell>
          <cell r="E1370" t="str">
            <v>m2</v>
          </cell>
        </row>
        <row r="1371">
          <cell r="A1371" t="str">
            <v>M945</v>
          </cell>
          <cell r="B1371" t="str">
            <v>Haste para perfuratriz de esteira</v>
          </cell>
          <cell r="C1371" t="str">
            <v>un</v>
          </cell>
          <cell r="D1371">
            <v>1</v>
          </cell>
          <cell r="E1371" t="str">
            <v>un</v>
          </cell>
        </row>
        <row r="1372">
          <cell r="A1372" t="str">
            <v>M946</v>
          </cell>
          <cell r="B1372" t="str">
            <v>Luva para perfuratriz de esteira</v>
          </cell>
          <cell r="C1372" t="str">
            <v>un</v>
          </cell>
          <cell r="D1372">
            <v>1</v>
          </cell>
          <cell r="E1372" t="str">
            <v>un</v>
          </cell>
        </row>
        <row r="1373">
          <cell r="A1373" t="str">
            <v>M947</v>
          </cell>
          <cell r="B1373" t="str">
            <v>Punho para perfuratriz de esteira</v>
          </cell>
          <cell r="C1373" t="str">
            <v>un</v>
          </cell>
          <cell r="D1373">
            <v>1</v>
          </cell>
          <cell r="E1373" t="str">
            <v>un</v>
          </cell>
        </row>
        <row r="1374">
          <cell r="A1374" t="str">
            <v>M948</v>
          </cell>
          <cell r="B1374" t="str">
            <v>Coroa para perfuratriz de esteira</v>
          </cell>
          <cell r="C1374" t="str">
            <v>un</v>
          </cell>
          <cell r="D1374">
            <v>1</v>
          </cell>
          <cell r="E1374" t="str">
            <v>un</v>
          </cell>
        </row>
        <row r="1375">
          <cell r="A1375" t="str">
            <v>M949</v>
          </cell>
          <cell r="B1375" t="str">
            <v>Disco diam. p/ máq. de disco 48kW</v>
          </cell>
          <cell r="C1375" t="str">
            <v>un</v>
          </cell>
          <cell r="D1375">
            <v>1</v>
          </cell>
          <cell r="E1375" t="str">
            <v>un</v>
          </cell>
        </row>
        <row r="1376">
          <cell r="A1376" t="str">
            <v>M950</v>
          </cell>
          <cell r="B1376" t="str">
            <v>Coroa de diamante linha NX</v>
          </cell>
          <cell r="C1376" t="str">
            <v>un</v>
          </cell>
          <cell r="D1376">
            <v>1</v>
          </cell>
          <cell r="E1376" t="str">
            <v>un</v>
          </cell>
        </row>
        <row r="1377">
          <cell r="A1377" t="str">
            <v>M951</v>
          </cell>
          <cell r="B1377" t="str">
            <v>Calibrador de diamante linha NX</v>
          </cell>
          <cell r="C1377" t="str">
            <v>un</v>
          </cell>
          <cell r="D1377">
            <v>1</v>
          </cell>
          <cell r="E1377" t="str">
            <v>un</v>
          </cell>
        </row>
        <row r="1378">
          <cell r="A1378" t="str">
            <v>M952</v>
          </cell>
          <cell r="B1378" t="str">
            <v>Mola comum linha NX</v>
          </cell>
          <cell r="C1378" t="str">
            <v>un</v>
          </cell>
          <cell r="D1378">
            <v>1</v>
          </cell>
          <cell r="E1378" t="str">
            <v>un</v>
          </cell>
        </row>
        <row r="1379">
          <cell r="A1379" t="str">
            <v>M953</v>
          </cell>
          <cell r="B1379" t="str">
            <v>Barrilete simples linha NX</v>
          </cell>
          <cell r="C1379" t="str">
            <v>un</v>
          </cell>
          <cell r="D1379">
            <v>1</v>
          </cell>
          <cell r="E1379" t="str">
            <v>un</v>
          </cell>
        </row>
        <row r="1380">
          <cell r="A1380" t="str">
            <v>M954</v>
          </cell>
          <cell r="B1380" t="str">
            <v>Haste paredes paraleleas c/ niples</v>
          </cell>
          <cell r="C1380" t="str">
            <v>un</v>
          </cell>
          <cell r="D1380">
            <v>1</v>
          </cell>
          <cell r="E1380" t="str">
            <v>un</v>
          </cell>
        </row>
        <row r="1381">
          <cell r="A1381" t="str">
            <v>M955</v>
          </cell>
          <cell r="B1381" t="str">
            <v>Coroa de widia linha NX</v>
          </cell>
          <cell r="C1381" t="str">
            <v>un</v>
          </cell>
          <cell r="D1381">
            <v>1</v>
          </cell>
          <cell r="E1381" t="str">
            <v>un</v>
          </cell>
        </row>
        <row r="1382">
          <cell r="A1382" t="str">
            <v>M956</v>
          </cell>
          <cell r="B1382" t="str">
            <v>Sapata de widia linha NX</v>
          </cell>
          <cell r="C1382" t="str">
            <v>un</v>
          </cell>
          <cell r="D1382">
            <v>1</v>
          </cell>
          <cell r="E1382" t="str">
            <v>un</v>
          </cell>
        </row>
        <row r="1383">
          <cell r="A1383" t="str">
            <v>M957</v>
          </cell>
          <cell r="B1383" t="str">
            <v>Revestimento c/ conector linha NX</v>
          </cell>
          <cell r="C1383" t="str">
            <v>un</v>
          </cell>
          <cell r="D1383">
            <v>1</v>
          </cell>
          <cell r="E1383" t="str">
            <v>un</v>
          </cell>
        </row>
        <row r="1384">
          <cell r="A1384" t="str">
            <v>M958</v>
          </cell>
          <cell r="B1384" t="str">
            <v>Calibrador de widia simples linh NX</v>
          </cell>
          <cell r="C1384" t="str">
            <v>un</v>
          </cell>
          <cell r="D1384">
            <v>1</v>
          </cell>
          <cell r="E1384" t="str">
            <v>un</v>
          </cell>
        </row>
        <row r="1385">
          <cell r="A1385" t="str">
            <v>M960</v>
          </cell>
          <cell r="B1385" t="str">
            <v>Fio de nylon n. 40</v>
          </cell>
          <cell r="C1385" t="str">
            <v>rl</v>
          </cell>
          <cell r="D1385">
            <v>100</v>
          </cell>
          <cell r="E1385" t="str">
            <v>m</v>
          </cell>
        </row>
        <row r="1386">
          <cell r="A1386" t="str">
            <v>M969</v>
          </cell>
          <cell r="B1386" t="str">
            <v>Película refletiva lentes expostas</v>
          </cell>
          <cell r="C1386" t="str">
            <v>m2</v>
          </cell>
          <cell r="D1386">
            <v>1</v>
          </cell>
          <cell r="E1386" t="str">
            <v>m2</v>
          </cell>
        </row>
        <row r="1387">
          <cell r="A1387" t="str">
            <v>M970</v>
          </cell>
          <cell r="B1387" t="str">
            <v>Película refletiva lentes inclusas</v>
          </cell>
          <cell r="C1387" t="str">
            <v>m2</v>
          </cell>
          <cell r="D1387">
            <v>1</v>
          </cell>
          <cell r="E1387" t="str">
            <v>m2</v>
          </cell>
        </row>
        <row r="1388">
          <cell r="A1388" t="str">
            <v>M971</v>
          </cell>
          <cell r="B1388" t="str">
            <v>Dispositivo anti-ofuscante</v>
          </cell>
          <cell r="C1388" t="str">
            <v>m</v>
          </cell>
          <cell r="D1388">
            <v>1</v>
          </cell>
          <cell r="E1388" t="str">
            <v>m</v>
          </cell>
        </row>
        <row r="1389">
          <cell r="A1389" t="str">
            <v>M972</v>
          </cell>
          <cell r="B1389" t="str">
            <v>Tacha refletiva monodirecional</v>
          </cell>
          <cell r="C1389" t="str">
            <v>un</v>
          </cell>
          <cell r="D1389">
            <v>1</v>
          </cell>
          <cell r="E1389" t="str">
            <v>un</v>
          </cell>
        </row>
        <row r="1390">
          <cell r="A1390" t="str">
            <v>M973</v>
          </cell>
          <cell r="B1390" t="str">
            <v>Tacha refletiva bidirecional</v>
          </cell>
          <cell r="C1390" t="str">
            <v>un</v>
          </cell>
          <cell r="D1390">
            <v>1</v>
          </cell>
          <cell r="E1390" t="str">
            <v>un</v>
          </cell>
        </row>
        <row r="1391">
          <cell r="A1391" t="str">
            <v>M974</v>
          </cell>
          <cell r="B1391" t="str">
            <v>Tachão refletivo monodirecional</v>
          </cell>
          <cell r="C1391" t="str">
            <v>un</v>
          </cell>
          <cell r="D1391">
            <v>1</v>
          </cell>
          <cell r="E1391" t="str">
            <v>un</v>
          </cell>
        </row>
        <row r="1392">
          <cell r="A1392" t="str">
            <v>M975</v>
          </cell>
          <cell r="B1392" t="str">
            <v>Tachão refletivo bidirecional</v>
          </cell>
          <cell r="C1392" t="str">
            <v>un</v>
          </cell>
          <cell r="D1392">
            <v>1</v>
          </cell>
          <cell r="E1392" t="str">
            <v>un</v>
          </cell>
        </row>
        <row r="1393">
          <cell r="A1393" t="str">
            <v>M976</v>
          </cell>
          <cell r="B1393" t="str">
            <v>Baguete limitador de polietileno</v>
          </cell>
          <cell r="C1393" t="str">
            <v>m</v>
          </cell>
          <cell r="D1393">
            <v>1</v>
          </cell>
          <cell r="E1393" t="str">
            <v>m</v>
          </cell>
        </row>
        <row r="1394">
          <cell r="A1394" t="str">
            <v>M977</v>
          </cell>
          <cell r="B1394" t="str">
            <v>Selante asfáltico polimerizado</v>
          </cell>
          <cell r="C1394" t="str">
            <v>l</v>
          </cell>
          <cell r="D1394">
            <v>1</v>
          </cell>
          <cell r="E1394" t="str">
            <v>l</v>
          </cell>
        </row>
        <row r="1395">
          <cell r="A1395" t="str">
            <v>M980</v>
          </cell>
          <cell r="B1395" t="str">
            <v>Indenização de jazida</v>
          </cell>
          <cell r="C1395" t="str">
            <v>m3</v>
          </cell>
          <cell r="D1395">
            <v>1</v>
          </cell>
          <cell r="E1395" t="str">
            <v>m3</v>
          </cell>
        </row>
        <row r="1396">
          <cell r="A1396" t="str">
            <v>M982</v>
          </cell>
          <cell r="B1396" t="str">
            <v>Isopor de 5cm de espessura</v>
          </cell>
          <cell r="C1396" t="str">
            <v>m2</v>
          </cell>
          <cell r="D1396">
            <v>1</v>
          </cell>
          <cell r="E1396" t="str">
            <v>m2</v>
          </cell>
        </row>
        <row r="1397">
          <cell r="A1397" t="str">
            <v>M983</v>
          </cell>
          <cell r="B1397" t="str">
            <v>Disco diam. p/ máq. de disco 6kW</v>
          </cell>
          <cell r="C1397" t="str">
            <v>un</v>
          </cell>
          <cell r="D1397">
            <v>1</v>
          </cell>
          <cell r="E1397" t="str">
            <v>un</v>
          </cell>
        </row>
        <row r="1398">
          <cell r="A1398" t="str">
            <v>M984</v>
          </cell>
          <cell r="B1398" t="str">
            <v>Chumbadores</v>
          </cell>
          <cell r="C1398" t="str">
            <v>pç</v>
          </cell>
          <cell r="D1398">
            <v>0.3</v>
          </cell>
          <cell r="E1398" t="str">
            <v>kg</v>
          </cell>
        </row>
        <row r="1399">
          <cell r="A1399" t="str">
            <v>M985</v>
          </cell>
          <cell r="B1399" t="str">
            <v>Tubo plástico para purgadores</v>
          </cell>
          <cell r="C1399" t="str">
            <v>m</v>
          </cell>
          <cell r="D1399">
            <v>1</v>
          </cell>
          <cell r="E1399" t="str">
            <v>m</v>
          </cell>
        </row>
        <row r="1400">
          <cell r="A1400" t="str">
            <v>M996</v>
          </cell>
          <cell r="B1400" t="str">
            <v>Material Demolido</v>
          </cell>
          <cell r="C1400" t="str">
            <v>t</v>
          </cell>
          <cell r="D1400">
            <v>1</v>
          </cell>
          <cell r="E1400" t="str">
            <v>t</v>
          </cell>
        </row>
        <row r="1401">
          <cell r="A1401" t="str">
            <v>M997</v>
          </cell>
          <cell r="B1401" t="str">
            <v>Material Fresado</v>
          </cell>
          <cell r="C1401" t="str">
            <v>t</v>
          </cell>
          <cell r="D1401">
            <v>1</v>
          </cell>
          <cell r="E1401" t="str">
            <v>t</v>
          </cell>
        </row>
        <row r="1402">
          <cell r="A1402" t="str">
            <v>M998</v>
          </cell>
          <cell r="B1402" t="str">
            <v>Madeira</v>
          </cell>
          <cell r="C1402" t="str">
            <v>t</v>
          </cell>
          <cell r="D1402">
            <v>1</v>
          </cell>
          <cell r="E1402" t="str">
            <v>t</v>
          </cell>
        </row>
        <row r="1403">
          <cell r="A1403" t="str">
            <v>M999</v>
          </cell>
          <cell r="B1403" t="str">
            <v>Material retirado da pista</v>
          </cell>
          <cell r="C1403" t="str">
            <v>t</v>
          </cell>
          <cell r="D1403">
            <v>1</v>
          </cell>
          <cell r="E1403" t="str">
            <v>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rviços"/>
      <sheetName val="CURVA ABC"/>
      <sheetName val="CURVA ABC (2)"/>
      <sheetName val="Transporte"/>
      <sheetName val="DRENAGEM"/>
      <sheetName val="DRENAGEM (2)"/>
      <sheetName val="DRENAGEM (3)"/>
    </sheetNames>
    <sheetDataSet>
      <sheetData sheetId="0">
        <row r="3">
          <cell r="B3" t="str">
            <v>Atividades Auxiliares ou Básica</v>
          </cell>
          <cell r="F3" t="str">
            <v>Und</v>
          </cell>
        </row>
        <row r="4">
          <cell r="A4" t="str">
            <v>1 A 00 001 00</v>
          </cell>
          <cell r="B4" t="str">
            <v>Transporte local c/ basc. 5m3 rodov. não pav.</v>
          </cell>
          <cell r="E4" t="str">
            <v>tkm</v>
          </cell>
          <cell r="F4" t="str">
            <v>excluído</v>
          </cell>
        </row>
        <row r="5">
          <cell r="A5" t="str">
            <v>1 A 00 001 05</v>
          </cell>
          <cell r="B5" t="str">
            <v>Transp. local c/ basc. 10m3 rodov. não pav (const)</v>
          </cell>
          <cell r="E5" t="str">
            <v>tkm</v>
          </cell>
          <cell r="F5">
            <v>0.35</v>
          </cell>
        </row>
        <row r="6">
          <cell r="A6" t="str">
            <v>1 A 00 001 06</v>
          </cell>
          <cell r="B6" t="str">
            <v>Transp. local c/ basc. 10m3 rodov. não pav (consv)</v>
          </cell>
          <cell r="E6" t="str">
            <v>tkm</v>
          </cell>
          <cell r="F6">
            <v>0.42</v>
          </cell>
        </row>
        <row r="7">
          <cell r="A7" t="str">
            <v>1 A 00 001 07</v>
          </cell>
          <cell r="B7" t="str">
            <v>Transp. local c/ basc. 10m3 rodov. não pav (restr)</v>
          </cell>
          <cell r="E7" t="str">
            <v>tkm</v>
          </cell>
          <cell r="F7">
            <v>0.41</v>
          </cell>
        </row>
        <row r="8">
          <cell r="A8" t="str">
            <v>1 A 00 001 08</v>
          </cell>
          <cell r="B8" t="str">
            <v>Transporte local c/ basc. p/ rocha rodov. não pav.</v>
          </cell>
          <cell r="E8" t="str">
            <v>tkm</v>
          </cell>
          <cell r="F8">
            <v>0.49</v>
          </cell>
        </row>
        <row r="9">
          <cell r="A9" t="str">
            <v>1 A 00 001 40</v>
          </cell>
          <cell r="B9" t="str">
            <v>Transp. local c/ carroceria 15 t rodov. não pav.</v>
          </cell>
          <cell r="E9" t="str">
            <v>tkm</v>
          </cell>
          <cell r="F9">
            <v>0.45</v>
          </cell>
        </row>
        <row r="10">
          <cell r="A10" t="str">
            <v>1 A 00 001 41</v>
          </cell>
          <cell r="B10" t="str">
            <v>Transporte local c/ carroceria 4t rodov. não pav.</v>
          </cell>
          <cell r="E10" t="str">
            <v>tkm</v>
          </cell>
          <cell r="F10">
            <v>0.57999999999999996</v>
          </cell>
        </row>
        <row r="11">
          <cell r="A11" t="str">
            <v>1 A 00 001 50</v>
          </cell>
          <cell r="B11" t="str">
            <v>Transporte local c/ betoneira rodov. não pav.</v>
          </cell>
          <cell r="E11" t="str">
            <v>tkm</v>
          </cell>
          <cell r="F11">
            <v>0.54</v>
          </cell>
        </row>
        <row r="12">
          <cell r="A12" t="str">
            <v>1 A 00 001 60</v>
          </cell>
          <cell r="B12" t="str">
            <v>Transp. local c/ carroc. c/ guind. rodov. não pav.</v>
          </cell>
          <cell r="E12" t="str">
            <v>tkm</v>
          </cell>
          <cell r="F12">
            <v>0.61</v>
          </cell>
        </row>
        <row r="13">
          <cell r="A13" t="str">
            <v>1 A 00 001 90</v>
          </cell>
          <cell r="B13" t="str">
            <v>Transporte comercial c/ carroc. rodov. não pav.</v>
          </cell>
          <cell r="E13" t="str">
            <v>tkm</v>
          </cell>
          <cell r="F13">
            <v>0.27</v>
          </cell>
        </row>
        <row r="14">
          <cell r="A14" t="str">
            <v>1 A 00 002 00</v>
          </cell>
          <cell r="B14" t="str">
            <v>Transporte local c/ basc. 5m3 rodov. pav.</v>
          </cell>
          <cell r="E14" t="str">
            <v>tkm</v>
          </cell>
          <cell r="F14">
            <v>0.32</v>
          </cell>
        </row>
        <row r="15">
          <cell r="A15" t="str">
            <v>1 A 00 002 03</v>
          </cell>
          <cell r="B15" t="str">
            <v>Transp. local material para remendos</v>
          </cell>
          <cell r="E15" t="str">
            <v>tkm</v>
          </cell>
          <cell r="F15">
            <v>0.66</v>
          </cell>
        </row>
        <row r="16">
          <cell r="A16" t="str">
            <v>1 A 00 002 05</v>
          </cell>
          <cell r="B16" t="str">
            <v>Transp. local c/ basc. 10m3 rodov. pav. (const)</v>
          </cell>
          <cell r="E16" t="str">
            <v>tkm</v>
          </cell>
          <cell r="F16">
            <v>0.27</v>
          </cell>
        </row>
        <row r="17">
          <cell r="A17" t="str">
            <v>1 A 00 002 06</v>
          </cell>
          <cell r="B17" t="str">
            <v>Transp. local c/ basc. 10m3 rodov. pav. (consv)</v>
          </cell>
          <cell r="E17" t="str">
            <v>tkm</v>
          </cell>
          <cell r="F17">
            <v>0.32</v>
          </cell>
        </row>
        <row r="18">
          <cell r="A18" t="str">
            <v>1 A 00 002 07</v>
          </cell>
          <cell r="B18" t="str">
            <v>Transp. local c/ basc. 10m3 rodov. pav. (restr)</v>
          </cell>
          <cell r="E18" t="str">
            <v>tkm</v>
          </cell>
          <cell r="F18">
            <v>0.31</v>
          </cell>
        </row>
        <row r="19">
          <cell r="A19" t="str">
            <v>1 A 00 002 08</v>
          </cell>
          <cell r="B19" t="str">
            <v>Transporte local c/ basc. p/ rocha rodov. pav.</v>
          </cell>
          <cell r="E19" t="str">
            <v>tkm</v>
          </cell>
          <cell r="F19">
            <v>0.37</v>
          </cell>
        </row>
        <row r="20">
          <cell r="A20" t="str">
            <v>1 A 00 002 40</v>
          </cell>
          <cell r="B20" t="str">
            <v>Transporte local c/ carroceria 15 t rodov. pav.</v>
          </cell>
          <cell r="E20" t="str">
            <v>tkm</v>
          </cell>
          <cell r="F20">
            <v>0.34</v>
          </cell>
        </row>
        <row r="21">
          <cell r="A21" t="str">
            <v>1 A 00 002 41</v>
          </cell>
          <cell r="B21" t="str">
            <v>Transporte local c/ carroceria 4t rodov. pav.</v>
          </cell>
          <cell r="E21" t="str">
            <v>tkm</v>
          </cell>
          <cell r="F21">
            <v>0.45</v>
          </cell>
        </row>
        <row r="22">
          <cell r="A22" t="str">
            <v>1 A 00 002 50</v>
          </cell>
          <cell r="B22" t="str">
            <v>Transporte local c/ betoneira rodov. pav.</v>
          </cell>
          <cell r="E22" t="str">
            <v>tkm</v>
          </cell>
          <cell r="F22">
            <v>0.4</v>
          </cell>
        </row>
        <row r="23">
          <cell r="A23" t="str">
            <v>1 A 00 002 60</v>
          </cell>
          <cell r="B23" t="str">
            <v>Transp. local c/ carroceria c/ guind. rodov. pav.</v>
          </cell>
          <cell r="E23" t="str">
            <v>tkm</v>
          </cell>
          <cell r="F23">
            <v>0.55000000000000004</v>
          </cell>
        </row>
        <row r="24">
          <cell r="A24" t="str">
            <v>1 A 00 002 90</v>
          </cell>
          <cell r="B24" t="str">
            <v>Transporte comercial c/ carroceria rodov. pav.</v>
          </cell>
          <cell r="E24" t="str">
            <v>tkm</v>
          </cell>
          <cell r="F24">
            <v>0.18</v>
          </cell>
        </row>
        <row r="25">
          <cell r="A25" t="str">
            <v>1 A 00 102 00</v>
          </cell>
          <cell r="B25" t="str">
            <v>Transporte local de material betuminoso</v>
          </cell>
          <cell r="E25" t="str">
            <v>tkm</v>
          </cell>
          <cell r="F25">
            <v>0.73</v>
          </cell>
        </row>
        <row r="26">
          <cell r="A26" t="str">
            <v>1 A 00 112 90</v>
          </cell>
          <cell r="B26" t="str">
            <v>Transporte comercial material betuminoso a quente</v>
          </cell>
          <cell r="E26" t="str">
            <v>tkm</v>
          </cell>
          <cell r="F26">
            <v>0</v>
          </cell>
        </row>
        <row r="27">
          <cell r="A27" t="str">
            <v>1 A 00 112 91</v>
          </cell>
          <cell r="B27" t="str">
            <v>Transporte comercial material betuminoso a frio</v>
          </cell>
          <cell r="E27" t="str">
            <v>tkm</v>
          </cell>
          <cell r="F27">
            <v>0</v>
          </cell>
        </row>
        <row r="28">
          <cell r="A28" t="str">
            <v>1 A 00 201 70</v>
          </cell>
          <cell r="B28" t="str">
            <v>Transp. local água c/ cam. tanque rodov. não pav.</v>
          </cell>
          <cell r="E28" t="str">
            <v>tkm</v>
          </cell>
          <cell r="F28">
            <v>0.5</v>
          </cell>
        </row>
        <row r="29">
          <cell r="A29" t="str">
            <v>1 A 00 202 70</v>
          </cell>
          <cell r="B29" t="str">
            <v>Transp. local de água c/ cam. tanque rodov. pav.</v>
          </cell>
          <cell r="E29" t="str">
            <v>tkm</v>
          </cell>
          <cell r="F29">
            <v>0.37</v>
          </cell>
        </row>
        <row r="30">
          <cell r="A30" t="str">
            <v>1 A 00 301 00</v>
          </cell>
          <cell r="B30" t="str">
            <v>Fornecimento de Aço CA-25</v>
          </cell>
          <cell r="E30" t="str">
            <v>kg</v>
          </cell>
          <cell r="F30">
            <v>2.12</v>
          </cell>
        </row>
        <row r="31">
          <cell r="A31" t="str">
            <v>1 A 00 302 00</v>
          </cell>
          <cell r="B31" t="str">
            <v>Fornecimento de Aço CA-50</v>
          </cell>
          <cell r="E31" t="str">
            <v>kg</v>
          </cell>
          <cell r="F31">
            <v>2.09</v>
          </cell>
        </row>
        <row r="32">
          <cell r="A32" t="str">
            <v>1 A 00 303 00</v>
          </cell>
          <cell r="B32" t="str">
            <v>Fornecimento de Aço CA-60</v>
          </cell>
          <cell r="E32" t="str">
            <v>kg</v>
          </cell>
          <cell r="F32">
            <v>2.2599999999999998</v>
          </cell>
        </row>
        <row r="33">
          <cell r="A33" t="str">
            <v>1 A 00 717 00</v>
          </cell>
          <cell r="B33" t="str">
            <v>Brita Comercial</v>
          </cell>
          <cell r="E33" t="str">
            <v>m3</v>
          </cell>
          <cell r="F33">
            <v>20</v>
          </cell>
        </row>
        <row r="34">
          <cell r="A34" t="str">
            <v>1 A 00 961 00</v>
          </cell>
          <cell r="B34" t="str">
            <v>Peças de Desgaste do Britador 30m3/h</v>
          </cell>
          <cell r="E34" t="str">
            <v>cjh</v>
          </cell>
          <cell r="F34">
            <v>23.36</v>
          </cell>
        </row>
        <row r="35">
          <cell r="A35" t="str">
            <v>1 A 00 962 00</v>
          </cell>
          <cell r="B35" t="str">
            <v>Peças de Desgaste do Britador 9 a 20m3/h</v>
          </cell>
          <cell r="E35" t="str">
            <v>cjh</v>
          </cell>
          <cell r="F35">
            <v>13.31</v>
          </cell>
        </row>
        <row r="36">
          <cell r="A36" t="str">
            <v>1 A 00 963 00</v>
          </cell>
          <cell r="B36" t="str">
            <v>Peças de Desgaste do Britador 80m3/h</v>
          </cell>
          <cell r="E36" t="str">
            <v>cjh</v>
          </cell>
          <cell r="F36">
            <v>61.37</v>
          </cell>
        </row>
        <row r="37">
          <cell r="A37" t="str">
            <v>1 A 00 964 00</v>
          </cell>
          <cell r="B37" t="str">
            <v>Peças de desgaste britador prod. de rachão</v>
          </cell>
          <cell r="E37" t="str">
            <v>cjh</v>
          </cell>
          <cell r="F37">
            <v>18.07</v>
          </cell>
        </row>
        <row r="38">
          <cell r="A38" t="str">
            <v>1 A 01 100 01</v>
          </cell>
          <cell r="B38" t="str">
            <v>Limpeza camada vegetal em jazida (const e restr.)</v>
          </cell>
          <cell r="E38" t="str">
            <v>m2</v>
          </cell>
          <cell r="F38">
            <v>0.23</v>
          </cell>
        </row>
        <row r="39">
          <cell r="A39" t="str">
            <v>1 A 01 100 02</v>
          </cell>
          <cell r="B39" t="str">
            <v>Limpeza de camada vegetal em jazida (consv)</v>
          </cell>
          <cell r="E39" t="str">
            <v>m2</v>
          </cell>
          <cell r="F39">
            <v>0.48</v>
          </cell>
        </row>
        <row r="40">
          <cell r="A40" t="str">
            <v>1 A 01 105 01</v>
          </cell>
          <cell r="B40" t="str">
            <v>Expurgo de jazida (const e restr)</v>
          </cell>
          <cell r="E40" t="str">
            <v>m3</v>
          </cell>
          <cell r="F40">
            <v>1.22</v>
          </cell>
        </row>
        <row r="41">
          <cell r="A41" t="str">
            <v>1 A 01 105 02</v>
          </cell>
          <cell r="B41" t="str">
            <v>Expurgo de jazida (consv)</v>
          </cell>
          <cell r="E41" t="str">
            <v>m3</v>
          </cell>
          <cell r="F41">
            <v>2.62</v>
          </cell>
        </row>
        <row r="42">
          <cell r="A42" t="str">
            <v>1 A 01 111 00</v>
          </cell>
          <cell r="B42" t="str">
            <v>Material de base (consv)</v>
          </cell>
          <cell r="E42" t="str">
            <v>m3</v>
          </cell>
          <cell r="F42">
            <v>0</v>
          </cell>
        </row>
        <row r="43">
          <cell r="A43" t="str">
            <v>1 A 01 111 01</v>
          </cell>
          <cell r="B43" t="str">
            <v>Esc. e carga material de jazida (consv)</v>
          </cell>
          <cell r="E43" t="str">
            <v>m3</v>
          </cell>
          <cell r="F43">
            <v>5.13</v>
          </cell>
        </row>
        <row r="44">
          <cell r="A44" t="str">
            <v>1 A 01 120 01</v>
          </cell>
          <cell r="B44" t="str">
            <v>Escav. e carga de mater. de jazida(const e restr)</v>
          </cell>
          <cell r="E44" t="str">
            <v>m3</v>
          </cell>
          <cell r="F44">
            <v>3.7</v>
          </cell>
        </row>
        <row r="45">
          <cell r="A45" t="str">
            <v>1 A 01 150 01</v>
          </cell>
          <cell r="B45" t="str">
            <v>Rocha p/ britagem c/ perfur. sobre esteira</v>
          </cell>
          <cell r="E45" t="str">
            <v>m3</v>
          </cell>
          <cell r="F45">
            <v>17.23</v>
          </cell>
        </row>
        <row r="46">
          <cell r="A46" t="str">
            <v>1 A 01 150 02</v>
          </cell>
          <cell r="B46" t="str">
            <v>Rocha p/ britagem com perfuratriz manual</v>
          </cell>
          <cell r="E46" t="str">
            <v>m3</v>
          </cell>
          <cell r="F46">
            <v>19.3</v>
          </cell>
        </row>
        <row r="47">
          <cell r="A47" t="str">
            <v>1 A 01 155 01</v>
          </cell>
          <cell r="B47" t="str">
            <v>Rachão e pedra-de-mão produzidos-(const e rest)</v>
          </cell>
          <cell r="E47" t="str">
            <v>m3</v>
          </cell>
          <cell r="F47">
            <v>13.77</v>
          </cell>
        </row>
        <row r="48">
          <cell r="A48" t="str">
            <v>1 A 01 170 01</v>
          </cell>
          <cell r="B48" t="str">
            <v>Areia extraída com equipamento tipo "drag-line"</v>
          </cell>
          <cell r="E48" t="str">
            <v>m3</v>
          </cell>
          <cell r="F48">
            <v>4.51</v>
          </cell>
        </row>
        <row r="49">
          <cell r="A49" t="str">
            <v>1 A 01 170 02</v>
          </cell>
          <cell r="B49" t="str">
            <v>Areia extraída com trator e carregadeira</v>
          </cell>
          <cell r="E49" t="str">
            <v>m3</v>
          </cell>
          <cell r="F49">
            <v>3.72</v>
          </cell>
        </row>
        <row r="50">
          <cell r="A50" t="str">
            <v>1 A 01 170 03</v>
          </cell>
          <cell r="B50" t="str">
            <v>Areia extraída com draga de sucção (tipo bomba)</v>
          </cell>
          <cell r="E50" t="str">
            <v>m3</v>
          </cell>
          <cell r="F50">
            <v>10.49</v>
          </cell>
        </row>
        <row r="51">
          <cell r="A51" t="str">
            <v>1 A 01 200 01</v>
          </cell>
          <cell r="B51" t="str">
            <v>Brita produzida em central de britagem de 80 m3/h</v>
          </cell>
          <cell r="E51" t="str">
            <v>m3</v>
          </cell>
          <cell r="F51">
            <v>16.3</v>
          </cell>
        </row>
        <row r="52">
          <cell r="A52" t="str">
            <v>1 A 01 200 02</v>
          </cell>
          <cell r="B52" t="str">
            <v>Brita produzida em central de britagem de 30 m3/h</v>
          </cell>
          <cell r="E52" t="str">
            <v>m3</v>
          </cell>
          <cell r="F52">
            <v>21.32</v>
          </cell>
        </row>
        <row r="53">
          <cell r="A53" t="str">
            <v>1 A 01 200 04</v>
          </cell>
          <cell r="B53" t="str">
            <v>Pedra de mão produzida manualmente (consv)</v>
          </cell>
          <cell r="E53" t="str">
            <v>m3</v>
          </cell>
          <cell r="F53">
            <v>24.22</v>
          </cell>
        </row>
        <row r="54">
          <cell r="A54" t="str">
            <v>1 A 01 390 02</v>
          </cell>
          <cell r="B54" t="str">
            <v>Usinagem de CBUQ (capa de rolamento)</v>
          </cell>
          <cell r="E54" t="str">
            <v>t</v>
          </cell>
          <cell r="F54">
            <v>21.02</v>
          </cell>
        </row>
        <row r="55">
          <cell r="A55" t="str">
            <v>1 A 01 390 03</v>
          </cell>
          <cell r="B55" t="str">
            <v>Usinagem de CBUQ (binder)</v>
          </cell>
          <cell r="E55" t="str">
            <v>t</v>
          </cell>
          <cell r="F55">
            <v>20.61</v>
          </cell>
        </row>
        <row r="56">
          <cell r="A56" t="str">
            <v>1 A 01 391 02</v>
          </cell>
          <cell r="B56" t="str">
            <v>Usinagem de areia-asfalto</v>
          </cell>
          <cell r="E56" t="str">
            <v>t</v>
          </cell>
          <cell r="F56">
            <v>23.73</v>
          </cell>
        </row>
        <row r="57">
          <cell r="A57" t="str">
            <v>1 A 01 395 01</v>
          </cell>
          <cell r="B57" t="str">
            <v>Usinagem de brita graduada</v>
          </cell>
          <cell r="E57" t="str">
            <v>m3</v>
          </cell>
          <cell r="F57">
            <v>28.11</v>
          </cell>
        </row>
        <row r="58">
          <cell r="A58" t="str">
            <v>1 A 01 395 02</v>
          </cell>
          <cell r="B58" t="str">
            <v>Usinagem de solo-brita</v>
          </cell>
          <cell r="E58" t="str">
            <v>m3</v>
          </cell>
          <cell r="F58">
            <v>15.54</v>
          </cell>
        </row>
        <row r="59">
          <cell r="A59" t="str">
            <v>1 A 01 396 01</v>
          </cell>
          <cell r="B59" t="str">
            <v>Usinagem de solo-cimento</v>
          </cell>
          <cell r="E59" t="str">
            <v>m3</v>
          </cell>
          <cell r="F59">
            <v>74.66</v>
          </cell>
        </row>
        <row r="60">
          <cell r="A60" t="str">
            <v>1 A 01 396 02</v>
          </cell>
          <cell r="B60" t="str">
            <v>Usinagem de solo melhorado com cimento.</v>
          </cell>
          <cell r="E60" t="str">
            <v>m3</v>
          </cell>
          <cell r="F60">
            <v>40.020000000000003</v>
          </cell>
        </row>
        <row r="61">
          <cell r="A61" t="str">
            <v>1 A 01 397 02</v>
          </cell>
          <cell r="B61" t="str">
            <v>Usinagem de P.M.F.</v>
          </cell>
          <cell r="E61" t="str">
            <v>m3</v>
          </cell>
          <cell r="F61">
            <v>27.83</v>
          </cell>
        </row>
        <row r="62">
          <cell r="A62" t="str">
            <v>1 A 01 398 02</v>
          </cell>
          <cell r="B62" t="str">
            <v>Usinagem de CBUQ p/ reciclagem em usina fixa.</v>
          </cell>
          <cell r="E62" t="str">
            <v>t</v>
          </cell>
          <cell r="F62">
            <v>17.48</v>
          </cell>
        </row>
        <row r="63">
          <cell r="A63" t="str">
            <v>1 A 01 401 01</v>
          </cell>
          <cell r="B63" t="str">
            <v>Fôrma comum de madeira</v>
          </cell>
          <cell r="E63" t="str">
            <v>m2</v>
          </cell>
          <cell r="F63">
            <v>23.01</v>
          </cell>
        </row>
        <row r="64">
          <cell r="A64" t="str">
            <v>1 A 01 402 01</v>
          </cell>
          <cell r="B64" t="str">
            <v>Fôrma de placa compensada resinada</v>
          </cell>
          <cell r="E64" t="str">
            <v>m2</v>
          </cell>
          <cell r="F64">
            <v>18.27</v>
          </cell>
        </row>
        <row r="65">
          <cell r="A65" t="str">
            <v>1 A 01 403 01</v>
          </cell>
          <cell r="B65" t="str">
            <v>Fôrma de placa compensada plastificada</v>
          </cell>
          <cell r="E65" t="str">
            <v>m2</v>
          </cell>
          <cell r="F65">
            <v>20.22</v>
          </cell>
        </row>
        <row r="66">
          <cell r="A66" t="str">
            <v>1 A 01 404 01</v>
          </cell>
          <cell r="B66" t="str">
            <v>Fôrma para tubulão</v>
          </cell>
          <cell r="E66" t="str">
            <v>m2</v>
          </cell>
          <cell r="F66">
            <v>12.33</v>
          </cell>
        </row>
        <row r="67">
          <cell r="A67" t="str">
            <v>1 A 01 407 01</v>
          </cell>
          <cell r="B67" t="str">
            <v>Confecção e lançam. de concreto magro em betoneira</v>
          </cell>
          <cell r="E67" t="str">
            <v>m3</v>
          </cell>
          <cell r="F67">
            <v>134.68</v>
          </cell>
        </row>
        <row r="68">
          <cell r="A68" t="str">
            <v>1 A 01 408 01</v>
          </cell>
          <cell r="B68" t="str">
            <v>Concreto fck=8MPa contr raz uso geral conf e lanç</v>
          </cell>
          <cell r="E68" t="str">
            <v>m3</v>
          </cell>
          <cell r="F68">
            <v>160.74</v>
          </cell>
        </row>
        <row r="69">
          <cell r="A69" t="str">
            <v>1 A 01 410 01</v>
          </cell>
          <cell r="B69" t="str">
            <v>Concreto fck=10MPa contr raz uso geral conf e lanç</v>
          </cell>
          <cell r="E69" t="str">
            <v>m3</v>
          </cell>
          <cell r="F69">
            <v>169.68</v>
          </cell>
        </row>
        <row r="70">
          <cell r="A70" t="str">
            <v>1 A 01 412 01</v>
          </cell>
          <cell r="B70" t="str">
            <v>Concreto fck=12MPa contr raz uso geral conf e lanç</v>
          </cell>
          <cell r="E70" t="str">
            <v>m3</v>
          </cell>
          <cell r="F70">
            <v>179.02</v>
          </cell>
        </row>
        <row r="71">
          <cell r="A71" t="str">
            <v>1 A 01 415 01</v>
          </cell>
          <cell r="B71" t="str">
            <v>Concr estr fck=15MPa contr raz uso ger conf e lanç</v>
          </cell>
          <cell r="E71" t="str">
            <v>m3</v>
          </cell>
          <cell r="F71">
            <v>189.13</v>
          </cell>
        </row>
        <row r="72">
          <cell r="A72" t="str">
            <v>1 A 01 418 01</v>
          </cell>
          <cell r="B72" t="str">
            <v>Concr estr fck=18MPa contr raz uso ger conf e lanç</v>
          </cell>
          <cell r="E72" t="str">
            <v>m3</v>
          </cell>
          <cell r="F72">
            <v>198.85</v>
          </cell>
        </row>
        <row r="73">
          <cell r="A73" t="str">
            <v>1 A 01 422 01</v>
          </cell>
          <cell r="B73" t="str">
            <v>Concr estr fck=22MPa contr raz uso ger conf e lanç</v>
          </cell>
          <cell r="E73" t="str">
            <v>m3</v>
          </cell>
          <cell r="F73">
            <v>216.35</v>
          </cell>
        </row>
        <row r="74">
          <cell r="A74" t="str">
            <v>1 A 01 423 00</v>
          </cell>
          <cell r="B74" t="str">
            <v>Concreto fck=18MPa para pré-moldados (tubos)</v>
          </cell>
          <cell r="E74" t="str">
            <v>m3</v>
          </cell>
          <cell r="F74">
            <v>192.05</v>
          </cell>
        </row>
        <row r="75">
          <cell r="A75" t="str">
            <v>1 A 01 424 00</v>
          </cell>
          <cell r="B75" t="str">
            <v>Concreto poroso para pré-moldados (tubos)</v>
          </cell>
          <cell r="E75" t="str">
            <v>m3</v>
          </cell>
          <cell r="F75">
            <v>195.59</v>
          </cell>
        </row>
        <row r="76">
          <cell r="A76" t="str">
            <v>1 A 01 450 01</v>
          </cell>
          <cell r="B76" t="str">
            <v>Escoramento de bueiros celulares</v>
          </cell>
          <cell r="E76" t="str">
            <v>m3</v>
          </cell>
          <cell r="F76">
            <v>22.81</v>
          </cell>
        </row>
        <row r="77">
          <cell r="A77" t="str">
            <v>1 A 01 512 10</v>
          </cell>
          <cell r="B77" t="str">
            <v>Concreto ciclópico fck=12 MPa</v>
          </cell>
          <cell r="E77" t="str">
            <v>m3</v>
          </cell>
          <cell r="F77">
            <v>135.63</v>
          </cell>
        </row>
        <row r="78">
          <cell r="A78" t="str">
            <v>1 A 01 515 10</v>
          </cell>
          <cell r="B78" t="str">
            <v>Concreto ciclópico fck=15 MPa</v>
          </cell>
          <cell r="E78" t="str">
            <v>m3</v>
          </cell>
          <cell r="F78">
            <v>142.71</v>
          </cell>
        </row>
        <row r="79">
          <cell r="A79" t="str">
            <v>1 A 01 580 01</v>
          </cell>
          <cell r="B79" t="str">
            <v>Fornecimento, preparo e colocação formas aço CA 60</v>
          </cell>
          <cell r="E79" t="str">
            <v>kg</v>
          </cell>
          <cell r="F79">
            <v>3.8</v>
          </cell>
        </row>
        <row r="80">
          <cell r="A80" t="str">
            <v>1 A 01 580 02</v>
          </cell>
          <cell r="B80" t="str">
            <v>Fornecimento, preparo e colocação formas aço CA 50</v>
          </cell>
          <cell r="E80" t="str">
            <v>kg</v>
          </cell>
          <cell r="F80">
            <v>3.62</v>
          </cell>
        </row>
        <row r="81">
          <cell r="A81" t="str">
            <v>1 A 01 580 03</v>
          </cell>
          <cell r="B81" t="str">
            <v>Fornecimento, preparo e colocação formas aço CA 25</v>
          </cell>
          <cell r="E81" t="str">
            <v>kg</v>
          </cell>
          <cell r="F81">
            <v>3.65</v>
          </cell>
        </row>
        <row r="82">
          <cell r="A82" t="str">
            <v>1 A 01 603 01</v>
          </cell>
          <cell r="B82" t="str">
            <v>Argamassa cimento-areia 1:3</v>
          </cell>
          <cell r="E82" t="str">
            <v>m3</v>
          </cell>
          <cell r="F82">
            <v>217.24</v>
          </cell>
        </row>
        <row r="83">
          <cell r="A83" t="str">
            <v>1 A 01 604 01</v>
          </cell>
          <cell r="B83" t="str">
            <v>Argamassa cimento-areia 1:4</v>
          </cell>
          <cell r="E83" t="str">
            <v>m3</v>
          </cell>
          <cell r="F83">
            <v>178.49</v>
          </cell>
        </row>
        <row r="84">
          <cell r="A84" t="str">
            <v>1 A 01 606 01</v>
          </cell>
          <cell r="B84" t="str">
            <v>Argamassa cimento-areia 1:6</v>
          </cell>
          <cell r="E84" t="str">
            <v>m3</v>
          </cell>
          <cell r="F84">
            <v>149.31</v>
          </cell>
        </row>
        <row r="85">
          <cell r="A85" t="str">
            <v>1 A 01 620 01</v>
          </cell>
          <cell r="B85" t="str">
            <v>Argamassa cimento-solo 1:10</v>
          </cell>
          <cell r="E85" t="str">
            <v>m3</v>
          </cell>
          <cell r="F85">
            <v>92.93</v>
          </cell>
        </row>
        <row r="86">
          <cell r="A86" t="str">
            <v>1 A 01 653 00</v>
          </cell>
          <cell r="B86" t="str">
            <v>Usinagem para sub-base de concreto rolado</v>
          </cell>
          <cell r="E86" t="str">
            <v>m3</v>
          </cell>
          <cell r="F86">
            <v>78.349999999999994</v>
          </cell>
        </row>
        <row r="87">
          <cell r="A87" t="str">
            <v>1 A 01 654 00</v>
          </cell>
          <cell r="B87" t="str">
            <v>Usinagem p/ sub-base de concr. de cimento portland</v>
          </cell>
          <cell r="E87" t="str">
            <v>m3</v>
          </cell>
          <cell r="F87">
            <v>80.790000000000006</v>
          </cell>
        </row>
        <row r="88">
          <cell r="A88" t="str">
            <v>1 A 01 656 00</v>
          </cell>
          <cell r="B88" t="str">
            <v>Usinagem p/ conc. de cim. portland c/ forma desliz</v>
          </cell>
          <cell r="E88" t="str">
            <v>m3</v>
          </cell>
          <cell r="F88">
            <v>198.02</v>
          </cell>
        </row>
        <row r="89">
          <cell r="A89" t="str">
            <v>1 A 01 657 00</v>
          </cell>
          <cell r="B89" t="str">
            <v>Usinagem p/ conc.cim. portland c/ equip. peq. por.</v>
          </cell>
          <cell r="E89" t="str">
            <v>m3</v>
          </cell>
          <cell r="F89">
            <v>204.65</v>
          </cell>
        </row>
        <row r="90">
          <cell r="A90" t="str">
            <v>1 A 01 700 00</v>
          </cell>
          <cell r="B90" t="str">
            <v>Fabricação de peças pré mold. de conc. p/ pavim.</v>
          </cell>
          <cell r="E90" t="str">
            <v>m3</v>
          </cell>
          <cell r="F90">
            <v>287.92</v>
          </cell>
        </row>
        <row r="91">
          <cell r="A91" t="str">
            <v>1 A 01 720 00</v>
          </cell>
          <cell r="B91" t="str">
            <v>Concreto fck=18MPa p/ pré-moldados (guarda-corpo)</v>
          </cell>
          <cell r="E91" t="str">
            <v>m3</v>
          </cell>
          <cell r="F91">
            <v>193.95</v>
          </cell>
        </row>
        <row r="92">
          <cell r="A92" t="str">
            <v>1 A 01 720 01</v>
          </cell>
          <cell r="B92" t="str">
            <v>Guarda-corpo tipo GM, moldado no local</v>
          </cell>
          <cell r="E92" t="str">
            <v>m</v>
          </cell>
          <cell r="F92">
            <v>135.57</v>
          </cell>
        </row>
        <row r="93">
          <cell r="A93" t="str">
            <v>1 A 01 720 02</v>
          </cell>
          <cell r="B93" t="str">
            <v>Fabricação de Guarda-corpo</v>
          </cell>
          <cell r="E93" t="str">
            <v>m</v>
          </cell>
          <cell r="F93">
            <v>24.2</v>
          </cell>
        </row>
        <row r="94">
          <cell r="A94" t="str">
            <v>1 A 01 725 01</v>
          </cell>
          <cell r="B94" t="str">
            <v>Fabricação de balizador de concreto</v>
          </cell>
          <cell r="E94" t="str">
            <v>un</v>
          </cell>
          <cell r="F94">
            <v>7.61</v>
          </cell>
        </row>
        <row r="95">
          <cell r="A95" t="str">
            <v>1 A 01 730 00</v>
          </cell>
          <cell r="B95" t="str">
            <v>Concreto fck=18MPa p/ pré moldados (mourões)</v>
          </cell>
          <cell r="E95" t="str">
            <v>m3</v>
          </cell>
          <cell r="F95">
            <v>222.81</v>
          </cell>
        </row>
        <row r="96">
          <cell r="A96" t="str">
            <v>1 A 01 730 01</v>
          </cell>
          <cell r="B96" t="str">
            <v>Fabr. mourão de concr. esticador seção quad. 15cm</v>
          </cell>
          <cell r="E96" t="str">
            <v>un</v>
          </cell>
          <cell r="F96">
            <v>23.5</v>
          </cell>
        </row>
        <row r="97">
          <cell r="A97" t="str">
            <v>1 A 01 730 02</v>
          </cell>
          <cell r="B97" t="str">
            <v>Fabr. mourão de concr esticador seção triang. 15cm</v>
          </cell>
          <cell r="E97" t="str">
            <v>un</v>
          </cell>
          <cell r="F97">
            <v>14.8</v>
          </cell>
        </row>
        <row r="98">
          <cell r="A98" t="str">
            <v>1 A 01 735 01</v>
          </cell>
          <cell r="B98" t="str">
            <v>Fabr. mourão de concreto suporte seção quad. 11cm</v>
          </cell>
          <cell r="E98" t="str">
            <v>un</v>
          </cell>
          <cell r="F98">
            <v>16.170000000000002</v>
          </cell>
        </row>
        <row r="99">
          <cell r="A99" t="str">
            <v>1 A 01 735 02</v>
          </cell>
          <cell r="B99" t="str">
            <v>Fabr. mourão de concr. suporte seção triang. 11cm</v>
          </cell>
          <cell r="E99" t="str">
            <v>un</v>
          </cell>
          <cell r="F99">
            <v>10.56</v>
          </cell>
        </row>
        <row r="100">
          <cell r="A100" t="str">
            <v>1 A 01 739 01</v>
          </cell>
          <cell r="B100" t="str">
            <v>Confecção de tubos de concreto D=0,20m</v>
          </cell>
          <cell r="E100" t="str">
            <v>m</v>
          </cell>
          <cell r="F100">
            <v>9.2100000000000009</v>
          </cell>
        </row>
        <row r="101">
          <cell r="A101" t="str">
            <v>1 A 01 740 01</v>
          </cell>
          <cell r="B101" t="str">
            <v>Confecção de tubos de concreto perfurado D=0,20m</v>
          </cell>
          <cell r="E101" t="str">
            <v>m</v>
          </cell>
          <cell r="F101">
            <v>9.43</v>
          </cell>
        </row>
        <row r="102">
          <cell r="A102" t="str">
            <v>1 A 01 741 01</v>
          </cell>
          <cell r="B102" t="str">
            <v>Confecção de tubos de concreto poroso D=0,20m</v>
          </cell>
          <cell r="E102" t="str">
            <v>m</v>
          </cell>
          <cell r="F102">
            <v>9.31</v>
          </cell>
        </row>
        <row r="103">
          <cell r="A103" t="str">
            <v>1 A 01 745 01</v>
          </cell>
          <cell r="B103" t="str">
            <v>Confecção de tubos de concreto D=0,30m</v>
          </cell>
          <cell r="E103" t="str">
            <v>m</v>
          </cell>
          <cell r="F103">
            <v>15.16</v>
          </cell>
        </row>
        <row r="104">
          <cell r="A104" t="str">
            <v>1 A 01 746 01</v>
          </cell>
          <cell r="B104" t="str">
            <v>Confecção de tubos de concreto perfurado D=0,30m</v>
          </cell>
          <cell r="E104" t="str">
            <v>m</v>
          </cell>
          <cell r="F104">
            <v>15.38</v>
          </cell>
        </row>
        <row r="105">
          <cell r="A105" t="str">
            <v>1 A 01 747 01</v>
          </cell>
          <cell r="B105" t="str">
            <v>Confecção de tubos de concreto poroso D=0,30m</v>
          </cell>
          <cell r="E105" t="str">
            <v>m</v>
          </cell>
          <cell r="F105">
            <v>15.36</v>
          </cell>
        </row>
        <row r="106">
          <cell r="A106" t="str">
            <v>1 A 01 751 01</v>
          </cell>
          <cell r="B106" t="str">
            <v>Confecção de tubos de concreto D=0,40m</v>
          </cell>
          <cell r="E106" t="str">
            <v>m</v>
          </cell>
          <cell r="F106">
            <v>22.53</v>
          </cell>
        </row>
        <row r="107">
          <cell r="A107" t="str">
            <v>1 A 01 752 01</v>
          </cell>
          <cell r="B107" t="str">
            <v>Confecção de tubos de concreto perfurado D=0,40m</v>
          </cell>
          <cell r="E107" t="str">
            <v>m</v>
          </cell>
          <cell r="F107">
            <v>22.75</v>
          </cell>
        </row>
        <row r="108">
          <cell r="A108" t="str">
            <v>1 A 01 753 01</v>
          </cell>
          <cell r="B108" t="str">
            <v>Confecção de tubos de concreto poroso D=0,40m</v>
          </cell>
          <cell r="E108" t="str">
            <v>m</v>
          </cell>
          <cell r="F108">
            <v>22.84</v>
          </cell>
        </row>
        <row r="109">
          <cell r="A109" t="str">
            <v>1 A 01 755 01</v>
          </cell>
          <cell r="B109" t="str">
            <v>Confecção de tubos de concreto armado D=0,60m CA-4</v>
          </cell>
          <cell r="E109" t="str">
            <v>m</v>
          </cell>
          <cell r="F109">
            <v>90.58</v>
          </cell>
        </row>
        <row r="110">
          <cell r="A110" t="str">
            <v>1 A 01 760 01</v>
          </cell>
          <cell r="B110" t="str">
            <v>Confecção de tubos de concreto armado D=0,80m CA-4</v>
          </cell>
          <cell r="E110" t="str">
            <v>m</v>
          </cell>
          <cell r="F110">
            <v>138.6</v>
          </cell>
        </row>
        <row r="111">
          <cell r="A111" t="str">
            <v>1 A 01 765 01</v>
          </cell>
          <cell r="B111" t="str">
            <v>Confecção de tubos de concreto armado D=1,00m CA-4</v>
          </cell>
          <cell r="E111" t="str">
            <v>m</v>
          </cell>
          <cell r="F111">
            <v>209.05</v>
          </cell>
        </row>
        <row r="112">
          <cell r="A112" t="str">
            <v>1 A 01 770 01</v>
          </cell>
          <cell r="B112" t="str">
            <v>Confecção de tubos de concreto armado D=1,20m CA-4</v>
          </cell>
          <cell r="E112" t="str">
            <v>m</v>
          </cell>
          <cell r="F112">
            <v>290.89</v>
          </cell>
        </row>
        <row r="113">
          <cell r="A113" t="str">
            <v>1 A 01 775 01</v>
          </cell>
          <cell r="B113" t="str">
            <v>Confecção de tubos de concreto armado D=1,50m CA-4</v>
          </cell>
          <cell r="E113" t="str">
            <v>m</v>
          </cell>
          <cell r="F113">
            <v>452.94</v>
          </cell>
        </row>
        <row r="114">
          <cell r="A114" t="str">
            <v>1 A 01 780 01</v>
          </cell>
          <cell r="B114" t="str">
            <v>Obtenção de grama para replantio</v>
          </cell>
          <cell r="E114" t="str">
            <v>m2</v>
          </cell>
          <cell r="F114">
            <v>0.67</v>
          </cell>
        </row>
        <row r="115">
          <cell r="A115" t="str">
            <v>1 A 01 790 01</v>
          </cell>
          <cell r="B115" t="str">
            <v>Guia de madeira - 2,5 x 7,0 cm</v>
          </cell>
          <cell r="E115" t="str">
            <v>m</v>
          </cell>
          <cell r="F115">
            <v>0.94</v>
          </cell>
        </row>
        <row r="116">
          <cell r="A116" t="str">
            <v>1 A 01 790 02</v>
          </cell>
          <cell r="B116" t="str">
            <v>Guia de madeira - 2,5 x 10,0 cm</v>
          </cell>
          <cell r="E116" t="str">
            <v>m</v>
          </cell>
          <cell r="F116">
            <v>1.19</v>
          </cell>
        </row>
        <row r="117">
          <cell r="A117" t="str">
            <v>1 A 01 800 01</v>
          </cell>
          <cell r="B117" t="str">
            <v>Chapa de aço 16 rec. para placa de sinalização</v>
          </cell>
          <cell r="E117" t="str">
            <v>m2</v>
          </cell>
          <cell r="F117">
            <v>14.12</v>
          </cell>
        </row>
        <row r="118">
          <cell r="A118" t="str">
            <v>1 A 01 810 01</v>
          </cell>
          <cell r="B118" t="str">
            <v>Calha metálica semi-circular D=0,40 m</v>
          </cell>
          <cell r="E118" t="str">
            <v>m</v>
          </cell>
          <cell r="F118">
            <v>94.26</v>
          </cell>
        </row>
        <row r="119">
          <cell r="A119" t="str">
            <v>1 A 01 850 01</v>
          </cell>
          <cell r="B119" t="str">
            <v>Confecção de placa de sinalização semi-refletiva</v>
          </cell>
          <cell r="E119" t="str">
            <v>m2</v>
          </cell>
          <cell r="F119">
            <v>111.28</v>
          </cell>
        </row>
        <row r="120">
          <cell r="A120" t="str">
            <v>1 A 01 860 01</v>
          </cell>
          <cell r="B120" t="str">
            <v>Confecção de placa de sinalização tot. refletiva</v>
          </cell>
          <cell r="E120" t="str">
            <v>m2</v>
          </cell>
          <cell r="F120">
            <v>156.53</v>
          </cell>
        </row>
        <row r="121">
          <cell r="A121" t="str">
            <v>1 A 01 870 01</v>
          </cell>
          <cell r="B121" t="str">
            <v>Confecção de suporte e travessa p/ placa de sinal.</v>
          </cell>
          <cell r="E121" t="str">
            <v>un</v>
          </cell>
          <cell r="F121">
            <v>18.64</v>
          </cell>
        </row>
        <row r="122">
          <cell r="A122" t="str">
            <v>1 A 01 890 01</v>
          </cell>
          <cell r="B122" t="str">
            <v>Escavação manual em material de 1a categoria</v>
          </cell>
          <cell r="E122" t="str">
            <v>m3</v>
          </cell>
          <cell r="F122">
            <v>14.07</v>
          </cell>
        </row>
        <row r="123">
          <cell r="A123" t="str">
            <v>1 A 01 891 01</v>
          </cell>
          <cell r="B123" t="str">
            <v>Escavação manual de vala em material de 1a cat.</v>
          </cell>
          <cell r="E123" t="str">
            <v>m3</v>
          </cell>
          <cell r="F123">
            <v>16.27</v>
          </cell>
        </row>
        <row r="124">
          <cell r="A124" t="str">
            <v>1 A 01 892 01</v>
          </cell>
          <cell r="B124" t="str">
            <v>Escavação mecânica de vala em material de 1a cat.</v>
          </cell>
          <cell r="E124" t="str">
            <v>m3</v>
          </cell>
          <cell r="F124">
            <v>2.74</v>
          </cell>
        </row>
        <row r="125">
          <cell r="A125" t="str">
            <v>1 A 01 893 01</v>
          </cell>
          <cell r="B125" t="str">
            <v>Compactação manual</v>
          </cell>
          <cell r="E125" t="str">
            <v>m3</v>
          </cell>
          <cell r="F125">
            <v>7.11</v>
          </cell>
        </row>
        <row r="126">
          <cell r="A126" t="str">
            <v>1 A 01 894 01</v>
          </cell>
          <cell r="B126" t="str">
            <v>Lastro de brita</v>
          </cell>
          <cell r="E126" t="str">
            <v>m3</v>
          </cell>
          <cell r="F126">
            <v>24.14</v>
          </cell>
        </row>
        <row r="127">
          <cell r="A127" t="str">
            <v>1 A 99 001 00</v>
          </cell>
          <cell r="B127" t="str">
            <v>Mistura areia-asfalto usinada a frio</v>
          </cell>
          <cell r="E127" t="str">
            <v>m3</v>
          </cell>
          <cell r="F127">
            <v>0</v>
          </cell>
        </row>
        <row r="128">
          <cell r="A128" t="str">
            <v>1 A 99 002 00</v>
          </cell>
          <cell r="B128" t="str">
            <v>Mistura areia-asfalto usinada a quente</v>
          </cell>
          <cell r="E128" t="str">
            <v>m3</v>
          </cell>
          <cell r="F128">
            <v>0</v>
          </cell>
        </row>
        <row r="129">
          <cell r="A129" t="str">
            <v>1 A 99 003 00</v>
          </cell>
          <cell r="B129" t="str">
            <v>Mistura betuminosa usinada a frio</v>
          </cell>
          <cell r="E129" t="str">
            <v>m3</v>
          </cell>
          <cell r="F129">
            <v>0</v>
          </cell>
        </row>
        <row r="130">
          <cell r="A130" t="str">
            <v>1 A 99 004 00</v>
          </cell>
          <cell r="B130" t="str">
            <v>Mistura betuminosa usinada a quente</v>
          </cell>
          <cell r="E130" t="str">
            <v>m3</v>
          </cell>
          <cell r="F130">
            <v>0</v>
          </cell>
        </row>
        <row r="131">
          <cell r="A131" t="str">
            <v>1 A 99 005 00</v>
          </cell>
          <cell r="B131" t="str">
            <v>Mistura betuminosa</v>
          </cell>
          <cell r="E131" t="str">
            <v>m3</v>
          </cell>
          <cell r="F131">
            <v>0</v>
          </cell>
        </row>
        <row r="132">
          <cell r="A132" t="str">
            <v>1 B 00 301 00</v>
          </cell>
          <cell r="B132" t="str">
            <v>Alvenaria de pedra argamassada</v>
          </cell>
          <cell r="E132" t="str">
            <v>m3</v>
          </cell>
          <cell r="F132">
            <v>105.07</v>
          </cell>
        </row>
        <row r="133">
          <cell r="A133" t="str">
            <v>1 B 00 902 01</v>
          </cell>
          <cell r="B133" t="str">
            <v>Alvenaria de tijolos</v>
          </cell>
          <cell r="E133" t="str">
            <v>m2</v>
          </cell>
          <cell r="F133">
            <v>25</v>
          </cell>
        </row>
        <row r="134">
          <cell r="A134" t="str">
            <v>1 B 00 903 01</v>
          </cell>
          <cell r="B134" t="str">
            <v>Dentes para bueiros duplos D=1,00 m</v>
          </cell>
          <cell r="E134" t="str">
            <v>und</v>
          </cell>
          <cell r="F134">
            <v>79.489999999999995</v>
          </cell>
        </row>
        <row r="135">
          <cell r="A135" t="str">
            <v>1 B 00 904 01</v>
          </cell>
          <cell r="B135" t="str">
            <v>Dentes para bueiros duplos D=1,20 m</v>
          </cell>
          <cell r="E135" t="str">
            <v>und</v>
          </cell>
          <cell r="F135">
            <v>89.9</v>
          </cell>
        </row>
        <row r="136">
          <cell r="A136" t="str">
            <v>1 B 00 905 01</v>
          </cell>
          <cell r="B136" t="str">
            <v>Dentes para bueiros duplos D=1,50 m</v>
          </cell>
          <cell r="E136" t="str">
            <v>und</v>
          </cell>
          <cell r="F136">
            <v>111.04</v>
          </cell>
        </row>
        <row r="137">
          <cell r="A137" t="str">
            <v>1 B 00 906 01</v>
          </cell>
          <cell r="B137" t="str">
            <v>Dentes para bueiros simples D=0,60 m</v>
          </cell>
          <cell r="E137" t="str">
            <v>und</v>
          </cell>
          <cell r="F137">
            <v>26.82</v>
          </cell>
        </row>
        <row r="138">
          <cell r="A138" t="str">
            <v>1 B 00 907 01</v>
          </cell>
          <cell r="B138" t="str">
            <v>Dentes para bueiros simples D=0,80 m</v>
          </cell>
          <cell r="E138" t="str">
            <v>und</v>
          </cell>
          <cell r="F138">
            <v>33.369999999999997</v>
          </cell>
        </row>
        <row r="139">
          <cell r="A139" t="str">
            <v>1 B 00 908 01</v>
          </cell>
          <cell r="B139" t="str">
            <v>Dentes para bueiros simples D=1,00 m</v>
          </cell>
          <cell r="E139" t="str">
            <v>und</v>
          </cell>
          <cell r="F139">
            <v>39.67</v>
          </cell>
        </row>
        <row r="140">
          <cell r="A140" t="str">
            <v>1 B 00 909 01</v>
          </cell>
          <cell r="B140" t="str">
            <v>Dentes para bueiros simples D=1,20 m</v>
          </cell>
          <cell r="E140" t="str">
            <v>und</v>
          </cell>
          <cell r="F140">
            <v>45.01</v>
          </cell>
        </row>
        <row r="141">
          <cell r="A141" t="str">
            <v>1 B 00 910 01</v>
          </cell>
          <cell r="B141" t="str">
            <v>Dentes para bueiros simples D=1,50 m</v>
          </cell>
          <cell r="E141" t="str">
            <v>und</v>
          </cell>
          <cell r="F141">
            <v>57.18</v>
          </cell>
        </row>
        <row r="142">
          <cell r="A142" t="str">
            <v>1 B 00 911 01</v>
          </cell>
          <cell r="B142" t="str">
            <v>Dentes para bueiros triplos D=1,00 m</v>
          </cell>
          <cell r="E142" t="str">
            <v>und</v>
          </cell>
          <cell r="F142">
            <v>116.43</v>
          </cell>
        </row>
        <row r="143">
          <cell r="A143" t="str">
            <v>1 B 00 912 01</v>
          </cell>
          <cell r="B143" t="str">
            <v>Dentes para bueiros triplos D=1,20 m</v>
          </cell>
          <cell r="E143" t="str">
            <v>und</v>
          </cell>
          <cell r="F143">
            <v>134.91999999999999</v>
          </cell>
        </row>
        <row r="144">
          <cell r="A144" t="str">
            <v>1 B 00 913 01</v>
          </cell>
          <cell r="B144" t="str">
            <v>Dentes para bueiros triplos D=1,50 m</v>
          </cell>
          <cell r="E144" t="str">
            <v>und</v>
          </cell>
          <cell r="F144">
            <v>164.46</v>
          </cell>
        </row>
        <row r="145">
          <cell r="A145" t="str">
            <v>1 B 00 999 06</v>
          </cell>
          <cell r="B145" t="str">
            <v>Solo local / selo de argila apiloado</v>
          </cell>
          <cell r="E145" t="str">
            <v>m3</v>
          </cell>
          <cell r="F145">
            <v>7.62</v>
          </cell>
        </row>
        <row r="146">
          <cell r="A146" t="str">
            <v>1 B 02 702 00</v>
          </cell>
          <cell r="B146" t="str">
            <v>Limp. e enchim. junta pav. concr. (const e rest)</v>
          </cell>
          <cell r="E146" t="str">
            <v>m</v>
          </cell>
          <cell r="F146">
            <v>1.99</v>
          </cell>
        </row>
        <row r="147">
          <cell r="B147" t="str">
            <v>Construção</v>
          </cell>
        </row>
        <row r="148">
          <cell r="A148" t="str">
            <v>2 S 01 000 00</v>
          </cell>
          <cell r="B148" t="str">
            <v>Desm. dest. limpeza áreas c/arv. diam. até 0,15 m</v>
          </cell>
          <cell r="E148" t="str">
            <v>m2</v>
          </cell>
          <cell r="F148">
            <v>0.21</v>
          </cell>
        </row>
        <row r="149">
          <cell r="A149" t="str">
            <v>2 S 01 010 00</v>
          </cell>
          <cell r="B149" t="str">
            <v>Destocamento de árvores D=0,15 a 0,30 m</v>
          </cell>
          <cell r="E149" t="str">
            <v>und</v>
          </cell>
          <cell r="F149">
            <v>21.1</v>
          </cell>
        </row>
        <row r="150">
          <cell r="A150" t="str">
            <v>2 S 01 012 00</v>
          </cell>
          <cell r="B150" t="str">
            <v>Destocamento de árvores c/diâm. &gt; 0,30 m</v>
          </cell>
          <cell r="E150" t="str">
            <v>und</v>
          </cell>
          <cell r="F150">
            <v>52.76</v>
          </cell>
        </row>
        <row r="151">
          <cell r="A151" t="str">
            <v>2 S 01 100 01</v>
          </cell>
          <cell r="B151" t="str">
            <v>Esc. carga transp. mat 1ª cat DMT 50 m</v>
          </cell>
          <cell r="E151" t="str">
            <v>m3</v>
          </cell>
          <cell r="F151">
            <v>1.1200000000000001</v>
          </cell>
        </row>
        <row r="152">
          <cell r="A152" t="str">
            <v>2 S 01 100 02</v>
          </cell>
          <cell r="B152" t="str">
            <v>Esc. carga transp. mat 1ª cat DMT 50 a 200m c/m</v>
          </cell>
          <cell r="E152" t="str">
            <v>m3</v>
          </cell>
          <cell r="F152">
            <v>3.48</v>
          </cell>
        </row>
        <row r="153">
          <cell r="A153" t="str">
            <v>2 S 01 100 03</v>
          </cell>
          <cell r="B153" t="str">
            <v>Esc. carga transp. mat 1ª cat DMT 200 a 400m c/m</v>
          </cell>
          <cell r="E153" t="str">
            <v>m3</v>
          </cell>
          <cell r="F153">
            <v>4.2300000000000004</v>
          </cell>
        </row>
        <row r="154">
          <cell r="A154" t="str">
            <v>2 S 01 100 04</v>
          </cell>
          <cell r="B154" t="str">
            <v>Esc. carga transp. mat 1ª cat DMT 400 a 600m c/m</v>
          </cell>
          <cell r="E154" t="str">
            <v>m3</v>
          </cell>
          <cell r="F154">
            <v>5.0199999999999996</v>
          </cell>
        </row>
        <row r="155">
          <cell r="A155" t="str">
            <v>2 S 01 100 05</v>
          </cell>
          <cell r="B155" t="str">
            <v>Esc. carga transp. mat 1ª cat DMT 600 a 800m c/m</v>
          </cell>
          <cell r="E155" t="str">
            <v>m3</v>
          </cell>
          <cell r="F155">
            <v>5.72</v>
          </cell>
        </row>
        <row r="156">
          <cell r="A156" t="str">
            <v>2 S 01 100 06</v>
          </cell>
          <cell r="B156" t="str">
            <v>Esc. carga transp. mat 1ª cat DMT 800 a 1000m c/m</v>
          </cell>
          <cell r="E156" t="str">
            <v>m3</v>
          </cell>
          <cell r="F156">
            <v>6.59</v>
          </cell>
        </row>
        <row r="157">
          <cell r="A157" t="str">
            <v>2 S 01 100 07</v>
          </cell>
          <cell r="B157" t="str">
            <v>Esc. carga transp. mat 1ª cat DMT 1000 a 1200m c/m</v>
          </cell>
          <cell r="E157" t="str">
            <v>m3</v>
          </cell>
          <cell r="F157">
            <v>7.51</v>
          </cell>
        </row>
        <row r="158">
          <cell r="A158" t="str">
            <v>2 S 01 100 08</v>
          </cell>
          <cell r="B158" t="str">
            <v>Esc. carga transp. mat 1ª cat DMT 1200 a 1400m c/m</v>
          </cell>
          <cell r="E158" t="str">
            <v>m3</v>
          </cell>
          <cell r="F158">
            <v>8.36</v>
          </cell>
        </row>
        <row r="159">
          <cell r="A159" t="str">
            <v>2 S 01 100 09</v>
          </cell>
          <cell r="B159" t="str">
            <v>Esc. carga tr. mat 1ª c. DMT 50 a 200m c/carreg</v>
          </cell>
          <cell r="E159" t="str">
            <v>m3</v>
          </cell>
          <cell r="F159">
            <v>3.63</v>
          </cell>
        </row>
        <row r="160">
          <cell r="A160" t="str">
            <v>2 S 01 100 10</v>
          </cell>
          <cell r="B160" t="str">
            <v>Esc. carga tr. mat 1ª c. DMT 200 a 400m c/carreg</v>
          </cell>
          <cell r="E160" t="str">
            <v>m3</v>
          </cell>
          <cell r="F160">
            <v>3.91</v>
          </cell>
        </row>
        <row r="161">
          <cell r="A161" t="str">
            <v>2 S 01 100 11</v>
          </cell>
          <cell r="B161" t="str">
            <v>Esc. carga tr. mat 1ª c. DMT 400 a 600m c/carreg</v>
          </cell>
          <cell r="E161" t="str">
            <v>m3</v>
          </cell>
          <cell r="F161">
            <v>4.1100000000000003</v>
          </cell>
        </row>
        <row r="162">
          <cell r="A162" t="str">
            <v>2 S 01 100 12</v>
          </cell>
          <cell r="B162" t="str">
            <v>Esc. carga tr. mat 1ª c. DMT 600 a 800m c/carreg</v>
          </cell>
          <cell r="E162" t="str">
            <v>m3</v>
          </cell>
          <cell r="F162">
            <v>4.47</v>
          </cell>
        </row>
        <row r="163">
          <cell r="A163" t="str">
            <v>2 S 01 100 13</v>
          </cell>
          <cell r="B163" t="str">
            <v>Esc. carga tr. mat 1ª c. DMT 800 a 1000m c/carreg</v>
          </cell>
          <cell r="E163" t="str">
            <v>m3</v>
          </cell>
          <cell r="F163">
            <v>4.68</v>
          </cell>
        </row>
        <row r="164">
          <cell r="A164" t="str">
            <v>2 S 01 100 14</v>
          </cell>
          <cell r="B164" t="str">
            <v>Esc. carga tr. mat 1ª c. DMT 1000 a 1200m c/carreg</v>
          </cell>
          <cell r="E164" t="str">
            <v>m3</v>
          </cell>
          <cell r="F164">
            <v>4.97</v>
          </cell>
        </row>
        <row r="165">
          <cell r="A165" t="str">
            <v>2 S 01 100 15</v>
          </cell>
          <cell r="B165" t="str">
            <v>Esc. carga tr. mat 1ª c. DMT 1200 a 1400m c/carreg</v>
          </cell>
          <cell r="E165" t="str">
            <v>m3</v>
          </cell>
          <cell r="F165">
            <v>5.14</v>
          </cell>
        </row>
        <row r="166">
          <cell r="A166" t="str">
            <v>2 S 01 100 16</v>
          </cell>
          <cell r="B166" t="str">
            <v>Esc. carga tr. mat 1ª c. DMT 1400 a 1600m c/carreg</v>
          </cell>
          <cell r="E166" t="str">
            <v>m3</v>
          </cell>
          <cell r="F166">
            <v>5.31</v>
          </cell>
        </row>
        <row r="167">
          <cell r="A167" t="str">
            <v>2 S 01 100 17</v>
          </cell>
          <cell r="B167" t="str">
            <v>Esc. carga tr. mat 1ª c. DMT 1600 a 1800m c/carreg</v>
          </cell>
          <cell r="E167" t="str">
            <v>m3</v>
          </cell>
          <cell r="F167">
            <v>5.44</v>
          </cell>
        </row>
        <row r="168">
          <cell r="A168" t="str">
            <v>2 S 01 100 18</v>
          </cell>
          <cell r="B168" t="str">
            <v>Esc. carga tr. mat 1ª c. DMT 1800 a 2000m c/carreg</v>
          </cell>
          <cell r="E168" t="str">
            <v>m3</v>
          </cell>
          <cell r="F168">
            <v>5.72</v>
          </cell>
        </row>
        <row r="169">
          <cell r="A169" t="str">
            <v>2 S 01 100 19</v>
          </cell>
          <cell r="B169" t="str">
            <v>Esc. carga tr. mat 1ª c. DMT 2000 a 3000m c/carreg</v>
          </cell>
          <cell r="E169" t="str">
            <v>m3</v>
          </cell>
          <cell r="F169">
            <v>6.42</v>
          </cell>
        </row>
        <row r="170">
          <cell r="A170" t="str">
            <v>2 S 01 100 20</v>
          </cell>
          <cell r="B170" t="str">
            <v>Esc. carga tr. mat 1ª c. DMT 3000 a 5000m c/carreg</v>
          </cell>
          <cell r="E170" t="str">
            <v>m3</v>
          </cell>
          <cell r="F170">
            <v>8.36</v>
          </cell>
        </row>
        <row r="171">
          <cell r="A171" t="str">
            <v>2 S 01 100 21</v>
          </cell>
          <cell r="B171" t="str">
            <v>Escavação carga transp. manual mat.1a cat. DT=20m</v>
          </cell>
          <cell r="E171" t="str">
            <v>m3</v>
          </cell>
          <cell r="F171">
            <v>15.59</v>
          </cell>
        </row>
        <row r="172">
          <cell r="A172" t="str">
            <v>2 S 01 100 22</v>
          </cell>
          <cell r="B172" t="str">
            <v>Esc. carga transp. mat 1ª cat DMT 50 a 200m c/e</v>
          </cell>
          <cell r="E172" t="str">
            <v>m3</v>
          </cell>
          <cell r="F172">
            <v>3.51</v>
          </cell>
        </row>
        <row r="173">
          <cell r="A173" t="str">
            <v>2 S 01 100 23</v>
          </cell>
          <cell r="B173" t="str">
            <v>Esc. carga transp. mat 1ª cat DMT 200 a 400m c/e</v>
          </cell>
          <cell r="E173" t="str">
            <v>m3</v>
          </cell>
          <cell r="F173">
            <v>3.86</v>
          </cell>
        </row>
        <row r="174">
          <cell r="A174" t="str">
            <v>2 S 01 100 24</v>
          </cell>
          <cell r="B174" t="str">
            <v>Esc. carga transp. mat 1ª cat DMT 400 a 600m c/e</v>
          </cell>
          <cell r="E174" t="str">
            <v>m3</v>
          </cell>
          <cell r="F174">
            <v>4.0599999999999996</v>
          </cell>
        </row>
        <row r="175">
          <cell r="A175" t="str">
            <v>2 S 01 100 25</v>
          </cell>
          <cell r="B175" t="str">
            <v>Esc. carga transp. mat 1ª cat DMT 600 a 800m c/e</v>
          </cell>
          <cell r="E175" t="str">
            <v>m3</v>
          </cell>
          <cell r="F175">
            <v>4.3600000000000003</v>
          </cell>
        </row>
        <row r="176">
          <cell r="A176" t="str">
            <v>2 S 01 100 26</v>
          </cell>
          <cell r="B176" t="str">
            <v>Esc. carga transp. mat 1ª cat DMT 800 a 1000m c/e</v>
          </cell>
          <cell r="E176" t="str">
            <v>m3</v>
          </cell>
          <cell r="F176">
            <v>4.6500000000000004</v>
          </cell>
        </row>
        <row r="177">
          <cell r="A177" t="str">
            <v>2 S 01 100 27</v>
          </cell>
          <cell r="B177" t="str">
            <v>Esc. carga transp. mat 1ª cat DMT 1000 a 1200m c/e</v>
          </cell>
          <cell r="E177" t="str">
            <v>m3</v>
          </cell>
          <cell r="F177">
            <v>4.88</v>
          </cell>
        </row>
        <row r="178">
          <cell r="A178" t="str">
            <v>2 S 01 100 28</v>
          </cell>
          <cell r="B178" t="str">
            <v>Esc. carga transp. mat 1ª cat DMT 1200 a 1400m c/e</v>
          </cell>
          <cell r="E178" t="str">
            <v>m3</v>
          </cell>
          <cell r="F178">
            <v>5.05</v>
          </cell>
        </row>
        <row r="179">
          <cell r="A179" t="str">
            <v>2 S 01 100 29</v>
          </cell>
          <cell r="B179" t="str">
            <v>Esc. carga transp. mat 1ª cat DMT 1400 a 1600m c/e</v>
          </cell>
          <cell r="E179" t="str">
            <v>m3</v>
          </cell>
          <cell r="F179">
            <v>5.33</v>
          </cell>
        </row>
        <row r="180">
          <cell r="A180" t="str">
            <v>2 S 01 100 30</v>
          </cell>
          <cell r="B180" t="str">
            <v>Esc. carga transp. mat 1ª cat DMT 1600 a 1800m c/e</v>
          </cell>
          <cell r="E180" t="str">
            <v>m3</v>
          </cell>
          <cell r="F180">
            <v>5.41</v>
          </cell>
        </row>
        <row r="181">
          <cell r="A181" t="str">
            <v>2 S 01 100 31</v>
          </cell>
          <cell r="B181" t="str">
            <v>Esc. carga transp. mat 1ª cat DMT 1800 a 2000m c/e</v>
          </cell>
          <cell r="E181" t="str">
            <v>m3</v>
          </cell>
          <cell r="F181">
            <v>5.63</v>
          </cell>
        </row>
        <row r="182">
          <cell r="A182" t="str">
            <v>2 S 01 100 32</v>
          </cell>
          <cell r="B182" t="str">
            <v>Esc. carga transp. mat 1ª cat DMT 2000 a 3000m c/e</v>
          </cell>
          <cell r="E182" t="str">
            <v>m3</v>
          </cell>
          <cell r="F182">
            <v>6.35</v>
          </cell>
        </row>
        <row r="183">
          <cell r="A183" t="str">
            <v>2 S 01 100 33</v>
          </cell>
          <cell r="B183" t="str">
            <v>Esc. carga transp. mat 1ª cat DMT 3000 a 5000m c/e</v>
          </cell>
          <cell r="E183" t="str">
            <v>m3</v>
          </cell>
          <cell r="F183">
            <v>8.32</v>
          </cell>
        </row>
        <row r="184">
          <cell r="A184" t="str">
            <v>2 S 01 101 01</v>
          </cell>
          <cell r="B184" t="str">
            <v>Esc. carga transp. mat 2ª cat DMT 50m</v>
          </cell>
          <cell r="E184" t="str">
            <v>m3</v>
          </cell>
          <cell r="F184">
            <v>2.38</v>
          </cell>
        </row>
        <row r="185">
          <cell r="A185" t="str">
            <v>2 S 01 101 02</v>
          </cell>
          <cell r="B185" t="str">
            <v>Esc. carga transp. mat 2ª cat DMT 50 a 200m c/m</v>
          </cell>
          <cell r="E185" t="str">
            <v>m3</v>
          </cell>
          <cell r="F185">
            <v>6.04</v>
          </cell>
        </row>
        <row r="186">
          <cell r="A186" t="str">
            <v>2 S 01 101 03</v>
          </cell>
          <cell r="B186" t="str">
            <v>Esc. carga transp. mat 2ª cat DMT 200 a 400m c/m</v>
          </cell>
          <cell r="E186" t="str">
            <v>m3</v>
          </cell>
          <cell r="F186">
            <v>6.06</v>
          </cell>
        </row>
        <row r="187">
          <cell r="A187" t="str">
            <v>2 S 01 101 04</v>
          </cell>
          <cell r="B187" t="str">
            <v>Esc. carga transp. mat 2ª cat DMT 400 a 600m c/m</v>
          </cell>
          <cell r="E187" t="str">
            <v>m3</v>
          </cell>
          <cell r="F187">
            <v>7.35</v>
          </cell>
        </row>
        <row r="188">
          <cell r="A188" t="str">
            <v>2 S 01 101 05</v>
          </cell>
          <cell r="B188" t="str">
            <v>Esc. carga transp. mat 2ª cat DMT 600 a 800m c/m</v>
          </cell>
          <cell r="E188" t="str">
            <v>m3</v>
          </cell>
          <cell r="F188">
            <v>8.65</v>
          </cell>
        </row>
        <row r="189">
          <cell r="A189" t="str">
            <v>2 S 01 101 06</v>
          </cell>
          <cell r="B189" t="str">
            <v>Esc. carga transp. mat 2ª cat DMT 800 a 1000m c/m</v>
          </cell>
          <cell r="E189" t="str">
            <v>m3</v>
          </cell>
          <cell r="F189">
            <v>9.9499999999999993</v>
          </cell>
        </row>
        <row r="190">
          <cell r="A190" t="str">
            <v>2 S 01 101 07</v>
          </cell>
          <cell r="B190" t="str">
            <v>Esc. carga transp. mat 2ª cat DMT 1000 a 1200m c/m</v>
          </cell>
          <cell r="E190" t="str">
            <v>m3</v>
          </cell>
          <cell r="F190">
            <v>9.9600000000000009</v>
          </cell>
        </row>
        <row r="191">
          <cell r="A191" t="str">
            <v>2 S 01 101 08</v>
          </cell>
          <cell r="B191" t="str">
            <v>Esc. carga transp. mat 2ª cat DMT 1200 a 1400m c/m</v>
          </cell>
          <cell r="E191" t="str">
            <v>m3</v>
          </cell>
          <cell r="F191">
            <v>11.26</v>
          </cell>
        </row>
        <row r="192">
          <cell r="A192" t="str">
            <v>2 S 01 101 09</v>
          </cell>
          <cell r="B192" t="str">
            <v>Esc. carga tr. mat 2ª c. DMT 50 a 200m c/carreg</v>
          </cell>
          <cell r="E192" t="str">
            <v>m3</v>
          </cell>
          <cell r="F192">
            <v>5.79</v>
          </cell>
        </row>
        <row r="193">
          <cell r="A193" t="str">
            <v>2 S 01 101 10</v>
          </cell>
          <cell r="B193" t="str">
            <v>Esc. carga tr. mat 2ª c. DMT 200 a 400m c/carreg</v>
          </cell>
          <cell r="E193" t="str">
            <v>m3</v>
          </cell>
          <cell r="F193">
            <v>6.24</v>
          </cell>
        </row>
        <row r="194">
          <cell r="A194" t="str">
            <v>2 S 01 101 11</v>
          </cell>
          <cell r="B194" t="str">
            <v>Esc. carga tr. mat 2a c. DMT 400 a 600m c/carreg</v>
          </cell>
          <cell r="E194" t="str">
            <v>m3</v>
          </cell>
          <cell r="F194">
            <v>6.48</v>
          </cell>
        </row>
        <row r="195">
          <cell r="A195" t="str">
            <v>2 S 01 101 12</v>
          </cell>
          <cell r="B195" t="str">
            <v>Esc. carga tr. mat 2a c. DMT 600 a 800m c/carreg</v>
          </cell>
          <cell r="E195" t="str">
            <v>m3</v>
          </cell>
          <cell r="F195">
            <v>6.84</v>
          </cell>
        </row>
        <row r="196">
          <cell r="A196" t="str">
            <v>2 S 01 101 13</v>
          </cell>
          <cell r="B196" t="str">
            <v>Esc. carga tr. mat 2a c. DMT 800 a 1000m c/carreg</v>
          </cell>
          <cell r="E196" t="str">
            <v>m3</v>
          </cell>
          <cell r="F196">
            <v>7.12</v>
          </cell>
        </row>
        <row r="197">
          <cell r="A197" t="str">
            <v>2 S 01 101 14</v>
          </cell>
          <cell r="B197" t="str">
            <v>Esc. carga tr. mat 2a c. DMT 1000 a 1200m c/carreg</v>
          </cell>
          <cell r="E197" t="str">
            <v>m3</v>
          </cell>
          <cell r="F197">
            <v>7.39</v>
          </cell>
        </row>
        <row r="198">
          <cell r="A198" t="str">
            <v>2 S 01 101 15</v>
          </cell>
          <cell r="B198" t="str">
            <v>Esc. carga tr. mat 2a c. DMT 1200 a 1400m c/carreg</v>
          </cell>
          <cell r="E198" t="str">
            <v>m3</v>
          </cell>
          <cell r="F198">
            <v>7.65</v>
          </cell>
        </row>
        <row r="199">
          <cell r="A199" t="str">
            <v>2 S 01 101 16</v>
          </cell>
          <cell r="B199" t="str">
            <v>Esc. carga tr. mat 2a c. DMT 1400 a 1600m c/carreg</v>
          </cell>
          <cell r="E199" t="str">
            <v>m3</v>
          </cell>
          <cell r="F199">
            <v>7.92</v>
          </cell>
        </row>
        <row r="200">
          <cell r="A200" t="str">
            <v>2 S 01 101 17</v>
          </cell>
          <cell r="B200" t="str">
            <v>Esc. carga tr. mat 2a c. DMT 1600 a 1800m c/carreg</v>
          </cell>
          <cell r="E200" t="str">
            <v>m3</v>
          </cell>
          <cell r="F200">
            <v>8.1</v>
          </cell>
        </row>
        <row r="201">
          <cell r="A201" t="str">
            <v>2 S 01 101 18</v>
          </cell>
          <cell r="B201" t="str">
            <v>Esc. carga tr. mat 2a c. DMT 1800 a 2000m c/carreg</v>
          </cell>
          <cell r="E201" t="str">
            <v>m3</v>
          </cell>
          <cell r="F201">
            <v>8.41</v>
          </cell>
        </row>
        <row r="202">
          <cell r="A202" t="str">
            <v>2 S 01 101 19</v>
          </cell>
          <cell r="B202" t="str">
            <v>Esc. carga tr. mat 2a c. DMT 2000 a 3000m c/carreg</v>
          </cell>
          <cell r="E202" t="str">
            <v>m3</v>
          </cell>
          <cell r="F202">
            <v>9.1999999999999993</v>
          </cell>
        </row>
        <row r="203">
          <cell r="A203" t="str">
            <v>2 S 01 101 20</v>
          </cell>
          <cell r="B203" t="str">
            <v>Esc. carga tr. mat 2a c. DMT 3000 a 5000m c/carreg</v>
          </cell>
          <cell r="E203" t="str">
            <v>m3</v>
          </cell>
          <cell r="F203">
            <v>11.58</v>
          </cell>
        </row>
        <row r="204">
          <cell r="A204" t="str">
            <v>2 S 01 101 22</v>
          </cell>
          <cell r="B204" t="str">
            <v>Esc. carga transp. mat 2a cat DMT 50 a 200m c/e</v>
          </cell>
          <cell r="E204" t="str">
            <v>m3</v>
          </cell>
          <cell r="F204">
            <v>4.92</v>
          </cell>
        </row>
        <row r="205">
          <cell r="A205" t="str">
            <v>2 S 01 101 23</v>
          </cell>
          <cell r="B205" t="str">
            <v>Esc. carga transp. mat 2a cat DMT 200 a 400m c/e</v>
          </cell>
          <cell r="E205" t="str">
            <v>m3</v>
          </cell>
          <cell r="F205">
            <v>5.27</v>
          </cell>
        </row>
        <row r="206">
          <cell r="A206" t="str">
            <v>2 S 01 101 24</v>
          </cell>
          <cell r="B206" t="str">
            <v>Esc. carga transp. mat 2a cat DMT 400 a 600m c/e</v>
          </cell>
          <cell r="E206" t="str">
            <v>m3</v>
          </cell>
          <cell r="F206">
            <v>5.61</v>
          </cell>
        </row>
        <row r="207">
          <cell r="A207" t="str">
            <v>2 S 01 101 25</v>
          </cell>
          <cell r="B207" t="str">
            <v>Esc. carga transp. mat 2a cat DMT 600 a 800m c/e</v>
          </cell>
          <cell r="E207" t="str">
            <v>m3</v>
          </cell>
          <cell r="F207">
            <v>5.98</v>
          </cell>
        </row>
        <row r="208">
          <cell r="A208" t="str">
            <v>2 S 01 101 26</v>
          </cell>
          <cell r="B208" t="str">
            <v>Esc. carga transp. mat 2a cat DMT 800 a 1000m c/e</v>
          </cell>
          <cell r="E208" t="str">
            <v>m3</v>
          </cell>
          <cell r="F208">
            <v>6.26</v>
          </cell>
        </row>
        <row r="209">
          <cell r="A209" t="str">
            <v>2 S 01 101 27</v>
          </cell>
          <cell r="B209" t="str">
            <v>Esc. carga transp. mat 2a cat DMT 1000 a 1200m c/e</v>
          </cell>
          <cell r="E209" t="str">
            <v>m3</v>
          </cell>
          <cell r="F209">
            <v>6.53</v>
          </cell>
        </row>
        <row r="210">
          <cell r="A210" t="str">
            <v>2 S 01 101 28</v>
          </cell>
          <cell r="B210" t="str">
            <v>Esc. carga transp. mat 2a cat DMT 1200 a 1400m c/e</v>
          </cell>
          <cell r="E210" t="str">
            <v>m3</v>
          </cell>
          <cell r="F210">
            <v>6.86</v>
          </cell>
        </row>
        <row r="211">
          <cell r="A211" t="str">
            <v>2 S 01 101 29</v>
          </cell>
          <cell r="B211" t="str">
            <v>Esc. carga transp. mat 2a cat DMT 1400 a 1600m c/e</v>
          </cell>
          <cell r="E211" t="str">
            <v>m3</v>
          </cell>
          <cell r="F211">
            <v>7.08</v>
          </cell>
        </row>
        <row r="212">
          <cell r="A212" t="str">
            <v>2 S 01 101 30</v>
          </cell>
          <cell r="B212" t="str">
            <v>Esc. carga transp. mat 2a cat DMT 1600 a 1800m c/e</v>
          </cell>
          <cell r="E212" t="str">
            <v>m3</v>
          </cell>
          <cell r="F212">
            <v>7.19</v>
          </cell>
        </row>
        <row r="213">
          <cell r="A213" t="str">
            <v>2 S 01 101 31</v>
          </cell>
          <cell r="B213" t="str">
            <v>Esc. carga transp. mat 2a cat DMT 1800 a 2000m c/e</v>
          </cell>
          <cell r="E213" t="str">
            <v>m3</v>
          </cell>
          <cell r="F213">
            <v>7.51</v>
          </cell>
        </row>
        <row r="214">
          <cell r="A214" t="str">
            <v>2 S 01 101 32</v>
          </cell>
          <cell r="B214" t="str">
            <v>Esc. carga transp. mat 2a cat DMT 2000 a 3000m c/e</v>
          </cell>
          <cell r="E214" t="str">
            <v>m3</v>
          </cell>
          <cell r="F214">
            <v>8.44</v>
          </cell>
        </row>
        <row r="215">
          <cell r="A215" t="str">
            <v>2 S 01 101 33</v>
          </cell>
          <cell r="B215" t="str">
            <v>Esc. carga transp. mat 2a cat DMT 3000 a 5000m c/e</v>
          </cell>
          <cell r="E215" t="str">
            <v>m3</v>
          </cell>
          <cell r="F215">
            <v>10.84</v>
          </cell>
        </row>
        <row r="216">
          <cell r="A216" t="str">
            <v>2 S 01 102 01</v>
          </cell>
          <cell r="B216" t="str">
            <v>Esc. carga transp. mat 3a cat DMT até 50m</v>
          </cell>
          <cell r="E216" t="str">
            <v>m3</v>
          </cell>
          <cell r="F216">
            <v>17.61</v>
          </cell>
        </row>
        <row r="217">
          <cell r="A217" t="str">
            <v>2 S 01 102 02</v>
          </cell>
          <cell r="B217" t="str">
            <v>Esc. carga transp. mat 3a cat DMT 50 a 200m</v>
          </cell>
          <cell r="E217" t="str">
            <v>m3</v>
          </cell>
          <cell r="F217">
            <v>20.02</v>
          </cell>
        </row>
        <row r="218">
          <cell r="A218" t="str">
            <v>2 S 01 102 03</v>
          </cell>
          <cell r="B218" t="str">
            <v>Esc. carga transp. mat 3a cat DMT 200 a 400m</v>
          </cell>
          <cell r="E218" t="str">
            <v>m3</v>
          </cell>
          <cell r="F218">
            <v>20.54</v>
          </cell>
        </row>
        <row r="219">
          <cell r="A219" t="str">
            <v>2 S 01 102 04</v>
          </cell>
          <cell r="B219" t="str">
            <v>Esc. carga transp. mat 3a cat DMT 400 a 600m</v>
          </cell>
          <cell r="E219" t="str">
            <v>m3</v>
          </cell>
          <cell r="F219">
            <v>21.27</v>
          </cell>
        </row>
        <row r="220">
          <cell r="A220" t="str">
            <v>2 S 01 102 05</v>
          </cell>
          <cell r="B220" t="str">
            <v>Esc. carga transp. mat 3a cat DMT 600 a 800m</v>
          </cell>
          <cell r="E220" t="str">
            <v>m3</v>
          </cell>
          <cell r="F220">
            <v>21.79</v>
          </cell>
        </row>
        <row r="221">
          <cell r="A221" t="str">
            <v>2 S 01 102 06</v>
          </cell>
          <cell r="B221" t="str">
            <v>Esc. carga transp. mat 3a cat DMT 800 a 1000m</v>
          </cell>
          <cell r="E221" t="str">
            <v>m3</v>
          </cell>
          <cell r="F221">
            <v>22.31</v>
          </cell>
        </row>
        <row r="222">
          <cell r="A222" t="str">
            <v>2 S 01 102 07</v>
          </cell>
          <cell r="B222" t="str">
            <v>Esc. carga transp. mat 3a cat DMT 1000 a 1200m</v>
          </cell>
          <cell r="E222" t="str">
            <v>m3</v>
          </cell>
          <cell r="F222">
            <v>22.54</v>
          </cell>
        </row>
        <row r="223">
          <cell r="A223" t="str">
            <v>2 S 01 300 01</v>
          </cell>
          <cell r="B223" t="str">
            <v>Esc. carga transp. solos moles DMT 0 a 200m</v>
          </cell>
          <cell r="E223" t="str">
            <v>m3</v>
          </cell>
          <cell r="F223">
            <v>10.49</v>
          </cell>
        </row>
        <row r="224">
          <cell r="A224" t="str">
            <v>2 S 01 300 02</v>
          </cell>
          <cell r="B224" t="str">
            <v>Esc. carga transp. solos moles DMT 200 a 400m</v>
          </cell>
          <cell r="E224" t="str">
            <v>m3</v>
          </cell>
          <cell r="F224">
            <v>11.3</v>
          </cell>
        </row>
        <row r="225">
          <cell r="A225" t="str">
            <v>2 S 01 300 03</v>
          </cell>
          <cell r="B225" t="str">
            <v>Esc. carga transp. solos moles DMT 400 a 600m</v>
          </cell>
          <cell r="E225" t="str">
            <v>m3</v>
          </cell>
          <cell r="F225">
            <v>11.64</v>
          </cell>
        </row>
        <row r="226">
          <cell r="A226" t="str">
            <v>2 S 01 300 04</v>
          </cell>
          <cell r="B226" t="str">
            <v>Esc. carga transp. solos moles DMT 600 a 800m</v>
          </cell>
          <cell r="E226" t="str">
            <v>m3</v>
          </cell>
          <cell r="F226">
            <v>12.04</v>
          </cell>
        </row>
        <row r="227">
          <cell r="A227" t="str">
            <v>2 S 01 300 05</v>
          </cell>
          <cell r="B227" t="str">
            <v>Esc. carga transp. solos moles DMT 800 a 1000m</v>
          </cell>
          <cell r="E227" t="str">
            <v>m3</v>
          </cell>
          <cell r="F227">
            <v>12.8</v>
          </cell>
        </row>
        <row r="228">
          <cell r="A228" t="str">
            <v>2 S 01 510 00</v>
          </cell>
          <cell r="B228" t="str">
            <v>Compactação de aterros a 95% proctor normal</v>
          </cell>
          <cell r="E228" t="str">
            <v>m3</v>
          </cell>
          <cell r="F228">
            <v>1.56</v>
          </cell>
        </row>
        <row r="229">
          <cell r="A229" t="str">
            <v>2 S 01 511 00</v>
          </cell>
          <cell r="B229" t="str">
            <v>Compactação de aterros a 100% proctor normal</v>
          </cell>
          <cell r="E229" t="str">
            <v>m3</v>
          </cell>
          <cell r="F229">
            <v>1.81</v>
          </cell>
        </row>
        <row r="230">
          <cell r="A230" t="str">
            <v>2 S 01 512 01</v>
          </cell>
          <cell r="B230" t="str">
            <v>Construção de corpo de aterro em rocha</v>
          </cell>
          <cell r="E230" t="str">
            <v>m3</v>
          </cell>
          <cell r="F230">
            <v>5.1100000000000003</v>
          </cell>
        </row>
        <row r="231">
          <cell r="A231" t="str">
            <v>2 S 01 512 02</v>
          </cell>
          <cell r="B231" t="str">
            <v>Compactação de camada final de aterro de rocha</v>
          </cell>
          <cell r="E231" t="str">
            <v>m3</v>
          </cell>
          <cell r="F231">
            <v>13.4</v>
          </cell>
        </row>
        <row r="232">
          <cell r="A232" t="str">
            <v>2 S 01 513 01</v>
          </cell>
          <cell r="B232" t="str">
            <v>Compactação de material de "bota-fora"</v>
          </cell>
          <cell r="E232" t="str">
            <v>m3</v>
          </cell>
          <cell r="F232">
            <v>1.22</v>
          </cell>
        </row>
        <row r="233">
          <cell r="A233" t="str">
            <v>2 S 02 100 00</v>
          </cell>
          <cell r="B233" t="str">
            <v>Reforço do subleito</v>
          </cell>
          <cell r="E233" t="str">
            <v>m3</v>
          </cell>
          <cell r="F233">
            <v>8.2899999999999991</v>
          </cell>
        </row>
        <row r="234">
          <cell r="A234" t="str">
            <v>2 S 02 110 00</v>
          </cell>
          <cell r="B234" t="str">
            <v>Regularização do subleito</v>
          </cell>
          <cell r="E234" t="str">
            <v>m2</v>
          </cell>
          <cell r="F234">
            <v>0.46</v>
          </cell>
        </row>
        <row r="235">
          <cell r="A235" t="str">
            <v>2 S 02 110 01</v>
          </cell>
          <cell r="B235" t="str">
            <v>Regul. subleito c/ fres. corte contr.autom. greide</v>
          </cell>
          <cell r="E235" t="str">
            <v>m2</v>
          </cell>
          <cell r="F235">
            <v>0.75</v>
          </cell>
        </row>
        <row r="236">
          <cell r="A236" t="str">
            <v>2 S 02 200 00</v>
          </cell>
          <cell r="B236" t="str">
            <v>Sub-base solo estabilizado granul. s/ mistura</v>
          </cell>
          <cell r="E236" t="str">
            <v>m3</v>
          </cell>
          <cell r="F236">
            <v>8.1199999999999992</v>
          </cell>
        </row>
        <row r="237">
          <cell r="A237" t="str">
            <v>2 S 02 200 01</v>
          </cell>
          <cell r="B237" t="str">
            <v>Base solo estabilizado granul. s/ mistura</v>
          </cell>
          <cell r="E237" t="str">
            <v>m3</v>
          </cell>
          <cell r="F237">
            <v>8.2899999999999991</v>
          </cell>
        </row>
        <row r="238">
          <cell r="A238" t="str">
            <v>2 S 02 210 00</v>
          </cell>
          <cell r="B238" t="str">
            <v>Sub-base estab. granul. c/ mistura solo na pista</v>
          </cell>
          <cell r="E238" t="str">
            <v>m3</v>
          </cell>
          <cell r="F238">
            <v>8.93</v>
          </cell>
        </row>
        <row r="239">
          <cell r="A239" t="str">
            <v>2 S 02 210 01</v>
          </cell>
          <cell r="B239" t="str">
            <v>Sub-base estab. granul. c/ mist. solo-areia pista</v>
          </cell>
          <cell r="E239" t="str">
            <v>m3</v>
          </cell>
          <cell r="F239">
            <v>10.02</v>
          </cell>
        </row>
        <row r="240">
          <cell r="A240" t="str">
            <v>2 S 02 210 02</v>
          </cell>
          <cell r="B240" t="str">
            <v>Base estab.granul.c/ mist.solo - areia na pista</v>
          </cell>
          <cell r="E240" t="str">
            <v>m3</v>
          </cell>
          <cell r="F240">
            <v>10.02</v>
          </cell>
        </row>
        <row r="241">
          <cell r="A241" t="str">
            <v>2 S 02 220 00</v>
          </cell>
          <cell r="B241" t="str">
            <v>Base estab.granul.c/ mistura solo - brita</v>
          </cell>
          <cell r="E241" t="str">
            <v>m3</v>
          </cell>
          <cell r="F241">
            <v>27.11</v>
          </cell>
        </row>
        <row r="242">
          <cell r="A242" t="str">
            <v>2 S 02 230 00</v>
          </cell>
          <cell r="B242" t="str">
            <v>Base de brita graduada</v>
          </cell>
          <cell r="E242" t="str">
            <v>m3</v>
          </cell>
          <cell r="F242">
            <v>42.92</v>
          </cell>
        </row>
        <row r="243">
          <cell r="A243" t="str">
            <v>2 S 02 230 01</v>
          </cell>
          <cell r="B243" t="str">
            <v>Base brita grad. c/ dist. agreg. contr. de greide</v>
          </cell>
          <cell r="E243" t="str">
            <v>m3</v>
          </cell>
          <cell r="F243">
            <v>43.93</v>
          </cell>
        </row>
        <row r="244">
          <cell r="A244" t="str">
            <v>2 S 02 231 00</v>
          </cell>
          <cell r="B244" t="str">
            <v>Base de macadame hidráulico</v>
          </cell>
          <cell r="E244" t="str">
            <v>m3</v>
          </cell>
          <cell r="F244">
            <v>37.630000000000003</v>
          </cell>
        </row>
        <row r="245">
          <cell r="A245" t="str">
            <v>2 S 02 241 01</v>
          </cell>
          <cell r="B245" t="str">
            <v>Base de solo cimento c/ mistura em usina</v>
          </cell>
          <cell r="E245" t="str">
            <v>m3</v>
          </cell>
          <cell r="F245">
            <v>109.32</v>
          </cell>
        </row>
        <row r="246">
          <cell r="A246" t="str">
            <v>2 S 02 243 01</v>
          </cell>
          <cell r="B246" t="str">
            <v>Sub-base de solo melhor. c/ cimento mist. em usina</v>
          </cell>
          <cell r="E246" t="str">
            <v>m3</v>
          </cell>
          <cell r="F246">
            <v>62.57</v>
          </cell>
        </row>
        <row r="247">
          <cell r="A247" t="str">
            <v>2 S 02 300 00</v>
          </cell>
          <cell r="B247" t="str">
            <v>Imprimação</v>
          </cell>
          <cell r="E247" t="str">
            <v>m2</v>
          </cell>
          <cell r="F247">
            <v>0.13</v>
          </cell>
        </row>
        <row r="248">
          <cell r="A248" t="str">
            <v>2 S 02 400 00</v>
          </cell>
          <cell r="B248" t="str">
            <v>Pintura de ligação</v>
          </cell>
          <cell r="E248" t="str">
            <v>m2</v>
          </cell>
          <cell r="F248">
            <v>0.09</v>
          </cell>
        </row>
        <row r="249">
          <cell r="A249" t="str">
            <v>2 S 02 500 00</v>
          </cell>
          <cell r="B249" t="str">
            <v>Tratamento superficial simples c/ cap</v>
          </cell>
          <cell r="E249" t="str">
            <v>m2</v>
          </cell>
          <cell r="F249">
            <v>0.49</v>
          </cell>
        </row>
        <row r="250">
          <cell r="A250" t="str">
            <v>2 S 02 500 01</v>
          </cell>
          <cell r="B250" t="str">
            <v>Tratamento superficial simples c/ emulsão</v>
          </cell>
          <cell r="E250" t="str">
            <v>m2</v>
          </cell>
          <cell r="F250">
            <v>0.46</v>
          </cell>
        </row>
        <row r="251">
          <cell r="A251" t="str">
            <v>2 S 02 500 02</v>
          </cell>
          <cell r="B251" t="str">
            <v>Tratamento superficial simples c/ banho diluído</v>
          </cell>
          <cell r="E251" t="str">
            <v>m2</v>
          </cell>
          <cell r="F251">
            <v>0.53</v>
          </cell>
        </row>
        <row r="252">
          <cell r="A252" t="str">
            <v>2 S 02 501 00</v>
          </cell>
          <cell r="B252" t="str">
            <v>Tratamento superficial duplo c/ cap</v>
          </cell>
          <cell r="E252" t="str">
            <v>m2</v>
          </cell>
          <cell r="F252">
            <v>1.45</v>
          </cell>
        </row>
        <row r="253">
          <cell r="A253" t="str">
            <v>2 S 02 501 01</v>
          </cell>
          <cell r="B253" t="str">
            <v>Tratamento superficial duplo c/ emulsão</v>
          </cell>
          <cell r="E253" t="str">
            <v>m2</v>
          </cell>
          <cell r="F253">
            <v>0.9</v>
          </cell>
        </row>
        <row r="254">
          <cell r="A254" t="str">
            <v>2 S 02 501 02</v>
          </cell>
          <cell r="B254" t="str">
            <v>Tratamento superficial duplo c/ banho diluído</v>
          </cell>
          <cell r="E254" t="str">
            <v>m2</v>
          </cell>
          <cell r="F254">
            <v>1.6</v>
          </cell>
        </row>
        <row r="255">
          <cell r="A255" t="str">
            <v>2 S 02 502 00</v>
          </cell>
          <cell r="B255" t="str">
            <v>Tratamento superficial triplo c/ cap</v>
          </cell>
          <cell r="E255" t="str">
            <v>m2</v>
          </cell>
          <cell r="F255">
            <v>2.08</v>
          </cell>
        </row>
        <row r="256">
          <cell r="A256" t="str">
            <v>2 S 02 502 01</v>
          </cell>
          <cell r="B256" t="str">
            <v>Tratamento superficial triplo c/ emulsão</v>
          </cell>
          <cell r="E256" t="str">
            <v>m2</v>
          </cell>
          <cell r="F256">
            <v>2.1</v>
          </cell>
        </row>
        <row r="257">
          <cell r="A257" t="str">
            <v>2 S 02 502 02</v>
          </cell>
          <cell r="B257" t="str">
            <v>Tratamento superficial triplo c/ banho diluído</v>
          </cell>
          <cell r="E257" t="str">
            <v>m2</v>
          </cell>
          <cell r="F257">
            <v>2.29</v>
          </cell>
        </row>
        <row r="258">
          <cell r="A258" t="str">
            <v>2 S 02 530 00</v>
          </cell>
          <cell r="B258" t="str">
            <v>Pré-misturado a frio</v>
          </cell>
          <cell r="E258" t="str">
            <v>m3</v>
          </cell>
          <cell r="F258">
            <v>89.27</v>
          </cell>
        </row>
        <row r="259">
          <cell r="A259" t="str">
            <v>2 S 02 531 00</v>
          </cell>
          <cell r="B259" t="str">
            <v>Macadame betuminoso por penetração</v>
          </cell>
          <cell r="E259" t="str">
            <v>m3</v>
          </cell>
          <cell r="F259">
            <v>51.03</v>
          </cell>
        </row>
        <row r="260">
          <cell r="A260" t="str">
            <v>2 S 02 532 00</v>
          </cell>
          <cell r="B260" t="str">
            <v>Areia-asfalto a quente</v>
          </cell>
          <cell r="E260" t="str">
            <v>t</v>
          </cell>
          <cell r="F260">
            <v>38.67</v>
          </cell>
        </row>
        <row r="261">
          <cell r="A261" t="str">
            <v>2 S 02 540 01</v>
          </cell>
          <cell r="B261" t="str">
            <v>Conc. betuminoso usinado a quente - capa rolamento</v>
          </cell>
          <cell r="E261" t="str">
            <v>t</v>
          </cell>
          <cell r="F261">
            <v>34.15</v>
          </cell>
        </row>
        <row r="262">
          <cell r="A262" t="str">
            <v>2 S 02 540 02</v>
          </cell>
          <cell r="B262" t="str">
            <v>Concreto betuminoso usinado a quente - "binder"</v>
          </cell>
          <cell r="E262" t="str">
            <v>t</v>
          </cell>
          <cell r="F262">
            <v>33.619999999999997</v>
          </cell>
        </row>
        <row r="263">
          <cell r="A263" t="str">
            <v>2 S 02 603 00</v>
          </cell>
          <cell r="B263" t="str">
            <v>Sub-base de concreto rolado</v>
          </cell>
          <cell r="E263" t="str">
            <v>m3</v>
          </cell>
          <cell r="F263">
            <v>108.71</v>
          </cell>
        </row>
        <row r="264">
          <cell r="A264" t="str">
            <v>2 S 02 604 00</v>
          </cell>
          <cell r="B264" t="str">
            <v>Sub-base de concreto de cimento portland</v>
          </cell>
          <cell r="E264" t="str">
            <v>m3</v>
          </cell>
          <cell r="F264">
            <v>136.71</v>
          </cell>
        </row>
        <row r="265">
          <cell r="A265" t="str">
            <v>2 S 02 606 00</v>
          </cell>
          <cell r="B265" t="str">
            <v>Concreto de cimento portland com fôrma deslizante</v>
          </cell>
          <cell r="E265" t="str">
            <v>m3</v>
          </cell>
          <cell r="F265">
            <v>283.45999999999998</v>
          </cell>
        </row>
        <row r="266">
          <cell r="A266" t="str">
            <v>2 S 02 607 00</v>
          </cell>
          <cell r="B266" t="str">
            <v>Concreto cimento portland c/ equip. pequeno porte</v>
          </cell>
          <cell r="E266" t="str">
            <v>m3</v>
          </cell>
          <cell r="F266">
            <v>309.39999999999998</v>
          </cell>
        </row>
        <row r="267">
          <cell r="A267" t="str">
            <v>2 S 02 700 01</v>
          </cell>
          <cell r="B267" t="str">
            <v>Execução pavim. c/ peças pré-moldadas concr.</v>
          </cell>
          <cell r="E267" t="str">
            <v>m2</v>
          </cell>
          <cell r="F267">
            <v>53.64</v>
          </cell>
        </row>
        <row r="268">
          <cell r="A268" t="str">
            <v>2 S 02 702 00</v>
          </cell>
          <cell r="B268" t="str">
            <v>Limpeza e enchimento de junta de pavimento de conc</v>
          </cell>
          <cell r="E268" t="str">
            <v>m</v>
          </cell>
          <cell r="F268">
            <v>2.64</v>
          </cell>
        </row>
        <row r="269">
          <cell r="A269" t="str">
            <v>2 S 03 000 02</v>
          </cell>
          <cell r="B269" t="str">
            <v>Escavação manual de cavas em material 1a cat</v>
          </cell>
          <cell r="E269" t="str">
            <v>m3</v>
          </cell>
          <cell r="F269">
            <v>26.31</v>
          </cell>
        </row>
        <row r="270">
          <cell r="A270" t="str">
            <v>2 S 03 000 03</v>
          </cell>
          <cell r="B270" t="str">
            <v>Escavação manual de cavas em material 2a cat</v>
          </cell>
          <cell r="E270" t="str">
            <v>m3</v>
          </cell>
          <cell r="F270">
            <v>35.08</v>
          </cell>
        </row>
        <row r="271">
          <cell r="A271" t="str">
            <v>2 S 03 010 01</v>
          </cell>
          <cell r="B271" t="str">
            <v>Escavação em cavas de fundação com esgotamento</v>
          </cell>
          <cell r="E271" t="str">
            <v>m3</v>
          </cell>
          <cell r="F271">
            <v>29.91</v>
          </cell>
        </row>
        <row r="272">
          <cell r="A272" t="str">
            <v>2 S 03 119 01</v>
          </cell>
          <cell r="B272" t="str">
            <v>Escoramento com madeira de OAE</v>
          </cell>
          <cell r="E272" t="str">
            <v>m3</v>
          </cell>
          <cell r="F272">
            <v>21</v>
          </cell>
        </row>
        <row r="273">
          <cell r="A273" t="str">
            <v>2 S 03 300 01</v>
          </cell>
          <cell r="B273" t="str">
            <v>Confecção e lançamento concr. magro em betoneira</v>
          </cell>
          <cell r="E273" t="str">
            <v>m3</v>
          </cell>
          <cell r="F273">
            <v>180.91</v>
          </cell>
        </row>
        <row r="274">
          <cell r="A274" t="str">
            <v>2 S 03 321 00</v>
          </cell>
          <cell r="B274" t="str">
            <v>Conc.estr.fck=8 MPa-contr.raz.uso ger.conf. e lanç</v>
          </cell>
          <cell r="E274" t="str">
            <v>m3</v>
          </cell>
          <cell r="F274">
            <v>215.84</v>
          </cell>
        </row>
        <row r="275">
          <cell r="A275" t="str">
            <v>2 S 03 322 00</v>
          </cell>
          <cell r="B275" t="str">
            <v>Conc.estr.fck=10 MPa-contr.raz.uso ger.conf.e lanç</v>
          </cell>
          <cell r="E275" t="str">
            <v>m3</v>
          </cell>
          <cell r="F275">
            <v>227.71</v>
          </cell>
        </row>
        <row r="276">
          <cell r="A276" t="str">
            <v>2 S 03 323 00</v>
          </cell>
          <cell r="B276" t="str">
            <v>Conc.estr.fck=12 MPa-contr.raz.uso ger.conf.e lanç</v>
          </cell>
          <cell r="E276" t="str">
            <v>m3</v>
          </cell>
          <cell r="F276">
            <v>240.46</v>
          </cell>
        </row>
        <row r="277">
          <cell r="A277" t="str">
            <v>2 S 03 324 00</v>
          </cell>
          <cell r="B277" t="str">
            <v>Conc.estr.fck=15 MPa-contr.raz.uso ger.conf.e lanç</v>
          </cell>
          <cell r="E277" t="str">
            <v>m3</v>
          </cell>
          <cell r="F277">
            <v>253.88</v>
          </cell>
        </row>
        <row r="278">
          <cell r="A278" t="str">
            <v>2 S 03 324 01</v>
          </cell>
          <cell r="B278" t="str">
            <v>Conc.estr.fck=15 MPa-contr.raz.c/adit.conf. e lanç</v>
          </cell>
          <cell r="E278" t="str">
            <v>m3</v>
          </cell>
          <cell r="F278">
            <v>234.5</v>
          </cell>
        </row>
        <row r="279">
          <cell r="A279" t="str">
            <v>2 S 03 325 00</v>
          </cell>
          <cell r="B279" t="str">
            <v>Conc.estr.fck=18 MPa-contr.raz.uso ger.conf.e lanç</v>
          </cell>
          <cell r="E279" t="str">
            <v>m3</v>
          </cell>
          <cell r="F279">
            <v>267.14</v>
          </cell>
        </row>
        <row r="280">
          <cell r="A280" t="str">
            <v>2 S 03 325 01</v>
          </cell>
          <cell r="B280" t="str">
            <v>Conc.estr.fck=18 MPa-contr.raz.c/adit.conf. e lanç</v>
          </cell>
          <cell r="E280" t="str">
            <v>m3</v>
          </cell>
          <cell r="F280">
            <v>246.77</v>
          </cell>
        </row>
        <row r="281">
          <cell r="A281" t="str">
            <v>2 S 03 326 00</v>
          </cell>
          <cell r="B281" t="str">
            <v>Conc.estr.fck=20 MPa-contr.raz.uso ger.conf.e lanç</v>
          </cell>
          <cell r="E281" t="str">
            <v>m3</v>
          </cell>
          <cell r="F281">
            <v>277.97000000000003</v>
          </cell>
        </row>
        <row r="282">
          <cell r="A282" t="str">
            <v>2 S 03 326 01</v>
          </cell>
          <cell r="B282" t="str">
            <v>Conc.estr.fck=20 MPa-contr.raz.c/adit.conf. e lanç</v>
          </cell>
          <cell r="E282" t="str">
            <v>m3</v>
          </cell>
          <cell r="F282">
            <v>257.87</v>
          </cell>
        </row>
        <row r="283">
          <cell r="A283" t="str">
            <v>2 S 03 327 00</v>
          </cell>
          <cell r="B283" t="str">
            <v>Conc.estr.fck=22 MPa-contr.raz.uso ger.conf.e lanç</v>
          </cell>
          <cell r="E283" t="str">
            <v>m3</v>
          </cell>
          <cell r="F283">
            <v>290.72000000000003</v>
          </cell>
        </row>
        <row r="284">
          <cell r="A284" t="str">
            <v>2 S 03 328 00</v>
          </cell>
          <cell r="B284" t="str">
            <v>Conc.estr.fck=24 MPa-contr.raz.uso ger.conf.e lanç</v>
          </cell>
          <cell r="E284" t="str">
            <v>m3</v>
          </cell>
          <cell r="F284">
            <v>303.72000000000003</v>
          </cell>
        </row>
        <row r="285">
          <cell r="A285" t="str">
            <v>2 S 03 329 00</v>
          </cell>
          <cell r="B285" t="str">
            <v>Conc.estr.fck=25 MPa-contr.raz.c/adit.conf. e lanç</v>
          </cell>
          <cell r="E285" t="str">
            <v>m3</v>
          </cell>
          <cell r="F285">
            <v>282.39999999999998</v>
          </cell>
        </row>
        <row r="286">
          <cell r="A286" t="str">
            <v>2 S 03 329 01</v>
          </cell>
          <cell r="B286" t="str">
            <v>Conc.estr.fck=26 MPa-contr.raz.uso ger.conf.e lanç</v>
          </cell>
          <cell r="E286" t="str">
            <v>m3</v>
          </cell>
          <cell r="F286">
            <v>315.58</v>
          </cell>
        </row>
        <row r="287">
          <cell r="A287" t="str">
            <v>2 S 03 329 02</v>
          </cell>
          <cell r="B287" t="str">
            <v>Conc.estr.fck=30 MPa-contr.raz.uso ger.conf.e lanç</v>
          </cell>
          <cell r="E287" t="str">
            <v>m3</v>
          </cell>
          <cell r="F287">
            <v>327.2</v>
          </cell>
        </row>
        <row r="288">
          <cell r="A288" t="str">
            <v>2 S 03 329 03</v>
          </cell>
          <cell r="B288" t="str">
            <v>Conc.estr.fck=30 MPa-contr.raz.uso ger.conf.e lanç</v>
          </cell>
          <cell r="E288" t="str">
            <v>m3</v>
          </cell>
          <cell r="F288">
            <v>304.86</v>
          </cell>
        </row>
        <row r="289">
          <cell r="A289" t="str">
            <v>2 S 03 329 04</v>
          </cell>
          <cell r="B289" t="str">
            <v>Conc.estr.fck=35 MPa-contr.raz.c/adit.conf. e lanç</v>
          </cell>
          <cell r="E289" t="str">
            <v>m3</v>
          </cell>
          <cell r="F289">
            <v>327.78</v>
          </cell>
        </row>
        <row r="290">
          <cell r="A290" t="str">
            <v>2 S 03 370 00</v>
          </cell>
          <cell r="B290" t="str">
            <v>Forma comum de madeira</v>
          </cell>
          <cell r="E290" t="str">
            <v>m2</v>
          </cell>
          <cell r="F290">
            <v>30.53</v>
          </cell>
        </row>
        <row r="291">
          <cell r="A291" t="str">
            <v>2 S 03 371 01</v>
          </cell>
          <cell r="B291" t="str">
            <v>Forma de placa compensada resinada</v>
          </cell>
          <cell r="E291" t="str">
            <v>m2</v>
          </cell>
          <cell r="F291">
            <v>24.24</v>
          </cell>
        </row>
        <row r="292">
          <cell r="A292" t="str">
            <v>2 S 03 371 02</v>
          </cell>
          <cell r="B292" t="str">
            <v>Forma de placa compensada plastificada</v>
          </cell>
          <cell r="E292" t="str">
            <v>m2</v>
          </cell>
          <cell r="F292">
            <v>26.83</v>
          </cell>
        </row>
        <row r="293">
          <cell r="A293" t="str">
            <v>2 S 03 372 01</v>
          </cell>
          <cell r="B293" t="str">
            <v>Formas para tubulão</v>
          </cell>
          <cell r="E293" t="str">
            <v>m2</v>
          </cell>
          <cell r="F293">
            <v>15.4</v>
          </cell>
        </row>
        <row r="294">
          <cell r="A294" t="str">
            <v>2 S 03 401 01</v>
          </cell>
          <cell r="B294" t="str">
            <v>Estaca tipo Franki D=350 mm</v>
          </cell>
          <cell r="E294" t="str">
            <v>m</v>
          </cell>
          <cell r="F294">
            <v>125.92</v>
          </cell>
        </row>
        <row r="295">
          <cell r="A295" t="str">
            <v>2 S 03 401 02</v>
          </cell>
          <cell r="B295" t="str">
            <v>Estaca tipo Franki D=400 mm</v>
          </cell>
          <cell r="E295" t="str">
            <v>m</v>
          </cell>
          <cell r="F295">
            <v>138.46</v>
          </cell>
        </row>
        <row r="296">
          <cell r="A296" t="str">
            <v>2 S 03 401 03</v>
          </cell>
          <cell r="B296" t="str">
            <v>Estaca tipo Franki D=520 mm</v>
          </cell>
          <cell r="E296" t="str">
            <v>m</v>
          </cell>
          <cell r="F296">
            <v>190.99</v>
          </cell>
        </row>
        <row r="297">
          <cell r="A297" t="str">
            <v>2 S 03 401 04</v>
          </cell>
          <cell r="B297" t="str">
            <v>Estaca tipo Franki D=600 mm</v>
          </cell>
          <cell r="E297" t="str">
            <v>m</v>
          </cell>
          <cell r="F297">
            <v>238.61</v>
          </cell>
        </row>
        <row r="298">
          <cell r="A298" t="str">
            <v>2 S 03 402 01</v>
          </cell>
          <cell r="B298" t="str">
            <v>Cravação estacas pré-mold. de concreto 30 x 30 cm</v>
          </cell>
          <cell r="E298" t="str">
            <v>m</v>
          </cell>
          <cell r="F298">
            <v>127.15</v>
          </cell>
        </row>
        <row r="299">
          <cell r="A299" t="str">
            <v>2 S 03 404 01</v>
          </cell>
          <cell r="B299" t="str">
            <v>Forn. e crav. estacas perfil met. I de 10" simples</v>
          </cell>
          <cell r="E299" t="str">
            <v>m</v>
          </cell>
          <cell r="F299">
            <v>260.58999999999997</v>
          </cell>
        </row>
        <row r="300">
          <cell r="A300" t="str">
            <v>2 S 03 404 04</v>
          </cell>
          <cell r="B300" t="str">
            <v>Forn. e crav. estacas perfil met. I de 10" duplo</v>
          </cell>
          <cell r="E300" t="str">
            <v>m</v>
          </cell>
          <cell r="F300">
            <v>403.83</v>
          </cell>
        </row>
        <row r="301">
          <cell r="A301" t="str">
            <v>2 S 03 404 11</v>
          </cell>
          <cell r="B301" t="str">
            <v>Cravação estacas met. trilhos soldados - estrela</v>
          </cell>
          <cell r="E301" t="str">
            <v>m</v>
          </cell>
          <cell r="F301">
            <v>266.54000000000002</v>
          </cell>
        </row>
        <row r="302">
          <cell r="A302" t="str">
            <v>2 S 03 410 01</v>
          </cell>
          <cell r="B302" t="str">
            <v>Tubulão a céu aberto diâmetro externo = 1,00 m</v>
          </cell>
          <cell r="E302" t="str">
            <v>m</v>
          </cell>
          <cell r="F302">
            <v>773.36</v>
          </cell>
        </row>
        <row r="303">
          <cell r="A303" t="str">
            <v>2 S 03 410 11</v>
          </cell>
          <cell r="B303" t="str">
            <v>Tubulão a céu aberto diâmetro externo = 1,20 m</v>
          </cell>
          <cell r="E303" t="str">
            <v>m</v>
          </cell>
          <cell r="F303">
            <v>1002.96</v>
          </cell>
        </row>
        <row r="304">
          <cell r="A304" t="str">
            <v>2 S 03 410 21</v>
          </cell>
          <cell r="B304" t="str">
            <v>Tubulão a céu aberto diâmetro externo = 1,40 m</v>
          </cell>
          <cell r="E304" t="str">
            <v>m</v>
          </cell>
          <cell r="F304">
            <v>1253.0999999999999</v>
          </cell>
        </row>
        <row r="305">
          <cell r="A305" t="str">
            <v>2 S 03 410 31</v>
          </cell>
          <cell r="B305" t="str">
            <v>Tubulão a céu aberto diâmetro externo = 1,60 m</v>
          </cell>
          <cell r="E305" t="str">
            <v>m</v>
          </cell>
          <cell r="F305">
            <v>1513.82</v>
          </cell>
        </row>
        <row r="306">
          <cell r="A306" t="str">
            <v>2 S 03 410 41</v>
          </cell>
          <cell r="B306" t="str">
            <v>Tubulão a céu aberto diâmetro externo = 1,80 m</v>
          </cell>
          <cell r="E306" t="str">
            <v>m</v>
          </cell>
          <cell r="F306">
            <v>1826.88</v>
          </cell>
        </row>
        <row r="307">
          <cell r="A307" t="str">
            <v>2 S 03 410 51</v>
          </cell>
          <cell r="B307" t="str">
            <v>Tubulão a céu aberto diâmetro externo = 2,00 m</v>
          </cell>
          <cell r="E307" t="str">
            <v>m</v>
          </cell>
          <cell r="F307">
            <v>2174.0300000000002</v>
          </cell>
        </row>
        <row r="308">
          <cell r="A308" t="str">
            <v>2 S 03 410 61</v>
          </cell>
          <cell r="B308" t="str">
            <v>Tubulão a céu aberto diâmetro externo = 2,20 m</v>
          </cell>
          <cell r="E308" t="str">
            <v>m</v>
          </cell>
          <cell r="F308">
            <v>2588.98</v>
          </cell>
        </row>
        <row r="309">
          <cell r="A309" t="str">
            <v>2 S 03 411 11</v>
          </cell>
          <cell r="B309" t="str">
            <v>Tub.ar comp.D=1,2 m prof.até 12 m lâmina d'água LF</v>
          </cell>
          <cell r="E309" t="str">
            <v>m</v>
          </cell>
          <cell r="F309">
            <v>2381.86</v>
          </cell>
        </row>
        <row r="310">
          <cell r="A310" t="str">
            <v>2 S 03 411 12</v>
          </cell>
          <cell r="B310" t="str">
            <v>Tub.ar comp.D=1,2 m prof. 12/18 m lâmina d'água LF</v>
          </cell>
          <cell r="E310" t="str">
            <v>m</v>
          </cell>
          <cell r="F310">
            <v>2648.55</v>
          </cell>
        </row>
        <row r="311">
          <cell r="A311" t="str">
            <v>2 S 03 411 13</v>
          </cell>
          <cell r="B311" t="str">
            <v>Tub.ar comp.D=1,2 m prof. 18/24 m lâmina d'água LF</v>
          </cell>
          <cell r="E311" t="str">
            <v>m</v>
          </cell>
          <cell r="F311">
            <v>2937.19</v>
          </cell>
        </row>
        <row r="312">
          <cell r="A312" t="str">
            <v>2 S 03 411 14</v>
          </cell>
          <cell r="B312" t="str">
            <v>Tub.ar comp.D=1,2 m prof. 24/27 m lâmina d'água LF</v>
          </cell>
          <cell r="E312" t="str">
            <v>m</v>
          </cell>
          <cell r="F312">
            <v>3358.9</v>
          </cell>
        </row>
        <row r="313">
          <cell r="A313" t="str">
            <v>2 S 03 411 15</v>
          </cell>
          <cell r="B313" t="str">
            <v>Tub.ar.comp.D=1,2 m prof. 27/31 m lâmina d'água LF</v>
          </cell>
          <cell r="E313" t="str">
            <v>m</v>
          </cell>
          <cell r="F313">
            <v>3944.44</v>
          </cell>
        </row>
        <row r="314">
          <cell r="A314" t="str">
            <v>2 S 03 411 21</v>
          </cell>
          <cell r="B314" t="str">
            <v>Tub.ar.comp.D=1,4 m prof.até 12 m lâmina d'água LF</v>
          </cell>
          <cell r="E314" t="str">
            <v>m</v>
          </cell>
          <cell r="F314">
            <v>3082.9</v>
          </cell>
        </row>
        <row r="315">
          <cell r="A315" t="str">
            <v>2 S 03 411 22</v>
          </cell>
          <cell r="B315" t="str">
            <v>Tub.ar comp.D=1,4 m prof. 12/18 m lâmina d'água LF</v>
          </cell>
          <cell r="E315" t="str">
            <v>m</v>
          </cell>
          <cell r="F315">
            <v>3441.26</v>
          </cell>
        </row>
        <row r="316">
          <cell r="A316" t="str">
            <v>2 S 03 411 23</v>
          </cell>
          <cell r="B316" t="str">
            <v>Tub.ar comp.D=1,4 m prof. 18/24 m lâmina d'água LF</v>
          </cell>
          <cell r="E316" t="str">
            <v>m</v>
          </cell>
          <cell r="F316">
            <v>3828.28</v>
          </cell>
        </row>
        <row r="317">
          <cell r="A317" t="str">
            <v>2 S 03 411 24</v>
          </cell>
          <cell r="B317" t="str">
            <v>Tub.ar comp.D=1,4 m prof. 24/27 m lâmina d'água LF</v>
          </cell>
          <cell r="E317" t="str">
            <v>m</v>
          </cell>
          <cell r="F317">
            <v>4394.09</v>
          </cell>
        </row>
        <row r="318">
          <cell r="A318" t="str">
            <v>2 S 03 411 25</v>
          </cell>
          <cell r="B318" t="str">
            <v>Tub.ar comp.D=1,4 m prof. 27/31 m lâmina d'água LF</v>
          </cell>
          <cell r="E318" t="str">
            <v>m</v>
          </cell>
          <cell r="F318">
            <v>5346.16</v>
          </cell>
        </row>
        <row r="319">
          <cell r="A319" t="str">
            <v>2 S 03 411 31</v>
          </cell>
          <cell r="B319" t="str">
            <v>Tub.ar comp.D=1,6 m prof.até 12 m lâmina d'água LF</v>
          </cell>
          <cell r="E319" t="str">
            <v>m</v>
          </cell>
          <cell r="F319">
            <v>3921.04</v>
          </cell>
        </row>
        <row r="320">
          <cell r="A320" t="str">
            <v>2 S 03 411 32</v>
          </cell>
          <cell r="B320" t="str">
            <v>Tub.ar comp.D=1,6 m prof. 12/18 m lâmina d'água LF</v>
          </cell>
          <cell r="E320" t="str">
            <v>m</v>
          </cell>
          <cell r="F320">
            <v>4394.1899999999996</v>
          </cell>
        </row>
        <row r="321">
          <cell r="A321" t="str">
            <v>2 S 03 411 33</v>
          </cell>
          <cell r="B321" t="str">
            <v>Tub.ar comp.D=1,6 m prof. 18/24 m lâmina d'água LF</v>
          </cell>
          <cell r="E321" t="str">
            <v>m</v>
          </cell>
          <cell r="F321">
            <v>4905.6000000000004</v>
          </cell>
        </row>
        <row r="322">
          <cell r="A322" t="str">
            <v>2 S 03 411 34</v>
          </cell>
          <cell r="B322" t="str">
            <v>Tub.ar comp.D=1,6 m prof. 24/27 m lâmina d'água LF</v>
          </cell>
          <cell r="E322" t="str">
            <v>m</v>
          </cell>
          <cell r="F322">
            <v>5653.63</v>
          </cell>
        </row>
        <row r="323">
          <cell r="A323" t="str">
            <v>2 S 03 411 35</v>
          </cell>
          <cell r="B323" t="str">
            <v>Tub.ar comp.D=1,6 m prof. 27/31 m lâmina d'água LF</v>
          </cell>
          <cell r="E323" t="str">
            <v>m</v>
          </cell>
          <cell r="F323">
            <v>6911.34</v>
          </cell>
        </row>
        <row r="324">
          <cell r="A324" t="str">
            <v>2 S 03 411 41</v>
          </cell>
          <cell r="B324" t="str">
            <v>Tub.ar comp.D=1,8 m prof.até 12 m lâmina d'água LF</v>
          </cell>
          <cell r="E324" t="str">
            <v>m</v>
          </cell>
          <cell r="F324">
            <v>4925.0200000000004</v>
          </cell>
        </row>
        <row r="325">
          <cell r="A325" t="str">
            <v>2 S 03 411 42</v>
          </cell>
          <cell r="B325" t="str">
            <v>Tub.ar comp.D=1,8 m prof. 12/18 m lâmina d'água LF</v>
          </cell>
          <cell r="E325" t="str">
            <v>m</v>
          </cell>
          <cell r="F325">
            <v>5532.88</v>
          </cell>
        </row>
        <row r="326">
          <cell r="A326" t="str">
            <v>2 S 03 411 43</v>
          </cell>
          <cell r="B326" t="str">
            <v>Tub.ar comp.D=1,8 m prof. 18/24 m lâmina d'água LF</v>
          </cell>
          <cell r="E326" t="str">
            <v>m</v>
          </cell>
          <cell r="F326">
            <v>6193.77</v>
          </cell>
        </row>
        <row r="327">
          <cell r="A327" t="str">
            <v>2 S 03 411 44</v>
          </cell>
          <cell r="B327" t="str">
            <v>Tub.ar comp.D=1,8 m prof. 24/27 m lâmina d'água LF</v>
          </cell>
          <cell r="E327" t="str">
            <v>m</v>
          </cell>
          <cell r="F327">
            <v>7163.5</v>
          </cell>
        </row>
        <row r="328">
          <cell r="A328" t="str">
            <v>2 S 03 411 45</v>
          </cell>
          <cell r="B328" t="str">
            <v>Tub.ar comp.D=1,8 m prof. 27/31 m lâmina d'água LF</v>
          </cell>
          <cell r="E328" t="str">
            <v>m</v>
          </cell>
          <cell r="F328">
            <v>8788.49</v>
          </cell>
        </row>
        <row r="329">
          <cell r="A329" t="str">
            <v>2 S 03 411 51</v>
          </cell>
          <cell r="B329" t="str">
            <v>Tub.ar comp.D=2,0 m até 12 m lâmina d'água LF</v>
          </cell>
          <cell r="E329" t="str">
            <v>m</v>
          </cell>
          <cell r="F329">
            <v>5872.03</v>
          </cell>
        </row>
        <row r="330">
          <cell r="A330" t="str">
            <v>2 S 03 411 52</v>
          </cell>
          <cell r="B330" t="str">
            <v>Tub.ar comp.D=2,0 m prof. 12/18 m lâmina d'água LF</v>
          </cell>
          <cell r="E330" t="str">
            <v>m</v>
          </cell>
          <cell r="F330">
            <v>6605.12</v>
          </cell>
        </row>
        <row r="331">
          <cell r="A331" t="str">
            <v>2 S 03 411 53</v>
          </cell>
          <cell r="B331" t="str">
            <v>Tub.ar comp.D=2,0 m prof.18/24 m lâmina d'água LF</v>
          </cell>
          <cell r="E331" t="str">
            <v>m</v>
          </cell>
          <cell r="F331">
            <v>7430.86</v>
          </cell>
        </row>
        <row r="332">
          <cell r="A332" t="str">
            <v>2 S 03 411 54</v>
          </cell>
          <cell r="B332" t="str">
            <v>Tub.ar comp.D=2,0 m prof.24/27 m lâmina d'água LF</v>
          </cell>
          <cell r="E332" t="str">
            <v>m</v>
          </cell>
          <cell r="F332">
            <v>8557.61</v>
          </cell>
        </row>
        <row r="333">
          <cell r="A333" t="str">
            <v>2 S 03 411 55</v>
          </cell>
          <cell r="B333" t="str">
            <v>Tub.ar comp.D=2,0 m prof.27/31 m lâmina d'água LF</v>
          </cell>
          <cell r="E333" t="str">
            <v>m</v>
          </cell>
          <cell r="F333">
            <v>10507.63</v>
          </cell>
        </row>
        <row r="334">
          <cell r="A334" t="str">
            <v>2 S 03 411 61</v>
          </cell>
          <cell r="B334" t="str">
            <v>Tub.ar comp.D=2,2 m prof.até 12 m lâmina d'água LF</v>
          </cell>
          <cell r="E334" t="str">
            <v>m</v>
          </cell>
          <cell r="F334">
            <v>7211.43</v>
          </cell>
        </row>
        <row r="335">
          <cell r="A335" t="str">
            <v>2 S 03 411 62</v>
          </cell>
          <cell r="B335" t="str">
            <v>Tub.ar comp.D=2,2 m prof.12/18 m lâmina d'água LF</v>
          </cell>
          <cell r="E335" t="str">
            <v>m</v>
          </cell>
          <cell r="F335">
            <v>8127.56</v>
          </cell>
        </row>
        <row r="336">
          <cell r="A336" t="str">
            <v>2 S 03 411 63</v>
          </cell>
          <cell r="B336" t="str">
            <v>Tub.ar comp.D=2,2 m prof.18/24 m lâmina d'água LF</v>
          </cell>
          <cell r="E336" t="str">
            <v>m</v>
          </cell>
          <cell r="F336">
            <v>9120.11</v>
          </cell>
        </row>
        <row r="337">
          <cell r="A337" t="str">
            <v>2 S 03 411 64</v>
          </cell>
          <cell r="B337" t="str">
            <v>Tub.ar comp.D=2,2 m prof.24/27 m lâmina d'água LF</v>
          </cell>
          <cell r="E337" t="str">
            <v>m</v>
          </cell>
          <cell r="F337">
            <v>10568.89</v>
          </cell>
        </row>
        <row r="338">
          <cell r="A338" t="str">
            <v>2 S 03 411 65</v>
          </cell>
          <cell r="B338" t="str">
            <v>Tub.ar comp.D=2,2 m prof.27/31m lâmina d'água LF</v>
          </cell>
          <cell r="E338" t="str">
            <v>m</v>
          </cell>
          <cell r="F338">
            <v>12527.11</v>
          </cell>
        </row>
        <row r="339">
          <cell r="A339" t="str">
            <v>2 S 03 412 01</v>
          </cell>
          <cell r="B339" t="str">
            <v>Esc.p/alarg. base tub.ar comp.prof. até 12 m LF</v>
          </cell>
          <cell r="E339" t="str">
            <v>m3</v>
          </cell>
          <cell r="F339">
            <v>1352.9</v>
          </cell>
        </row>
        <row r="340">
          <cell r="A340" t="str">
            <v>2 S 03 412 02</v>
          </cell>
          <cell r="B340" t="str">
            <v>Esc.p/alarg. base tub.ar comp.prof.12/18 m LF</v>
          </cell>
          <cell r="E340" t="str">
            <v>m3</v>
          </cell>
          <cell r="F340">
            <v>1584.9</v>
          </cell>
        </row>
        <row r="341">
          <cell r="A341" t="str">
            <v>2 S 03 412 03</v>
          </cell>
          <cell r="B341" t="str">
            <v>Esc.p/alarg. base tub.ar comp.prof.18/24 m LF</v>
          </cell>
          <cell r="E341" t="str">
            <v>m3</v>
          </cell>
          <cell r="F341">
            <v>1835.63</v>
          </cell>
        </row>
        <row r="342">
          <cell r="A342" t="str">
            <v>2 S 03 412 04</v>
          </cell>
          <cell r="B342" t="str">
            <v>Esc.p/alarg. base tub.ar comp.prof.24/27 m LF</v>
          </cell>
          <cell r="E342" t="str">
            <v>m3</v>
          </cell>
          <cell r="F342">
            <v>2201.66</v>
          </cell>
        </row>
        <row r="343">
          <cell r="A343" t="str">
            <v>2 S 03 412 05</v>
          </cell>
          <cell r="B343" t="str">
            <v>Esc.p/alarg. base tub.ar comp.prof.27/31m LF</v>
          </cell>
          <cell r="E343" t="str">
            <v>m3</v>
          </cell>
          <cell r="F343">
            <v>2819.05</v>
          </cell>
        </row>
        <row r="344">
          <cell r="A344" t="str">
            <v>2 S 03 412 11</v>
          </cell>
          <cell r="B344" t="str">
            <v>Forn.lanç.conc. base tub.ar comp.até 12m LF</v>
          </cell>
          <cell r="E344" t="str">
            <v>m3</v>
          </cell>
          <cell r="F344">
            <v>296.33</v>
          </cell>
        </row>
        <row r="345">
          <cell r="A345" t="str">
            <v>2 S 03 412 12</v>
          </cell>
          <cell r="B345" t="str">
            <v>Forn.lanc.conc.base tub.ar comp.prof.12/18m LF</v>
          </cell>
          <cell r="E345" t="str">
            <v>m3</v>
          </cell>
          <cell r="F345">
            <v>316.25</v>
          </cell>
        </row>
        <row r="346">
          <cell r="A346" t="str">
            <v>2 S 03 412 13</v>
          </cell>
          <cell r="B346" t="str">
            <v>Forn.lanç.conc.base tub.ar comp.prof.18/24m LF</v>
          </cell>
          <cell r="E346" t="str">
            <v>m3</v>
          </cell>
          <cell r="F346">
            <v>337.81</v>
          </cell>
        </row>
        <row r="347">
          <cell r="A347" t="str">
            <v>2 S 03 412 14</v>
          </cell>
          <cell r="B347" t="str">
            <v>Forn.lanç.conc.base tub.ar comp.prof.24/27m LF</v>
          </cell>
          <cell r="E347" t="str">
            <v>m3</v>
          </cell>
          <cell r="F347">
            <v>368.94</v>
          </cell>
        </row>
        <row r="348">
          <cell r="A348" t="str">
            <v>2 S 03 412 15</v>
          </cell>
          <cell r="B348" t="str">
            <v>Forn.lanç.conc.base tub.ar comp.prof. 27/31m LF</v>
          </cell>
          <cell r="E348" t="str">
            <v>m3</v>
          </cell>
          <cell r="F348">
            <v>420.85</v>
          </cell>
        </row>
        <row r="349">
          <cell r="A349" t="str">
            <v>2 S 03 510 00</v>
          </cell>
          <cell r="B349" t="str">
            <v>Aparelho apoio em neoprene fretado-forn. e aplic.</v>
          </cell>
          <cell r="E349" t="str">
            <v>kg</v>
          </cell>
          <cell r="F349">
            <v>43.54</v>
          </cell>
        </row>
        <row r="350">
          <cell r="A350" t="str">
            <v>2 S 03 700 01</v>
          </cell>
          <cell r="B350" t="str">
            <v>Fabricação guarda-corpo tipo GM, moldado no local</v>
          </cell>
          <cell r="E350" t="str">
            <v>m</v>
          </cell>
          <cell r="F350">
            <v>183.82</v>
          </cell>
        </row>
        <row r="351">
          <cell r="A351" t="str">
            <v>2 S 03 920 01</v>
          </cell>
          <cell r="B351" t="str">
            <v>Abertura concretagem bases tubulões céu aberto</v>
          </cell>
          <cell r="E351" t="str">
            <v>m3</v>
          </cell>
          <cell r="F351">
            <v>573.25</v>
          </cell>
        </row>
        <row r="352">
          <cell r="A352" t="str">
            <v>2 S 03 930 00</v>
          </cell>
          <cell r="B352" t="str">
            <v>Junta de cantoneira</v>
          </cell>
          <cell r="E352" t="str">
            <v>m</v>
          </cell>
          <cell r="F352">
            <v>71.989999999999995</v>
          </cell>
        </row>
        <row r="353">
          <cell r="A353" t="str">
            <v>2 S 03 940 00</v>
          </cell>
          <cell r="B353" t="str">
            <v>Compactação manual</v>
          </cell>
          <cell r="E353" t="str">
            <v>m3</v>
          </cell>
          <cell r="F353">
            <v>9.44</v>
          </cell>
        </row>
        <row r="354">
          <cell r="A354" t="str">
            <v>2 S 03 940 01</v>
          </cell>
          <cell r="B354" t="str">
            <v>Reaterro e compactação</v>
          </cell>
          <cell r="E354" t="str">
            <v>m3</v>
          </cell>
          <cell r="F354">
            <v>16.04</v>
          </cell>
        </row>
        <row r="355">
          <cell r="A355" t="str">
            <v>2 S 03 951 01</v>
          </cell>
          <cell r="B355" t="str">
            <v>Pintura com nata de cimento</v>
          </cell>
          <cell r="E355" t="str">
            <v>m2</v>
          </cell>
          <cell r="F355">
            <v>3.82</v>
          </cell>
        </row>
        <row r="356">
          <cell r="A356" t="str">
            <v>2 S 03 990 01</v>
          </cell>
          <cell r="B356" t="str">
            <v>Confecção e colocação cabo 4 cord de 12,7 mm - MAC</v>
          </cell>
          <cell r="E356" t="str">
            <v>kg</v>
          </cell>
          <cell r="F356">
            <v>10.93</v>
          </cell>
        </row>
        <row r="357">
          <cell r="A357" t="str">
            <v>2 S 03 990 02</v>
          </cell>
          <cell r="B357" t="str">
            <v>Confecção e colocação cabo 6 cord de 12,7 mm - MAC</v>
          </cell>
          <cell r="E357" t="str">
            <v>kg</v>
          </cell>
          <cell r="F357">
            <v>10.61</v>
          </cell>
        </row>
        <row r="358">
          <cell r="A358" t="str">
            <v>2 S 03 990 03</v>
          </cell>
          <cell r="B358" t="str">
            <v>Confecção e colocação cabo 7 cord de 12,7 mm - MAC</v>
          </cell>
          <cell r="E358" t="str">
            <v>kg</v>
          </cell>
          <cell r="F358">
            <v>9.56</v>
          </cell>
        </row>
        <row r="359">
          <cell r="A359" t="str">
            <v>2 S 03 990 04</v>
          </cell>
          <cell r="B359" t="str">
            <v>Confecção e colocação cabo 12 cord de 12,7 mm -MAC</v>
          </cell>
          <cell r="E359" t="str">
            <v>kg</v>
          </cell>
          <cell r="F359">
            <v>8.6999999999999993</v>
          </cell>
        </row>
        <row r="360">
          <cell r="A360" t="str">
            <v>2 S 03 990 05</v>
          </cell>
          <cell r="B360" t="str">
            <v>Confecção e colocação cabo 4 cord. D=12,7mm FREYSS</v>
          </cell>
          <cell r="E360" t="str">
            <v>kg</v>
          </cell>
          <cell r="F360">
            <v>11.39</v>
          </cell>
        </row>
        <row r="361">
          <cell r="A361" t="str">
            <v>2 S 03 990 06</v>
          </cell>
          <cell r="B361" t="str">
            <v>Confecção e colocação cabo 6 cord. D=12,7mm FREYSS</v>
          </cell>
          <cell r="E361" t="str">
            <v>kg</v>
          </cell>
          <cell r="F361">
            <v>10.1</v>
          </cell>
        </row>
        <row r="362">
          <cell r="A362" t="str">
            <v>2 S 03 990 07</v>
          </cell>
          <cell r="B362" t="str">
            <v>Confecção e colocação cabo 7 cord. D=12,7mm FREYSS</v>
          </cell>
          <cell r="E362" t="str">
            <v>kg</v>
          </cell>
          <cell r="F362">
            <v>9.44</v>
          </cell>
        </row>
        <row r="363">
          <cell r="A363" t="str">
            <v>2 S 03 990 08</v>
          </cell>
          <cell r="B363" t="str">
            <v>Confecção e colocação cabo 12cord. D=12,7mm FREYSS</v>
          </cell>
          <cell r="E363" t="str">
            <v>kg</v>
          </cell>
          <cell r="F363">
            <v>8.41</v>
          </cell>
        </row>
        <row r="364">
          <cell r="A364" t="str">
            <v>2 S 03 991 01</v>
          </cell>
          <cell r="B364" t="str">
            <v>Dreno de PVC D=75 mm</v>
          </cell>
          <cell r="E364" t="str">
            <v>und</v>
          </cell>
          <cell r="F364">
            <v>7.79</v>
          </cell>
        </row>
        <row r="365">
          <cell r="A365" t="str">
            <v>2 S 03 991 02</v>
          </cell>
          <cell r="B365" t="str">
            <v>Dreno de PVC D=100 mm</v>
          </cell>
          <cell r="E365" t="str">
            <v>und</v>
          </cell>
          <cell r="F365">
            <v>8.1999999999999993</v>
          </cell>
        </row>
        <row r="366">
          <cell r="A366" t="str">
            <v>2 S 03 999 01</v>
          </cell>
          <cell r="B366" t="str">
            <v>Protensão e injeção cabo 4 cord. D=12,7 mm - MAC</v>
          </cell>
          <cell r="E366" t="str">
            <v>und</v>
          </cell>
          <cell r="F366">
            <v>302.45999999999998</v>
          </cell>
        </row>
        <row r="367">
          <cell r="A367" t="str">
            <v>2 S 03 999 02</v>
          </cell>
          <cell r="B367" t="str">
            <v>Protensão e injeção cabo 6 cord. D=12,7 mm - MAC</v>
          </cell>
          <cell r="E367" t="str">
            <v>und</v>
          </cell>
          <cell r="F367">
            <v>443.97</v>
          </cell>
        </row>
        <row r="368">
          <cell r="A368" t="str">
            <v>2 S 03 999 03</v>
          </cell>
          <cell r="B368" t="str">
            <v>Protensão e injeção cabo 7 cord. D=12,7 mm - MAC</v>
          </cell>
          <cell r="E368" t="str">
            <v>und</v>
          </cell>
          <cell r="F368">
            <v>441.99</v>
          </cell>
        </row>
        <row r="369">
          <cell r="A369" t="str">
            <v>2 S 03 999 04</v>
          </cell>
          <cell r="B369" t="str">
            <v>Protensão e injeção cabo 12 cord. D=12,7 mm - MAC</v>
          </cell>
          <cell r="E369" t="str">
            <v>und</v>
          </cell>
          <cell r="F369">
            <v>827.42</v>
          </cell>
        </row>
        <row r="370">
          <cell r="A370" t="str">
            <v>2 S 03 999 05</v>
          </cell>
          <cell r="B370" t="str">
            <v>Protensão e injeção cabo 4 cord. D=12,7mm - FREYSS</v>
          </cell>
          <cell r="E370" t="str">
            <v>und</v>
          </cell>
          <cell r="F370">
            <v>341.41</v>
          </cell>
        </row>
        <row r="371">
          <cell r="A371" t="str">
            <v>2 S 03 999 06</v>
          </cell>
          <cell r="B371" t="str">
            <v>Protensão e injeção cabo 6 cord. D=12,7mm - FREYSS</v>
          </cell>
          <cell r="E371" t="str">
            <v>und</v>
          </cell>
          <cell r="F371">
            <v>478.11</v>
          </cell>
        </row>
        <row r="372">
          <cell r="A372" t="str">
            <v>2 S 03 999 07</v>
          </cell>
          <cell r="B372" t="str">
            <v>Protensão e injeção cabo 7 cord. D=12,7mm - FREYSS</v>
          </cell>
          <cell r="E372" t="str">
            <v>und</v>
          </cell>
          <cell r="F372">
            <v>529.21</v>
          </cell>
        </row>
        <row r="373">
          <cell r="A373" t="str">
            <v>2 S 03 999 08</v>
          </cell>
          <cell r="B373" t="str">
            <v>Protensão e injeção cabo 12 cord. D=12,7mm FREYSS</v>
          </cell>
          <cell r="E373" t="str">
            <v>und</v>
          </cell>
          <cell r="F373">
            <v>955.7</v>
          </cell>
        </row>
        <row r="374">
          <cell r="A374" t="str">
            <v>2 S 04 000 00</v>
          </cell>
          <cell r="B374" t="str">
            <v>Escavação manual em material de 1a cat</v>
          </cell>
          <cell r="E374" t="str">
            <v>m3</v>
          </cell>
          <cell r="F374">
            <v>23.38</v>
          </cell>
        </row>
        <row r="375">
          <cell r="A375" t="str">
            <v>2 S 04 000 01</v>
          </cell>
          <cell r="B375" t="str">
            <v>Escavação manual reat.compact.mat.1a cat.</v>
          </cell>
          <cell r="E375" t="str">
            <v>m3</v>
          </cell>
          <cell r="F375">
            <v>26.21</v>
          </cell>
        </row>
        <row r="376">
          <cell r="A376" t="str">
            <v>2 S 04 001 00</v>
          </cell>
          <cell r="B376" t="str">
            <v>Escavação mecânica de vala em mat.1a cat.</v>
          </cell>
          <cell r="E376" t="str">
            <v>m3</v>
          </cell>
          <cell r="F376">
            <v>3.64</v>
          </cell>
        </row>
        <row r="377">
          <cell r="A377" t="str">
            <v>2 S 04 001 01</v>
          </cell>
          <cell r="B377" t="str">
            <v>Escavação mecânica reat. e comp. vala mat.1a cat.</v>
          </cell>
          <cell r="E377" t="str">
            <v>m3</v>
          </cell>
          <cell r="F377">
            <v>6</v>
          </cell>
        </row>
        <row r="378">
          <cell r="A378" t="str">
            <v>2 S 04 002 01</v>
          </cell>
          <cell r="B378" t="str">
            <v>Perfuração para dreno sub-horizontal mat. 1a cat.</v>
          </cell>
          <cell r="E378" t="str">
            <v>m</v>
          </cell>
          <cell r="F378">
            <v>77</v>
          </cell>
        </row>
        <row r="379">
          <cell r="A379" t="str">
            <v>2 S 04 010 00</v>
          </cell>
          <cell r="B379" t="str">
            <v>Escavação manual material 2a categoria</v>
          </cell>
          <cell r="E379" t="str">
            <v>m3</v>
          </cell>
          <cell r="F379">
            <v>24.52</v>
          </cell>
        </row>
        <row r="380">
          <cell r="A380" t="str">
            <v>2 S 04 010 01</v>
          </cell>
          <cell r="B380" t="str">
            <v>Escavação manual reat.compactação em mat.2a cat.</v>
          </cell>
          <cell r="E380" t="str">
            <v>m3</v>
          </cell>
          <cell r="F380">
            <v>32.909999999999997</v>
          </cell>
        </row>
        <row r="381">
          <cell r="A381" t="str">
            <v>2 S 04 011 00</v>
          </cell>
          <cell r="B381" t="str">
            <v>Escavação mecânica de vala em mat. 2a categoria</v>
          </cell>
          <cell r="E381" t="str">
            <v>m3</v>
          </cell>
          <cell r="F381">
            <v>4.37</v>
          </cell>
        </row>
        <row r="382">
          <cell r="A382" t="str">
            <v>2 S 04 011 01</v>
          </cell>
          <cell r="B382" t="str">
            <v>Escavação mecânica reat.compact. vala mat.2a cat.</v>
          </cell>
          <cell r="E382" t="str">
            <v>m3</v>
          </cell>
          <cell r="F382">
            <v>7.2</v>
          </cell>
        </row>
        <row r="383">
          <cell r="A383" t="str">
            <v>2 S 04 012 01</v>
          </cell>
          <cell r="B383" t="str">
            <v>Perfuração para dreno sub-horizontal mat 2a cat.</v>
          </cell>
          <cell r="E383" t="str">
            <v>m</v>
          </cell>
          <cell r="F383">
            <v>169.21</v>
          </cell>
        </row>
        <row r="384">
          <cell r="A384" t="str">
            <v>2 S 04 020 00</v>
          </cell>
          <cell r="B384" t="str">
            <v>Escavação em vala material de 3a categoria</v>
          </cell>
          <cell r="E384" t="str">
            <v>m3</v>
          </cell>
          <cell r="F384">
            <v>52.49</v>
          </cell>
        </row>
        <row r="385">
          <cell r="A385" t="str">
            <v>2 S 04 100 01</v>
          </cell>
          <cell r="B385" t="str">
            <v>Corpo BSTC D=0,60m</v>
          </cell>
          <cell r="E385" t="str">
            <v>m</v>
          </cell>
          <cell r="F385">
            <v>216.56</v>
          </cell>
        </row>
        <row r="386">
          <cell r="A386" t="str">
            <v>2 S 04 100 02</v>
          </cell>
          <cell r="B386" t="str">
            <v>Corpo BSTC D=0,80m</v>
          </cell>
          <cell r="E386" t="str">
            <v>m</v>
          </cell>
          <cell r="F386">
            <v>315.29000000000002</v>
          </cell>
        </row>
        <row r="387">
          <cell r="A387" t="str">
            <v>2 S 04 100 03</v>
          </cell>
          <cell r="B387" t="str">
            <v>Corpo BSTC D=1,00m</v>
          </cell>
          <cell r="E387" t="str">
            <v>m</v>
          </cell>
          <cell r="F387">
            <v>450.19</v>
          </cell>
        </row>
        <row r="388">
          <cell r="A388" t="str">
            <v>2 S 04 100 04</v>
          </cell>
          <cell r="B388" t="str">
            <v>Corpo BSTC D=1,20m</v>
          </cell>
          <cell r="E388" t="str">
            <v>m</v>
          </cell>
          <cell r="F388">
            <v>605.29999999999995</v>
          </cell>
        </row>
        <row r="389">
          <cell r="A389" t="str">
            <v>2 S 04 100 05</v>
          </cell>
          <cell r="B389" t="str">
            <v>Corpo BSTC D=1,50m</v>
          </cell>
          <cell r="E389" t="str">
            <v>m</v>
          </cell>
          <cell r="F389">
            <v>898.56</v>
          </cell>
        </row>
        <row r="390">
          <cell r="A390" t="str">
            <v>2 S 04 101 01</v>
          </cell>
          <cell r="B390" t="str">
            <v>Boca BSTC D=0,60 m normal</v>
          </cell>
          <cell r="E390" t="str">
            <v>und</v>
          </cell>
          <cell r="F390">
            <v>467.01</v>
          </cell>
        </row>
        <row r="391">
          <cell r="A391" t="str">
            <v>2 S 04 101 02</v>
          </cell>
          <cell r="B391" t="str">
            <v>Boca BSTC D=0,80m normal</v>
          </cell>
          <cell r="E391" t="str">
            <v>und</v>
          </cell>
          <cell r="F391">
            <v>778.51</v>
          </cell>
        </row>
        <row r="392">
          <cell r="A392" t="str">
            <v>2 S 04 101 03</v>
          </cell>
          <cell r="B392" t="str">
            <v>Boca BSTC D=1,00m normal</v>
          </cell>
          <cell r="E392" t="str">
            <v>und</v>
          </cell>
          <cell r="F392">
            <v>1204.75</v>
          </cell>
        </row>
        <row r="393">
          <cell r="A393" t="str">
            <v>2 S 04 101 04</v>
          </cell>
          <cell r="B393" t="str">
            <v>Boca BSTC D=1,20m normal</v>
          </cell>
          <cell r="E393" t="str">
            <v>und</v>
          </cell>
          <cell r="F393">
            <v>1743.56</v>
          </cell>
        </row>
        <row r="394">
          <cell r="A394" t="str">
            <v>2 S 04 101 05</v>
          </cell>
          <cell r="B394" t="str">
            <v>Boca BSTC D=1,50m normal</v>
          </cell>
          <cell r="E394" t="str">
            <v>und</v>
          </cell>
          <cell r="F394">
            <v>3148.01</v>
          </cell>
        </row>
        <row r="395">
          <cell r="A395" t="str">
            <v>2 S 04 101 06</v>
          </cell>
          <cell r="B395" t="str">
            <v>Boca BSTC D=0,60m - esc.=15</v>
          </cell>
          <cell r="E395" t="str">
            <v>und</v>
          </cell>
          <cell r="F395">
            <v>490.76</v>
          </cell>
        </row>
        <row r="396">
          <cell r="A396" t="str">
            <v>2 S 04 101 07</v>
          </cell>
          <cell r="B396" t="str">
            <v>Boca BSTC D=0,80 m - esc.=15</v>
          </cell>
          <cell r="E396" t="str">
            <v>und</v>
          </cell>
          <cell r="F396">
            <v>819.08</v>
          </cell>
        </row>
        <row r="397">
          <cell r="A397" t="str">
            <v>2 S 04 101 08</v>
          </cell>
          <cell r="B397" t="str">
            <v>Boca BSTC D=1,00 m - esc.=15</v>
          </cell>
          <cell r="E397" t="str">
            <v>und</v>
          </cell>
          <cell r="F397">
            <v>1263.28</v>
          </cell>
        </row>
        <row r="398">
          <cell r="A398" t="str">
            <v>2 S 04 101 09</v>
          </cell>
          <cell r="B398" t="str">
            <v>Boca BSTC D=1,20 m - esc.=15</v>
          </cell>
          <cell r="E398" t="str">
            <v>und</v>
          </cell>
          <cell r="F398">
            <v>1834.07</v>
          </cell>
        </row>
        <row r="399">
          <cell r="A399" t="str">
            <v>2 S 04 101 10</v>
          </cell>
          <cell r="B399" t="str">
            <v>Boca BSTC D=1,50 m - esc.=15</v>
          </cell>
          <cell r="E399" t="str">
            <v>und</v>
          </cell>
          <cell r="F399">
            <v>3317.23</v>
          </cell>
        </row>
        <row r="400">
          <cell r="A400" t="str">
            <v>2 S 04 101 11</v>
          </cell>
          <cell r="B400" t="str">
            <v>Boca BSTC D=0,60 m - esc.=30</v>
          </cell>
          <cell r="E400" t="str">
            <v>und</v>
          </cell>
          <cell r="F400">
            <v>547.66</v>
          </cell>
        </row>
        <row r="401">
          <cell r="A401" t="str">
            <v>2 S 04 101 12</v>
          </cell>
          <cell r="B401" t="str">
            <v>Boca BSTC D=0,80 m - esc.=30</v>
          </cell>
          <cell r="E401" t="str">
            <v>und</v>
          </cell>
          <cell r="F401">
            <v>911.4</v>
          </cell>
        </row>
        <row r="402">
          <cell r="A402" t="str">
            <v>2 S 04 101 13</v>
          </cell>
          <cell r="B402" t="str">
            <v>Boca BSTC D=1,00 m - esc.=30</v>
          </cell>
          <cell r="E402" t="str">
            <v>und</v>
          </cell>
          <cell r="F402">
            <v>1405.29</v>
          </cell>
        </row>
        <row r="403">
          <cell r="A403" t="str">
            <v>2 S 04 101 14</v>
          </cell>
          <cell r="B403" t="str">
            <v>Boca BSTC D=1,20 m - esc.=30</v>
          </cell>
          <cell r="E403" t="str">
            <v>und</v>
          </cell>
          <cell r="F403">
            <v>2045.56</v>
          </cell>
        </row>
        <row r="404">
          <cell r="A404" t="str">
            <v>2 S 04 101 15</v>
          </cell>
          <cell r="B404" t="str">
            <v>Boca BSTC D=1,50 m - esc.=30</v>
          </cell>
          <cell r="E404" t="str">
            <v>und</v>
          </cell>
          <cell r="F404">
            <v>3710.45</v>
          </cell>
        </row>
        <row r="405">
          <cell r="A405" t="str">
            <v>2 S 04 101 16</v>
          </cell>
          <cell r="B405" t="str">
            <v>Boca BSTC D=0,60 m - esc.=45</v>
          </cell>
          <cell r="E405" t="str">
            <v>und</v>
          </cell>
          <cell r="F405">
            <v>676.96</v>
          </cell>
        </row>
        <row r="406">
          <cell r="A406" t="str">
            <v>2 S 04 101 17</v>
          </cell>
          <cell r="B406" t="str">
            <v>Boca BSTC D=0,80 m - esc.=45</v>
          </cell>
          <cell r="E406" t="str">
            <v>und</v>
          </cell>
          <cell r="F406">
            <v>1226.7</v>
          </cell>
        </row>
        <row r="407">
          <cell r="A407" t="str">
            <v>2 S 04 101 18</v>
          </cell>
          <cell r="B407" t="str">
            <v>Boca BSTC D=1,00 m - esc.=45</v>
          </cell>
          <cell r="E407" t="str">
            <v>und</v>
          </cell>
          <cell r="F407">
            <v>1742.67</v>
          </cell>
        </row>
        <row r="408">
          <cell r="A408" t="str">
            <v>2 S 04 101 19</v>
          </cell>
          <cell r="B408" t="str">
            <v>Boca BSTC D=1,20 m - esc.=45</v>
          </cell>
          <cell r="E408" t="str">
            <v>und</v>
          </cell>
          <cell r="F408">
            <v>2538.5</v>
          </cell>
        </row>
        <row r="409">
          <cell r="A409" t="str">
            <v>2 S 04 101 20</v>
          </cell>
          <cell r="B409" t="str">
            <v>Boca BSTC D=1,50 m - esc.=45</v>
          </cell>
          <cell r="E409" t="str">
            <v>und</v>
          </cell>
          <cell r="F409">
            <v>4665.8900000000003</v>
          </cell>
        </row>
        <row r="410">
          <cell r="A410" t="str">
            <v>2 S 04 110 01</v>
          </cell>
          <cell r="B410" t="str">
            <v>Corpo BDTC D=1,00m</v>
          </cell>
          <cell r="E410" t="str">
            <v>m</v>
          </cell>
          <cell r="F410">
            <v>927.15</v>
          </cell>
        </row>
        <row r="411">
          <cell r="A411" t="str">
            <v>2 S 04 110 02</v>
          </cell>
          <cell r="B411" t="str">
            <v>Corpo BDTC D=1,20m</v>
          </cell>
          <cell r="E411" t="str">
            <v>m</v>
          </cell>
          <cell r="F411">
            <v>1186.5</v>
          </cell>
        </row>
        <row r="412">
          <cell r="A412" t="str">
            <v>2 S 04 110 03</v>
          </cell>
          <cell r="B412" t="str">
            <v>Corpo BDTC D=1,50m</v>
          </cell>
          <cell r="E412" t="str">
            <v>m</v>
          </cell>
          <cell r="F412">
            <v>1894.91</v>
          </cell>
        </row>
        <row r="413">
          <cell r="A413" t="str">
            <v>2 S 04 111 01</v>
          </cell>
          <cell r="B413" t="str">
            <v>Boca BDTC D=1,00m normal</v>
          </cell>
          <cell r="E413" t="str">
            <v>und</v>
          </cell>
          <cell r="F413">
            <v>1687.18</v>
          </cell>
        </row>
        <row r="414">
          <cell r="A414" t="str">
            <v>2 S 04 111 02</v>
          </cell>
          <cell r="B414" t="str">
            <v>Boca BDTC D=1,20m normal</v>
          </cell>
          <cell r="E414" t="str">
            <v>und</v>
          </cell>
          <cell r="F414">
            <v>2449.44</v>
          </cell>
        </row>
        <row r="415">
          <cell r="A415" t="str">
            <v>2 S 04 111 03</v>
          </cell>
          <cell r="B415" t="str">
            <v>Boca BDTC D=1,50m normal</v>
          </cell>
          <cell r="E415" t="str">
            <v>und</v>
          </cell>
          <cell r="F415">
            <v>4303.68</v>
          </cell>
        </row>
        <row r="416">
          <cell r="A416" t="str">
            <v>2 S 04 111 05</v>
          </cell>
          <cell r="B416" t="str">
            <v>Boca BDTC D=1,00 m - esc.=15</v>
          </cell>
          <cell r="E416" t="str">
            <v>und</v>
          </cell>
          <cell r="F416">
            <v>1762.9</v>
          </cell>
        </row>
        <row r="417">
          <cell r="A417" t="str">
            <v>2 S 04 111 06</v>
          </cell>
          <cell r="B417" t="str">
            <v>Boca BDTC D=1,20 m - esc.=15</v>
          </cell>
          <cell r="E417" t="str">
            <v>und</v>
          </cell>
          <cell r="F417">
            <v>2564.41</v>
          </cell>
        </row>
        <row r="418">
          <cell r="A418" t="str">
            <v>2 S 04 111 07</v>
          </cell>
          <cell r="B418" t="str">
            <v>Boca BDTC D=1,50 m - esc.=15</v>
          </cell>
          <cell r="E418" t="str">
            <v>und</v>
          </cell>
          <cell r="F418">
            <v>4518.67</v>
          </cell>
        </row>
        <row r="419">
          <cell r="A419" t="str">
            <v>2 S 04 111 08</v>
          </cell>
          <cell r="B419" t="str">
            <v>Boca BDTC D=1,00 - esc.=30</v>
          </cell>
          <cell r="E419" t="str">
            <v>und</v>
          </cell>
          <cell r="F419">
            <v>1960.49</v>
          </cell>
        </row>
        <row r="420">
          <cell r="A420" t="str">
            <v>2 S 04 111 09</v>
          </cell>
          <cell r="B420" t="str">
            <v>Boca BDTC D=1,20 m - esc.=30</v>
          </cell>
          <cell r="E420" t="str">
            <v>und</v>
          </cell>
          <cell r="F420">
            <v>2854.31</v>
          </cell>
        </row>
        <row r="421">
          <cell r="A421" t="str">
            <v>2 S 04 111 10</v>
          </cell>
          <cell r="B421" t="str">
            <v>Boca BDTC D=1,50 m - esc.=30</v>
          </cell>
          <cell r="E421" t="str">
            <v>und</v>
          </cell>
          <cell r="F421">
            <v>5049.58</v>
          </cell>
        </row>
        <row r="422">
          <cell r="A422" t="str">
            <v>2 S 04 111 11</v>
          </cell>
          <cell r="B422" t="str">
            <v>Boca BDTC D=1,00 m - esc.=45</v>
          </cell>
          <cell r="E422" t="str">
            <v>und</v>
          </cell>
          <cell r="F422">
            <v>2420.2399999999998</v>
          </cell>
        </row>
        <row r="423">
          <cell r="A423" t="str">
            <v>2 S 04 111 12</v>
          </cell>
          <cell r="B423" t="str">
            <v>Boca BDTC D=1,20 m - esc.=45</v>
          </cell>
          <cell r="E423" t="str">
            <v>und</v>
          </cell>
          <cell r="F423">
            <v>3523.01</v>
          </cell>
        </row>
        <row r="424">
          <cell r="A424" t="str">
            <v>2 S 04 111 13</v>
          </cell>
          <cell r="B424" t="str">
            <v>Boca BDTC D=1,50 m - esc.=45</v>
          </cell>
          <cell r="E424" t="str">
            <v>und</v>
          </cell>
          <cell r="F424">
            <v>6248.02</v>
          </cell>
        </row>
        <row r="425">
          <cell r="A425" t="str">
            <v>2 S 04 120 01</v>
          </cell>
          <cell r="B425" t="str">
            <v>Corpo BTTC D=1,00m</v>
          </cell>
          <cell r="E425" t="str">
            <v>m</v>
          </cell>
          <cell r="F425">
            <v>1307.51</v>
          </cell>
        </row>
        <row r="426">
          <cell r="A426" t="str">
            <v>2 S 04 120 02</v>
          </cell>
          <cell r="B426" t="str">
            <v>Corpo BTTC D=1,20m</v>
          </cell>
          <cell r="E426" t="str">
            <v>m</v>
          </cell>
          <cell r="F426">
            <v>1768.82</v>
          </cell>
        </row>
        <row r="427">
          <cell r="A427" t="str">
            <v>2 S 04 120 03</v>
          </cell>
          <cell r="B427" t="str">
            <v>Corpo BTTC D=1,50m</v>
          </cell>
          <cell r="E427" t="str">
            <v>m</v>
          </cell>
          <cell r="F427">
            <v>2637.95</v>
          </cell>
        </row>
        <row r="428">
          <cell r="A428" t="str">
            <v>2 S 04 121 01</v>
          </cell>
          <cell r="B428" t="str">
            <v>Boca BTTC D=1,00m normal</v>
          </cell>
          <cell r="E428" t="str">
            <v>und</v>
          </cell>
          <cell r="F428">
            <v>2177.25</v>
          </cell>
        </row>
        <row r="429">
          <cell r="A429" t="str">
            <v>2 S 04 121 02</v>
          </cell>
          <cell r="B429" t="str">
            <v>Boca BTTC D=1,20m normal</v>
          </cell>
          <cell r="E429" t="str">
            <v>und</v>
          </cell>
          <cell r="F429">
            <v>3162.21</v>
          </cell>
        </row>
        <row r="430">
          <cell r="A430" t="str">
            <v>2 S 04 121 03</v>
          </cell>
          <cell r="B430" t="str">
            <v>Boca BTTC D=1,50m normal</v>
          </cell>
          <cell r="E430" t="str">
            <v>und</v>
          </cell>
          <cell r="F430">
            <v>5501.76</v>
          </cell>
        </row>
        <row r="431">
          <cell r="A431" t="str">
            <v>2 S 04 121 04</v>
          </cell>
          <cell r="B431" t="str">
            <v>Boca BTTC D=1,00 m - esc.=15</v>
          </cell>
          <cell r="E431" t="str">
            <v>und</v>
          </cell>
          <cell r="F431">
            <v>2268.85</v>
          </cell>
        </row>
        <row r="432">
          <cell r="A432" t="str">
            <v>2 S 04 121 05</v>
          </cell>
          <cell r="B432" t="str">
            <v>Boca BTTC D=1,20 m - esc.=15</v>
          </cell>
          <cell r="E432" t="str">
            <v>und</v>
          </cell>
          <cell r="F432">
            <v>3302.99</v>
          </cell>
        </row>
        <row r="433">
          <cell r="A433" t="str">
            <v>2 S 04 121 06</v>
          </cell>
          <cell r="B433" t="str">
            <v>Boca BTTC D=1,50 m - esc.=15</v>
          </cell>
          <cell r="E433" t="str">
            <v>und</v>
          </cell>
          <cell r="F433">
            <v>5751.61</v>
          </cell>
        </row>
        <row r="434">
          <cell r="A434" t="str">
            <v>2 S 04 121 07</v>
          </cell>
          <cell r="B434" t="str">
            <v>Boca BTTC D=1,00 m - esc.=30</v>
          </cell>
          <cell r="E434" t="str">
            <v>und</v>
          </cell>
          <cell r="F434">
            <v>2524.5500000000002</v>
          </cell>
        </row>
        <row r="435">
          <cell r="A435" t="str">
            <v>2 S 04 121 08</v>
          </cell>
          <cell r="B435" t="str">
            <v>Boca BTTC D=1,20 m - esc.=30</v>
          </cell>
          <cell r="E435" t="str">
            <v>und</v>
          </cell>
          <cell r="F435">
            <v>3674.13</v>
          </cell>
        </row>
        <row r="436">
          <cell r="A436" t="str">
            <v>2 S 04 121 09</v>
          </cell>
          <cell r="B436" t="str">
            <v>Boca BTTC D=1,50 m - esc.=30</v>
          </cell>
          <cell r="E436" t="str">
            <v>und</v>
          </cell>
          <cell r="F436">
            <v>6416.14</v>
          </cell>
        </row>
        <row r="437">
          <cell r="A437" t="str">
            <v>2 S 04 121 10</v>
          </cell>
          <cell r="B437" t="str">
            <v>Boca BTTC D=1,00 m - esc.=45</v>
          </cell>
          <cell r="E437" t="str">
            <v>und</v>
          </cell>
          <cell r="F437">
            <v>3102.83</v>
          </cell>
        </row>
        <row r="438">
          <cell r="A438" t="str">
            <v>2 S 04 121 11</v>
          </cell>
          <cell r="B438" t="str">
            <v>Boca BTTC D=1,20 m - esc.=45</v>
          </cell>
          <cell r="E438" t="str">
            <v>und</v>
          </cell>
          <cell r="F438">
            <v>4520.6400000000003</v>
          </cell>
        </row>
        <row r="439">
          <cell r="A439" t="str">
            <v>2 S 04 121 12</v>
          </cell>
          <cell r="B439" t="str">
            <v>Boca BTTC D=1,50 m - esc.=45</v>
          </cell>
          <cell r="E439" t="str">
            <v>und</v>
          </cell>
          <cell r="F439">
            <v>7937.31</v>
          </cell>
        </row>
        <row r="440">
          <cell r="A440" t="str">
            <v>2 S 04 200 01</v>
          </cell>
          <cell r="B440" t="str">
            <v>Corpo BSCC 1,50 x 1,50 m alt. 0 a 1,00 m</v>
          </cell>
          <cell r="E440" t="str">
            <v>und</v>
          </cell>
          <cell r="F440">
            <v>943.77</v>
          </cell>
        </row>
        <row r="441">
          <cell r="A441" t="str">
            <v>2 S 04 200 02</v>
          </cell>
          <cell r="B441" t="str">
            <v>Corpo BSCC 2,00 x 2,00 m alt. 0 a 1,00 m</v>
          </cell>
          <cell r="E441" t="str">
            <v>und</v>
          </cell>
          <cell r="F441">
            <v>1364.43</v>
          </cell>
        </row>
        <row r="442">
          <cell r="A442" t="str">
            <v>2 S 04 200 03</v>
          </cell>
          <cell r="B442" t="str">
            <v>Corpo BSCC 2,50 x 2,50 m alt. 0 a 1,00 m</v>
          </cell>
          <cell r="E442" t="str">
            <v>m</v>
          </cell>
          <cell r="F442">
            <v>1942.01</v>
          </cell>
        </row>
        <row r="443">
          <cell r="A443" t="str">
            <v>2 S 04 200 04</v>
          </cell>
          <cell r="B443" t="str">
            <v>Corpo BSCC 3,00 x 3,00 m alt. 0 a 1,00 m</v>
          </cell>
          <cell r="E443" t="str">
            <v>m</v>
          </cell>
          <cell r="F443">
            <v>2556.91</v>
          </cell>
        </row>
        <row r="444">
          <cell r="A444" t="str">
            <v>2 S 04 200 05</v>
          </cell>
          <cell r="B444" t="str">
            <v>Corpo BSCC 1,50 x 1,50 m alt. 1,00 a 2,50 m</v>
          </cell>
          <cell r="E444" t="str">
            <v>m</v>
          </cell>
          <cell r="F444">
            <v>854.14</v>
          </cell>
        </row>
        <row r="445">
          <cell r="A445" t="str">
            <v>2 S 04 200 06</v>
          </cell>
          <cell r="B445" t="str">
            <v>Corpo BSCC 2,00 x 2,00 m alt. 1,00 a 2,50 m</v>
          </cell>
          <cell r="E445" t="str">
            <v>m</v>
          </cell>
          <cell r="F445">
            <v>1220.78</v>
          </cell>
        </row>
        <row r="446">
          <cell r="A446" t="str">
            <v>2 S 04 200 07</v>
          </cell>
          <cell r="B446" t="str">
            <v>Corpo BSCC 2,50 x 2,50 m alt. 1,00 a 2,50 m</v>
          </cell>
          <cell r="E446" t="str">
            <v>m</v>
          </cell>
          <cell r="F446">
            <v>1836.29</v>
          </cell>
        </row>
        <row r="447">
          <cell r="A447" t="str">
            <v>2 S 04 200 08</v>
          </cell>
          <cell r="B447" t="str">
            <v>Corpo BSCC 3,00 x 3,00 m alt. 1,00 a 2,50 m</v>
          </cell>
          <cell r="E447" t="str">
            <v>m</v>
          </cell>
          <cell r="F447">
            <v>2496.2199999999998</v>
          </cell>
        </row>
        <row r="448">
          <cell r="A448" t="str">
            <v>2 S 04 200 09</v>
          </cell>
          <cell r="B448" t="str">
            <v>Corpo BSCC 1,50 x 1,50 m alt. 2,50 a 5,00 m</v>
          </cell>
          <cell r="E448" t="str">
            <v>m</v>
          </cell>
          <cell r="F448">
            <v>932.05</v>
          </cell>
        </row>
        <row r="449">
          <cell r="A449" t="str">
            <v>2 S 04 200 10</v>
          </cell>
          <cell r="B449" t="str">
            <v>Corpo BSCC 2,00 x 2,00 m alt. 2,50 a 5,00 m</v>
          </cell>
          <cell r="E449" t="str">
            <v>m</v>
          </cell>
          <cell r="F449">
            <v>1443.11</v>
          </cell>
        </row>
        <row r="450">
          <cell r="A450" t="str">
            <v>2 S 04 200 11</v>
          </cell>
          <cell r="B450" t="str">
            <v>Corpo BSCC 2,50 x 2,50 m alt. 2,50 a 5,00 m</v>
          </cell>
          <cell r="E450" t="str">
            <v>m</v>
          </cell>
          <cell r="F450">
            <v>2118.4699999999998</v>
          </cell>
        </row>
        <row r="451">
          <cell r="A451" t="str">
            <v>2 S 04 200 12</v>
          </cell>
          <cell r="B451" t="str">
            <v>Corpo BSCC 3,00 x 3,00 m alt. 2,50 a 5,00 m</v>
          </cell>
          <cell r="E451" t="str">
            <v>m</v>
          </cell>
          <cell r="F451">
            <v>3067.32</v>
          </cell>
        </row>
        <row r="452">
          <cell r="A452" t="str">
            <v>2 S 04 200 13</v>
          </cell>
          <cell r="B452" t="str">
            <v>Corpo BSCC 1,50 x 1,50 m alt. 5,00 a 7,50 m</v>
          </cell>
          <cell r="E452" t="str">
            <v>m</v>
          </cell>
          <cell r="F452">
            <v>1063.42</v>
          </cell>
        </row>
        <row r="453">
          <cell r="A453" t="str">
            <v>2 S 04 200 14</v>
          </cell>
          <cell r="B453" t="str">
            <v>Corpo BSCC 2,00 x 2,00 m alt. 5,00 a 7,50 m</v>
          </cell>
          <cell r="E453" t="str">
            <v>m</v>
          </cell>
          <cell r="F453">
            <v>1623.18</v>
          </cell>
        </row>
        <row r="454">
          <cell r="A454" t="str">
            <v>2 S 04 200 15</v>
          </cell>
          <cell r="B454" t="str">
            <v>Corpo BSCC 2,50 x 2,50 m alt. 5,00 a 7,50 m</v>
          </cell>
          <cell r="E454" t="str">
            <v>m</v>
          </cell>
          <cell r="F454">
            <v>2370.19</v>
          </cell>
        </row>
        <row r="455">
          <cell r="A455" t="str">
            <v>2 S 04 200 16</v>
          </cell>
          <cell r="B455" t="str">
            <v>Corpo BSCC 3,00 x 3,00 m alt. 5,00 a 7,50 m</v>
          </cell>
          <cell r="E455" t="str">
            <v>m</v>
          </cell>
          <cell r="F455">
            <v>3359.73</v>
          </cell>
        </row>
        <row r="456">
          <cell r="A456" t="str">
            <v>2 S 04 200 17</v>
          </cell>
          <cell r="B456" t="str">
            <v>Corpo BSCC 1,50 x 1,50 m alt. 7,50 a 10,00 m</v>
          </cell>
          <cell r="E456" t="str">
            <v>m</v>
          </cell>
          <cell r="F456">
            <v>1223.9100000000001</v>
          </cell>
        </row>
        <row r="457">
          <cell r="A457" t="str">
            <v>2 S 04 200 18</v>
          </cell>
          <cell r="B457" t="str">
            <v>Corpo BSCC 2,00 x 2,00 m alt. 7,50 a 10,00 m</v>
          </cell>
          <cell r="E457" t="str">
            <v>m</v>
          </cell>
          <cell r="F457">
            <v>1828.6</v>
          </cell>
        </row>
        <row r="458">
          <cell r="A458" t="str">
            <v>2 S 04 200 19</v>
          </cell>
          <cell r="B458" t="str">
            <v>Corpo BSCC 2,50 x 2,50 m alt. 7,50 a 10,00 m</v>
          </cell>
          <cell r="E458" t="str">
            <v>m</v>
          </cell>
          <cell r="F458">
            <v>2612.86</v>
          </cell>
        </row>
        <row r="459">
          <cell r="A459" t="str">
            <v>2 S 04 200 20</v>
          </cell>
          <cell r="B459" t="str">
            <v>Corpo BSCC 3,00 x 3,00 m alt. 7,50 a 10,00 m</v>
          </cell>
          <cell r="E459" t="str">
            <v>m</v>
          </cell>
          <cell r="F459">
            <v>3692.26</v>
          </cell>
        </row>
        <row r="460">
          <cell r="A460" t="str">
            <v>2 S 04 200 21</v>
          </cell>
          <cell r="B460" t="str">
            <v>Corpo BSCC 1,50 x 1,50 m alt. 10,00 a 12,50 m</v>
          </cell>
          <cell r="E460" t="str">
            <v>m</v>
          </cell>
          <cell r="F460">
            <v>1274.94</v>
          </cell>
        </row>
        <row r="461">
          <cell r="A461" t="str">
            <v>2 S 04 200 22</v>
          </cell>
          <cell r="B461" t="str">
            <v>Corpo BSCC 2,00 x 2,00 m alt. 10,00 a 12,50 m</v>
          </cell>
          <cell r="E461" t="str">
            <v>m</v>
          </cell>
          <cell r="F461">
            <v>1990.99</v>
          </cell>
        </row>
        <row r="462">
          <cell r="A462" t="str">
            <v>2 S 04 200 23</v>
          </cell>
          <cell r="B462" t="str">
            <v>Corpo BSCC 2,50 x 2,50 m alt. 10,00 a 12,50 m</v>
          </cell>
          <cell r="E462" t="str">
            <v>m</v>
          </cell>
          <cell r="F462">
            <v>2874.2</v>
          </cell>
        </row>
        <row r="463">
          <cell r="A463" t="str">
            <v>2 S 04 200 24</v>
          </cell>
          <cell r="B463" t="str">
            <v>Corpo BSCC 3,00 a 3,00 m alt. 10,00 a 12,50 m</v>
          </cell>
          <cell r="E463" t="str">
            <v>m</v>
          </cell>
          <cell r="F463">
            <v>4012.73</v>
          </cell>
        </row>
        <row r="464">
          <cell r="A464" t="str">
            <v>2 S 04 200 25</v>
          </cell>
          <cell r="B464" t="str">
            <v>Corpo BSCC 1,50 x 1,50 m alt. 12,50 a 15,00 m</v>
          </cell>
          <cell r="E464" t="str">
            <v>m</v>
          </cell>
          <cell r="F464">
            <v>1339.2</v>
          </cell>
        </row>
        <row r="465">
          <cell r="A465" t="str">
            <v>2 S 04 200 26</v>
          </cell>
          <cell r="B465" t="str">
            <v>Corpo BSCC 2,00 a 2,00 m alt. 12,50 a 15,00 m</v>
          </cell>
          <cell r="E465" t="str">
            <v>m</v>
          </cell>
          <cell r="F465">
            <v>2140.7800000000002</v>
          </cell>
        </row>
        <row r="466">
          <cell r="A466" t="str">
            <v>2 S 04 200 27</v>
          </cell>
          <cell r="B466" t="str">
            <v>Corpo BSCC 2,50 x 2,50 m alt. 12,50 a 15,00 m</v>
          </cell>
          <cell r="E466" t="str">
            <v>m</v>
          </cell>
          <cell r="F466">
            <v>3247.57</v>
          </cell>
        </row>
        <row r="467">
          <cell r="A467" t="str">
            <v>2 S 04 200 28</v>
          </cell>
          <cell r="B467" t="str">
            <v>Corpo BSCC 3,00 x 3,00 m alt. 12,50 a 15,00 m</v>
          </cell>
          <cell r="E467" t="str">
            <v>m</v>
          </cell>
          <cell r="F467">
            <v>4343</v>
          </cell>
        </row>
        <row r="468">
          <cell r="A468" t="str">
            <v>2 S 04 201 01</v>
          </cell>
          <cell r="B468" t="str">
            <v>Boca BSCC 1,50 x 1,50 m normal</v>
          </cell>
          <cell r="E468" t="str">
            <v>und</v>
          </cell>
          <cell r="F468">
            <v>5412.49</v>
          </cell>
        </row>
        <row r="469">
          <cell r="A469" t="str">
            <v>2 S 04 201 02</v>
          </cell>
          <cell r="B469" t="str">
            <v>Boca BSCC 2,00 x 2,00 m normal</v>
          </cell>
          <cell r="E469" t="str">
            <v>und</v>
          </cell>
          <cell r="F469">
            <v>8475.8799999999992</v>
          </cell>
        </row>
        <row r="470">
          <cell r="A470" t="str">
            <v>2 S 04 201 03</v>
          </cell>
          <cell r="B470" t="str">
            <v>Boca BSCC 2,50 x 2,50 m normal</v>
          </cell>
          <cell r="E470" t="str">
            <v>und</v>
          </cell>
          <cell r="F470">
            <v>11448.96</v>
          </cell>
        </row>
        <row r="471">
          <cell r="A471" t="str">
            <v>2 S 04 201 04</v>
          </cell>
          <cell r="B471" t="str">
            <v>Boca BSCC 3,00 x 3,00 m normal</v>
          </cell>
          <cell r="E471" t="str">
            <v>und</v>
          </cell>
          <cell r="F471">
            <v>16400.13</v>
          </cell>
        </row>
        <row r="472">
          <cell r="A472" t="str">
            <v>2 S 04 201 05</v>
          </cell>
          <cell r="B472" t="str">
            <v>Boca BSCC 1,50 x 1,50 m - esc.=15</v>
          </cell>
          <cell r="E472" t="str">
            <v>und</v>
          </cell>
          <cell r="F472">
            <v>5507.51</v>
          </cell>
        </row>
        <row r="473">
          <cell r="A473" t="str">
            <v>2 S 04 201 06</v>
          </cell>
          <cell r="B473" t="str">
            <v>Boca BSCC 2,00 x 2,00 m - esc.=15</v>
          </cell>
          <cell r="E473" t="str">
            <v>und</v>
          </cell>
          <cell r="F473">
            <v>8579.7000000000007</v>
          </cell>
        </row>
        <row r="474">
          <cell r="A474" t="str">
            <v>2 S 04 201 07</v>
          </cell>
          <cell r="B474" t="str">
            <v>Boca BSCC 2,50 x 2,50 m - esc.=15</v>
          </cell>
          <cell r="E474" t="str">
            <v>und</v>
          </cell>
          <cell r="F474">
            <v>12065.22</v>
          </cell>
        </row>
        <row r="475">
          <cell r="A475" t="str">
            <v>2 S 04 201 08</v>
          </cell>
          <cell r="B475" t="str">
            <v>Boca BSCC 3,00 x 3,00 m - esc.=15</v>
          </cell>
          <cell r="E475" t="str">
            <v>und</v>
          </cell>
          <cell r="F475">
            <v>17191.55</v>
          </cell>
        </row>
        <row r="476">
          <cell r="A476" t="str">
            <v>2 S 04 201 09</v>
          </cell>
          <cell r="B476" t="str">
            <v>Boca BSCC 1,50 x 1,50 m - esc.=30</v>
          </cell>
          <cell r="E476" t="str">
            <v>und</v>
          </cell>
          <cell r="F476">
            <v>6004.52</v>
          </cell>
        </row>
        <row r="477">
          <cell r="A477" t="str">
            <v>2 S 04 201 10</v>
          </cell>
          <cell r="B477" t="str">
            <v>Boca BSCC 2,00 x 2,00 m - esc.=30</v>
          </cell>
          <cell r="E477" t="str">
            <v>und</v>
          </cell>
          <cell r="F477">
            <v>9336.23</v>
          </cell>
        </row>
        <row r="478">
          <cell r="A478" t="str">
            <v>2 S 04 201 11</v>
          </cell>
          <cell r="B478" t="str">
            <v>Boca BSCC 2,50 x 2,50 m - esc.=30</v>
          </cell>
          <cell r="E478" t="str">
            <v>und</v>
          </cell>
          <cell r="F478">
            <v>13432.34</v>
          </cell>
        </row>
        <row r="479">
          <cell r="A479" t="str">
            <v>2 S 04 201 12</v>
          </cell>
          <cell r="B479" t="str">
            <v>Boca BSCC 3,00 x 3,00 m =esc.=30</v>
          </cell>
          <cell r="E479" t="str">
            <v>und</v>
          </cell>
          <cell r="F479">
            <v>18960.41</v>
          </cell>
        </row>
        <row r="480">
          <cell r="A480" t="str">
            <v>2 S 04 201 13</v>
          </cell>
          <cell r="B480" t="str">
            <v>Boca BSCC 1,50 x 1,50 m - esc.=45</v>
          </cell>
          <cell r="E480" t="str">
            <v>und</v>
          </cell>
          <cell r="F480">
            <v>7470.4</v>
          </cell>
        </row>
        <row r="481">
          <cell r="A481" t="str">
            <v>2 S 04 201 14</v>
          </cell>
          <cell r="B481" t="str">
            <v>Boca BSCC 2,00 x 2,00 m - esc.=45</v>
          </cell>
          <cell r="E481" t="str">
            <v>und</v>
          </cell>
          <cell r="F481">
            <v>11996.21</v>
          </cell>
        </row>
        <row r="482">
          <cell r="A482" t="str">
            <v>2 S 04 201 15</v>
          </cell>
          <cell r="B482" t="str">
            <v>Boca BSCC 2,50 x 2,50 m - esc.=45</v>
          </cell>
          <cell r="E482" t="str">
            <v>und</v>
          </cell>
          <cell r="F482">
            <v>17013.89</v>
          </cell>
        </row>
        <row r="483">
          <cell r="A483" t="str">
            <v>2 S 04 201 16</v>
          </cell>
          <cell r="B483" t="str">
            <v>Boca BSCC 3,00 x 3,00 m - esc.=45</v>
          </cell>
          <cell r="E483" t="str">
            <v>und</v>
          </cell>
          <cell r="F483">
            <v>23924.55</v>
          </cell>
        </row>
        <row r="484">
          <cell r="A484" t="str">
            <v>2 S 04 210 01</v>
          </cell>
          <cell r="B484" t="str">
            <v>Corpo BDCC 1,50 x 1,50 m alt. 0 a 1,00 m</v>
          </cell>
          <cell r="E484" t="str">
            <v>m</v>
          </cell>
          <cell r="F484">
            <v>1647.9</v>
          </cell>
        </row>
        <row r="485">
          <cell r="A485" t="str">
            <v>2 S 04 210 02</v>
          </cell>
          <cell r="B485" t="str">
            <v>Corpo BDCC 2,00 x 2,00 m alt. 0 a 1,00 m</v>
          </cell>
          <cell r="E485" t="str">
            <v>m</v>
          </cell>
          <cell r="F485">
            <v>2391.0500000000002</v>
          </cell>
        </row>
        <row r="486">
          <cell r="A486" t="str">
            <v>2 S 04 210 03</v>
          </cell>
          <cell r="B486" t="str">
            <v>Corpo BDCC 2,50 x 2,50 m alt. 0 a 1,00 m</v>
          </cell>
          <cell r="E486" t="str">
            <v>m</v>
          </cell>
          <cell r="F486">
            <v>3013.05</v>
          </cell>
        </row>
        <row r="487">
          <cell r="A487" t="str">
            <v>2 S 04 210 04</v>
          </cell>
          <cell r="B487" t="str">
            <v>Corpo BDCC 3,00 x 3,00 m alt. 0 a 1,00</v>
          </cell>
          <cell r="E487" t="str">
            <v>m</v>
          </cell>
          <cell r="F487">
            <v>4144.82</v>
          </cell>
        </row>
        <row r="488">
          <cell r="A488" t="str">
            <v>2 S 04 210 05</v>
          </cell>
          <cell r="B488" t="str">
            <v>Corpo BDCC 1,50 x 1,50 m alt. 1,00 a 2,50 m</v>
          </cell>
          <cell r="E488" t="str">
            <v>m</v>
          </cell>
          <cell r="F488">
            <v>1450.24</v>
          </cell>
        </row>
        <row r="489">
          <cell r="A489" t="str">
            <v>2 S 04 210 06</v>
          </cell>
          <cell r="B489" t="str">
            <v>Corpo BDCC 2,00 x 2,00 m alt. 1,00 a 2,50 m</v>
          </cell>
          <cell r="E489" t="str">
            <v>m</v>
          </cell>
          <cell r="F489">
            <v>2123.17</v>
          </cell>
        </row>
        <row r="490">
          <cell r="A490" t="str">
            <v>2 S 04 210 07</v>
          </cell>
          <cell r="B490" t="str">
            <v>Corpo BDCC 2,50 x 2,50 m alt. 1,00 a 2,50 m</v>
          </cell>
          <cell r="E490" t="str">
            <v>m</v>
          </cell>
          <cell r="F490">
            <v>2864.59</v>
          </cell>
        </row>
        <row r="491">
          <cell r="A491" t="str">
            <v>2 S 04 210 08</v>
          </cell>
          <cell r="B491" t="str">
            <v>Corpo BDCC 3,00 x 3,00 m alt. 1,00 a 2,50 m</v>
          </cell>
          <cell r="E491" t="str">
            <v>m</v>
          </cell>
          <cell r="F491">
            <v>3930.89</v>
          </cell>
        </row>
        <row r="492">
          <cell r="A492" t="str">
            <v>2 S 04 210 09</v>
          </cell>
          <cell r="B492" t="str">
            <v>Corpo BDCC 1,50 x 1,50 m alt. 2,50 a 5,00 m</v>
          </cell>
          <cell r="E492" t="str">
            <v>m</v>
          </cell>
          <cell r="F492">
            <v>1546.34</v>
          </cell>
        </row>
        <row r="493">
          <cell r="A493" t="str">
            <v>2 S 04 210 10</v>
          </cell>
          <cell r="B493" t="str">
            <v>Corpo BDCC 2,00 x 2,00 m alt. 2,50 a 5,00 m</v>
          </cell>
          <cell r="E493" t="str">
            <v>m</v>
          </cell>
          <cell r="F493">
            <v>2407.67</v>
          </cell>
        </row>
        <row r="494">
          <cell r="A494" t="str">
            <v>2 S 04 210 11</v>
          </cell>
          <cell r="B494" t="str">
            <v>Corpo BDCC 2,50 x 2,50 m alt. 2,50 a 5,00 m</v>
          </cell>
          <cell r="E494" t="str">
            <v>m</v>
          </cell>
          <cell r="F494">
            <v>3344.94</v>
          </cell>
        </row>
        <row r="495">
          <cell r="A495" t="str">
            <v>2 S 04 210 12</v>
          </cell>
          <cell r="B495" t="str">
            <v>Corpo BDCC 3,00 x 3,00 m alt. 2,50 a 5,00 m</v>
          </cell>
          <cell r="E495" t="str">
            <v>m</v>
          </cell>
          <cell r="F495">
            <v>4362.68</v>
          </cell>
        </row>
        <row r="496">
          <cell r="A496" t="str">
            <v>2 S 04 210 13</v>
          </cell>
          <cell r="B496" t="str">
            <v>Corpo BDCC 1,50 x 1,50 m alt. 5,00 a 7,50 m</v>
          </cell>
          <cell r="E496" t="str">
            <v>m</v>
          </cell>
          <cell r="F496">
            <v>1760.86</v>
          </cell>
        </row>
        <row r="497">
          <cell r="A497" t="str">
            <v>2 S 04 210 14</v>
          </cell>
          <cell r="B497" t="str">
            <v>Corpo BDCC 2,00 a 2,00 m alt. 5,00 a 7,50 m</v>
          </cell>
          <cell r="E497" t="str">
            <v>m</v>
          </cell>
          <cell r="F497">
            <v>2780.87</v>
          </cell>
        </row>
        <row r="498">
          <cell r="A498" t="str">
            <v>2 S 04 210 15</v>
          </cell>
          <cell r="B498" t="str">
            <v>Corpo BDCC 2,50 x 2,50 m alt. 5,00 a 7,50 m</v>
          </cell>
          <cell r="E498" t="str">
            <v>m</v>
          </cell>
          <cell r="F498">
            <v>3808.73</v>
          </cell>
        </row>
        <row r="499">
          <cell r="A499" t="str">
            <v>2 S 04 210 16</v>
          </cell>
          <cell r="B499" t="str">
            <v>Corpo BDCC 3,00 x 3,00 m alt. 5,00 a 7,50 m</v>
          </cell>
          <cell r="E499" t="str">
            <v>m</v>
          </cell>
          <cell r="F499">
            <v>5214.3500000000004</v>
          </cell>
        </row>
        <row r="500">
          <cell r="A500" t="str">
            <v>2 S 04 210 17</v>
          </cell>
          <cell r="B500" t="str">
            <v>Corpo BDCC 1,50 x 1,50 m alt. 7,50 a 10,00 m</v>
          </cell>
          <cell r="E500" t="str">
            <v>m</v>
          </cell>
          <cell r="F500">
            <v>1941.68</v>
          </cell>
        </row>
        <row r="501">
          <cell r="A501" t="str">
            <v>2 S 04 210 18</v>
          </cell>
          <cell r="B501" t="str">
            <v>Corpo BDCC 2,00 x 2,00 m alt. 7,50 a 10,00 m</v>
          </cell>
          <cell r="E501" t="str">
            <v>m</v>
          </cell>
          <cell r="F501">
            <v>3195.72</v>
          </cell>
        </row>
        <row r="502">
          <cell r="A502" t="str">
            <v>2 S 04 210 19</v>
          </cell>
          <cell r="B502" t="str">
            <v>Corpo BDCC 2,50 x 2,50 m alt. 7,50 a 10,00 m</v>
          </cell>
          <cell r="E502" t="str">
            <v>m</v>
          </cell>
          <cell r="F502">
            <v>4089.68</v>
          </cell>
        </row>
        <row r="503">
          <cell r="A503" t="str">
            <v>2 S 04 210 20</v>
          </cell>
          <cell r="B503" t="str">
            <v>Corpo BDCC 3,00 x 3,00 m alt. 7,50 a 10,00 m</v>
          </cell>
          <cell r="E503" t="str">
            <v>m</v>
          </cell>
          <cell r="F503">
            <v>5832.59</v>
          </cell>
        </row>
        <row r="504">
          <cell r="A504" t="str">
            <v>2 S 04 210 21</v>
          </cell>
          <cell r="B504" t="str">
            <v>Corpo BDCC 1,50 x 1,50 m alt. 10,00 a 12,50 m</v>
          </cell>
          <cell r="E504" t="str">
            <v>m</v>
          </cell>
          <cell r="F504">
            <v>2186.4499999999998</v>
          </cell>
        </row>
        <row r="505">
          <cell r="A505" t="str">
            <v>2 S 04 210 22</v>
          </cell>
          <cell r="B505" t="str">
            <v>Corpo BDCC 2,00 x 2,00 m alt. 10,00 a 12,50 m</v>
          </cell>
          <cell r="E505" t="str">
            <v>m</v>
          </cell>
          <cell r="F505">
            <v>3493.64</v>
          </cell>
        </row>
        <row r="506">
          <cell r="A506" t="str">
            <v>2 S 04 210 23</v>
          </cell>
          <cell r="B506" t="str">
            <v>Corpo BDCC 2,50 x 2,50 m alt. 10,00 a 12,50 m</v>
          </cell>
          <cell r="E506" t="str">
            <v>m</v>
          </cell>
          <cell r="F506">
            <v>4625.7</v>
          </cell>
        </row>
        <row r="507">
          <cell r="A507" t="str">
            <v>2 S 04 210 24</v>
          </cell>
          <cell r="B507" t="str">
            <v>Corpo BDCC 3,00 x 3,00 m alt. 10,00 a 12,50 m</v>
          </cell>
          <cell r="E507" t="str">
            <v>m</v>
          </cell>
          <cell r="F507">
            <v>6528.06</v>
          </cell>
        </row>
        <row r="508">
          <cell r="A508" t="str">
            <v>2 S 04 210 25</v>
          </cell>
          <cell r="B508" t="str">
            <v>Corpo BDCC 1,50 x 1,50 m alt. 12,50 a 15,00 m</v>
          </cell>
          <cell r="E508" t="str">
            <v>m</v>
          </cell>
          <cell r="F508">
            <v>2329.8000000000002</v>
          </cell>
        </row>
        <row r="509">
          <cell r="A509" t="str">
            <v>2 S 04 210 26</v>
          </cell>
          <cell r="B509" t="str">
            <v>Corpo BDCC 2,00 x 2,00 m alt. 12,50 a 15,00 m</v>
          </cell>
          <cell r="E509" t="str">
            <v>m</v>
          </cell>
          <cell r="F509">
            <v>3582.84</v>
          </cell>
        </row>
        <row r="510">
          <cell r="A510" t="str">
            <v>2 S 04 210 27</v>
          </cell>
          <cell r="B510" t="str">
            <v>Corpo BDCC 2,50 x 2,50 m alt. 12,50 a 15,00 m</v>
          </cell>
          <cell r="E510" t="str">
            <v>m</v>
          </cell>
          <cell r="F510">
            <v>5058.41</v>
          </cell>
        </row>
        <row r="511">
          <cell r="A511" t="str">
            <v>2 S 04 210 28</v>
          </cell>
          <cell r="B511" t="str">
            <v>Corpo BDCC 3,00 x 3,00 m alt. 12,50 a 15,00 m</v>
          </cell>
          <cell r="E511" t="str">
            <v>m</v>
          </cell>
          <cell r="F511">
            <v>6511.08</v>
          </cell>
        </row>
        <row r="512">
          <cell r="A512" t="str">
            <v>2 S 04 211 01</v>
          </cell>
          <cell r="B512" t="str">
            <v>Boca BDCC 1,50 x 1,50 m normal</v>
          </cell>
          <cell r="E512" t="str">
            <v>und</v>
          </cell>
          <cell r="F512">
            <v>6291.38</v>
          </cell>
        </row>
        <row r="513">
          <cell r="A513" t="str">
            <v>2 S 04 211 02</v>
          </cell>
          <cell r="B513" t="str">
            <v>Boca BDCC 2,00 x 2,00 m normal</v>
          </cell>
          <cell r="E513" t="str">
            <v>und</v>
          </cell>
          <cell r="F513">
            <v>9830.24</v>
          </cell>
        </row>
        <row r="514">
          <cell r="A514" t="str">
            <v>2 S 04 211 03</v>
          </cell>
          <cell r="B514" t="str">
            <v>Boca BDCC 2,50 x 2,50 m normal</v>
          </cell>
          <cell r="E514" t="str">
            <v>und</v>
          </cell>
          <cell r="F514">
            <v>13824.95</v>
          </cell>
        </row>
        <row r="515">
          <cell r="A515" t="str">
            <v>2 S 04 211 04</v>
          </cell>
          <cell r="B515" t="str">
            <v>Boca BDCC 3,00 x 3,00 m normal</v>
          </cell>
          <cell r="E515" t="str">
            <v>und</v>
          </cell>
          <cell r="F515">
            <v>20105.54</v>
          </cell>
        </row>
        <row r="516">
          <cell r="A516" t="str">
            <v>2 S 04 211 05</v>
          </cell>
          <cell r="B516" t="str">
            <v>Boca BDCC 1,50 x 1,50 m esc.=15</v>
          </cell>
          <cell r="E516" t="str">
            <v>und</v>
          </cell>
          <cell r="F516">
            <v>6905.86</v>
          </cell>
        </row>
        <row r="517">
          <cell r="A517" t="str">
            <v>2 S 04 211 06</v>
          </cell>
          <cell r="B517" t="str">
            <v>Boca BDCC 2,00 x 2,00 m esc=15</v>
          </cell>
          <cell r="E517" t="str">
            <v>und</v>
          </cell>
          <cell r="F517">
            <v>10814.78</v>
          </cell>
        </row>
        <row r="518">
          <cell r="A518" t="str">
            <v>2 S 04 211 07</v>
          </cell>
          <cell r="B518" t="str">
            <v>Boca BDCC 2,50 x 2,50 m esc=15</v>
          </cell>
          <cell r="E518" t="str">
            <v>und</v>
          </cell>
          <cell r="F518">
            <v>14896.79</v>
          </cell>
        </row>
        <row r="519">
          <cell r="A519" t="str">
            <v>2 S 04 211 08</v>
          </cell>
          <cell r="B519" t="str">
            <v>Boca BDCC 3,00 x 3,00 m esc=15</v>
          </cell>
          <cell r="E519" t="str">
            <v>und</v>
          </cell>
          <cell r="F519">
            <v>21578.83</v>
          </cell>
        </row>
        <row r="520">
          <cell r="A520" t="str">
            <v>2 S 04 211 09</v>
          </cell>
          <cell r="B520" t="str">
            <v>Boca BDCC 1,50 x 1,50 m - esc.=30</v>
          </cell>
          <cell r="E520" t="str">
            <v>und</v>
          </cell>
          <cell r="F520">
            <v>7125.6</v>
          </cell>
        </row>
        <row r="521">
          <cell r="A521" t="str">
            <v>2 S 04 211 10</v>
          </cell>
          <cell r="B521" t="str">
            <v>Boca BDCC 2,00 x 2,00 m esc=30</v>
          </cell>
          <cell r="E521" t="str">
            <v>und</v>
          </cell>
          <cell r="F521">
            <v>11637.63</v>
          </cell>
        </row>
        <row r="522">
          <cell r="A522" t="str">
            <v>2 S 04 211 11</v>
          </cell>
          <cell r="B522" t="str">
            <v>Boca BDCC 2,50 x 2,50 m esc.=30</v>
          </cell>
          <cell r="E522" t="str">
            <v>und</v>
          </cell>
          <cell r="F522">
            <v>15837.81</v>
          </cell>
        </row>
        <row r="523">
          <cell r="A523" t="str">
            <v>2 S 04 211 12</v>
          </cell>
          <cell r="B523" t="str">
            <v>Boca BDCC 3,00 x 3,00 m esc=30</v>
          </cell>
          <cell r="E523" t="str">
            <v>und</v>
          </cell>
          <cell r="F523">
            <v>24495.89</v>
          </cell>
        </row>
        <row r="524">
          <cell r="A524" t="str">
            <v>2 S 04 211 13</v>
          </cell>
          <cell r="B524" t="str">
            <v>Boca BDCC 1,50 x 1,50 m esc=45</v>
          </cell>
          <cell r="E524" t="str">
            <v>und</v>
          </cell>
          <cell r="F524">
            <v>9276.3700000000008</v>
          </cell>
        </row>
        <row r="525">
          <cell r="A525" t="str">
            <v>2 S 04 211 14</v>
          </cell>
          <cell r="B525" t="str">
            <v>Boca BDCC 2,00 x 2,00 m esc=45</v>
          </cell>
          <cell r="E525" t="str">
            <v>und</v>
          </cell>
          <cell r="F525">
            <v>14818.75</v>
          </cell>
        </row>
        <row r="526">
          <cell r="A526" t="str">
            <v>2 S 04 211 15</v>
          </cell>
          <cell r="B526" t="str">
            <v>Boca BDCC 2,50 x 2,50 m esc=45</v>
          </cell>
          <cell r="E526" t="str">
            <v>und</v>
          </cell>
          <cell r="F526">
            <v>21354.27</v>
          </cell>
        </row>
        <row r="527">
          <cell r="A527" t="str">
            <v>2 S 04 211 16</v>
          </cell>
          <cell r="B527" t="str">
            <v>Boca BDCC 3,00x3,00m - esc=45</v>
          </cell>
          <cell r="E527" t="str">
            <v>und</v>
          </cell>
          <cell r="F527">
            <v>31015.02</v>
          </cell>
        </row>
        <row r="528">
          <cell r="A528" t="str">
            <v>2 S 04 220 01</v>
          </cell>
          <cell r="B528" t="str">
            <v>Corpo BTCC 1,50 x 1,50 m alt. 0 a 1,00 m</v>
          </cell>
          <cell r="E528" t="str">
            <v>m</v>
          </cell>
          <cell r="F528">
            <v>2285.0500000000002</v>
          </cell>
        </row>
        <row r="529">
          <cell r="A529" t="str">
            <v>2 S 04 220 02</v>
          </cell>
          <cell r="B529" t="str">
            <v>Corpo BTCC 2,00 x 2,00 m alt. 0 a 1,00 m</v>
          </cell>
          <cell r="E529" t="str">
            <v>m</v>
          </cell>
          <cell r="F529">
            <v>3317.75</v>
          </cell>
        </row>
        <row r="530">
          <cell r="A530" t="str">
            <v>2 S 04 220 03</v>
          </cell>
          <cell r="B530" t="str">
            <v>Corpo BTCC 2,50 x 2,50 m alt. 0 a 1,00 m</v>
          </cell>
          <cell r="E530" t="str">
            <v>m</v>
          </cell>
          <cell r="F530">
            <v>4495.51</v>
          </cell>
        </row>
        <row r="531">
          <cell r="A531" t="str">
            <v>2 S 04 220 04</v>
          </cell>
          <cell r="B531" t="str">
            <v>Corpo BTCC 3,00 x 3,00 m alt. 0 a 1,00 m</v>
          </cell>
          <cell r="E531" t="str">
            <v>m</v>
          </cell>
          <cell r="F531">
            <v>5790.65</v>
          </cell>
        </row>
        <row r="532">
          <cell r="A532" t="str">
            <v>2 S 04 220 05</v>
          </cell>
          <cell r="B532" t="str">
            <v>Corpo BTCC 1,50 x 1,50 m alt. 1,00 a 2,50 m</v>
          </cell>
          <cell r="E532" t="str">
            <v>m</v>
          </cell>
          <cell r="F532">
            <v>2064.02</v>
          </cell>
        </row>
        <row r="533">
          <cell r="A533" t="str">
            <v>2 S 04 220 06</v>
          </cell>
          <cell r="B533" t="str">
            <v>Corpo BTCC 2,00 x 2,00 m alt. 1,00 a 2,50 m</v>
          </cell>
          <cell r="E533" t="str">
            <v>m</v>
          </cell>
          <cell r="F533">
            <v>3001.34</v>
          </cell>
        </row>
        <row r="534">
          <cell r="A534" t="str">
            <v>2 S 04 220 07</v>
          </cell>
          <cell r="B534" t="str">
            <v>Corpo BTCC 2,50 a 2,50 m alt. 1,00 a 2,50 m</v>
          </cell>
          <cell r="E534" t="str">
            <v>m</v>
          </cell>
          <cell r="F534">
            <v>3986.11</v>
          </cell>
        </row>
        <row r="535">
          <cell r="A535" t="str">
            <v>2 S 04 220 08</v>
          </cell>
          <cell r="B535" t="str">
            <v>Corpo BTCC 3,00 x 3,00 m alt. 1,00 a 2,50 m</v>
          </cell>
          <cell r="E535" t="str">
            <v>m</v>
          </cell>
          <cell r="F535">
            <v>5483.12</v>
          </cell>
        </row>
        <row r="536">
          <cell r="A536" t="str">
            <v>2 S 04 220 09</v>
          </cell>
          <cell r="B536" t="str">
            <v>Corpo BTCC 1,50 x 1,50 m alt. 2,50 a 5,00 m</v>
          </cell>
          <cell r="E536" t="str">
            <v>m</v>
          </cell>
          <cell r="F536">
            <v>2241.81</v>
          </cell>
        </row>
        <row r="537">
          <cell r="A537" t="str">
            <v>2 S 04 220 10</v>
          </cell>
          <cell r="B537" t="str">
            <v>Corpo BTCC 2,00 x 2,00 m alt. 2,50 a 5,00 m</v>
          </cell>
          <cell r="E537" t="str">
            <v>m</v>
          </cell>
          <cell r="F537">
            <v>3436.82</v>
          </cell>
        </row>
        <row r="538">
          <cell r="A538" t="str">
            <v>2 S 04 220 11</v>
          </cell>
          <cell r="B538" t="str">
            <v>Corpo BTCC 2,50 x 2,50 m alt. 2,50 a 5,00 m</v>
          </cell>
          <cell r="E538" t="str">
            <v>m</v>
          </cell>
          <cell r="F538">
            <v>4677.1400000000003</v>
          </cell>
        </row>
        <row r="539">
          <cell r="A539" t="str">
            <v>2 S 04 220 12</v>
          </cell>
          <cell r="B539" t="str">
            <v>Corpo BTCC 3,00 x 3,00 m alt. 2,50 a 5,00 m</v>
          </cell>
          <cell r="E539" t="str">
            <v>m</v>
          </cell>
          <cell r="F539">
            <v>6400.28</v>
          </cell>
        </row>
        <row r="540">
          <cell r="A540" t="str">
            <v>2 S 04 220 13</v>
          </cell>
          <cell r="B540" t="str">
            <v>Corpo BTCC 1,50 x 1,50 m alt. 5,00 a 7,50 m</v>
          </cell>
          <cell r="E540" t="str">
            <v>m</v>
          </cell>
          <cell r="F540">
            <v>2418.8000000000002</v>
          </cell>
        </row>
        <row r="541">
          <cell r="A541" t="str">
            <v>2 S 04 220 14</v>
          </cell>
          <cell r="B541" t="str">
            <v>Corpo BTCC 2,00 x 2,00 m alt. 5,00 a 7,50 m</v>
          </cell>
          <cell r="E541" t="str">
            <v>m</v>
          </cell>
          <cell r="F541">
            <v>3859.22</v>
          </cell>
        </row>
        <row r="542">
          <cell r="A542" t="str">
            <v>2 S 04 220 15</v>
          </cell>
          <cell r="B542" t="str">
            <v>Corpo BTCC 2,50 x 2,50 m alt. 5,00 a 7,50 m</v>
          </cell>
          <cell r="E542" t="str">
            <v>m</v>
          </cell>
          <cell r="F542">
            <v>5308.57</v>
          </cell>
        </row>
        <row r="543">
          <cell r="A543" t="str">
            <v>2 S 04 220 16</v>
          </cell>
          <cell r="B543" t="str">
            <v>Corpo BTCC 3,00 x 3,00 m alt. 5,00 a 7,50 m</v>
          </cell>
          <cell r="E543" t="str">
            <v>m</v>
          </cell>
          <cell r="F543">
            <v>7191.27</v>
          </cell>
        </row>
        <row r="544">
          <cell r="A544" t="str">
            <v>2 S 04 220 17</v>
          </cell>
          <cell r="B544" t="str">
            <v>Corpo BTCC 1,50 x 1,50 m alt. 7,50 a 10,00 m</v>
          </cell>
          <cell r="E544" t="str">
            <v>m</v>
          </cell>
          <cell r="F544">
            <v>2696.62</v>
          </cell>
        </row>
        <row r="545">
          <cell r="A545" t="str">
            <v>2 S 04 220 18</v>
          </cell>
          <cell r="B545" t="str">
            <v>Corpo BTCC 2,00 x 2,00 m alt. 7,50 m a 10,00 m</v>
          </cell>
          <cell r="E545" t="str">
            <v>m</v>
          </cell>
          <cell r="F545">
            <v>4355.76</v>
          </cell>
        </row>
        <row r="546">
          <cell r="A546" t="str">
            <v>2 S 04 220 19</v>
          </cell>
          <cell r="B546" t="str">
            <v>Corpo BTCC 2,50 x 2,50 m alt. 7,50 a 10,00 m</v>
          </cell>
          <cell r="E546" t="str">
            <v>m</v>
          </cell>
          <cell r="F546">
            <v>6040.14</v>
          </cell>
        </row>
        <row r="547">
          <cell r="A547" t="str">
            <v>2 S 04 220 20</v>
          </cell>
          <cell r="B547" t="str">
            <v>Corpo BTCC 3,00 x 3,00 m alt 7,50 a 10,00 m</v>
          </cell>
          <cell r="E547" t="str">
            <v>m</v>
          </cell>
          <cell r="F547">
            <v>8083.17</v>
          </cell>
        </row>
        <row r="548">
          <cell r="A548" t="str">
            <v>2 S 04 220 21</v>
          </cell>
          <cell r="B548" t="str">
            <v>Corpo BTCC 1,50 x 1,50 m alt. 10,00 a 12,50 m</v>
          </cell>
          <cell r="E548" t="str">
            <v>m</v>
          </cell>
          <cell r="F548">
            <v>3190.53</v>
          </cell>
        </row>
        <row r="549">
          <cell r="A549" t="str">
            <v>2 S 04 220 22</v>
          </cell>
          <cell r="B549" t="str">
            <v>Corpo BTCC 2,00 x 2,00 m alt. 10,00 a 12,50 m</v>
          </cell>
          <cell r="E549" t="str">
            <v>m</v>
          </cell>
          <cell r="F549">
            <v>4747.88</v>
          </cell>
        </row>
        <row r="550">
          <cell r="A550" t="str">
            <v>2 S 04 220 23</v>
          </cell>
          <cell r="B550" t="str">
            <v>Corpo BTCC 2,50 x 2,50 m alt. 10,00 a 12,50 m</v>
          </cell>
          <cell r="E550" t="str">
            <v>m</v>
          </cell>
          <cell r="F550">
            <v>6343.05</v>
          </cell>
        </row>
        <row r="551">
          <cell r="A551" t="str">
            <v>2 S 04 220 24</v>
          </cell>
          <cell r="B551" t="str">
            <v>Corpo BTCC 3,00 x 3,00 m alt. 10,00 a 12,50 m</v>
          </cell>
          <cell r="E551" t="str">
            <v>m</v>
          </cell>
          <cell r="F551">
            <v>8637.1299999999992</v>
          </cell>
        </row>
        <row r="552">
          <cell r="A552" t="str">
            <v>2 S 04 220 25</v>
          </cell>
          <cell r="B552" t="str">
            <v>Corpo BTCC 1,50 x 1,50 m alt. 12,50 a 15,00 m</v>
          </cell>
          <cell r="E552" t="str">
            <v>m</v>
          </cell>
          <cell r="F552">
            <v>3243.5</v>
          </cell>
        </row>
        <row r="553">
          <cell r="A553" t="str">
            <v>2 S 04 220 26</v>
          </cell>
          <cell r="B553" t="str">
            <v>Corpo BTCC 2,00 x 2,00 m alt. 12,50 a 15,00 m</v>
          </cell>
          <cell r="E553" t="str">
            <v>m</v>
          </cell>
          <cell r="F553">
            <v>5075.12</v>
          </cell>
        </row>
        <row r="554">
          <cell r="A554" t="str">
            <v>2 S 04 220 27</v>
          </cell>
          <cell r="B554" t="str">
            <v>Corpo BTCC 2,50 x 2,50 m alt. 12,50 a 15,00 m</v>
          </cell>
          <cell r="E554" t="str">
            <v>m</v>
          </cell>
          <cell r="F554">
            <v>6803.35</v>
          </cell>
        </row>
        <row r="555">
          <cell r="A555" t="str">
            <v>2 S 04 220 28</v>
          </cell>
          <cell r="B555" t="str">
            <v>Corpo BTCC 3,00 x 3,00 m alt. 12,50 a 15,00 m</v>
          </cell>
          <cell r="E555" t="str">
            <v>m</v>
          </cell>
          <cell r="F555">
            <v>9379.32</v>
          </cell>
        </row>
        <row r="556">
          <cell r="A556" t="str">
            <v>2 S 04 221 01</v>
          </cell>
          <cell r="B556" t="str">
            <v>Boca BTCC 1,50 x 1,50 m normal</v>
          </cell>
          <cell r="E556" t="str">
            <v>und</v>
          </cell>
          <cell r="F556">
            <v>7797.68</v>
          </cell>
        </row>
        <row r="557">
          <cell r="A557" t="str">
            <v>2 S 04 221 02</v>
          </cell>
          <cell r="B557" t="str">
            <v>Boca BTCC 2,00 x 2,00 m normal</v>
          </cell>
          <cell r="E557" t="str">
            <v>und</v>
          </cell>
          <cell r="F557">
            <v>11925.54</v>
          </cell>
        </row>
        <row r="558">
          <cell r="A558" t="str">
            <v>2 S 04 221 03</v>
          </cell>
          <cell r="B558" t="str">
            <v>Boca BTCC 2,50 x 2,50 m normal</v>
          </cell>
          <cell r="E558" t="str">
            <v>und</v>
          </cell>
          <cell r="F558">
            <v>16899.830000000002</v>
          </cell>
        </row>
        <row r="559">
          <cell r="A559" t="str">
            <v>2 S 04 221 04</v>
          </cell>
          <cell r="B559" t="str">
            <v>Boca BTCC 3,00 x 3,00 m normal</v>
          </cell>
          <cell r="E559" t="str">
            <v>und</v>
          </cell>
          <cell r="F559">
            <v>23995.86</v>
          </cell>
        </row>
        <row r="560">
          <cell r="A560" t="str">
            <v>2 S 04 221 05</v>
          </cell>
          <cell r="B560" t="str">
            <v>Boca BTCC 1,50 x 1,50 m esc=15</v>
          </cell>
          <cell r="E560" t="str">
            <v>und</v>
          </cell>
          <cell r="F560">
            <v>8445.08</v>
          </cell>
        </row>
        <row r="561">
          <cell r="A561" t="str">
            <v>2 S 04 221 06</v>
          </cell>
          <cell r="B561" t="str">
            <v>Boca BTCC 2,00 x 2,00 m esc=15</v>
          </cell>
          <cell r="E561" t="str">
            <v>und</v>
          </cell>
          <cell r="F561">
            <v>12824.04</v>
          </cell>
        </row>
        <row r="562">
          <cell r="A562" t="str">
            <v>2 S 04 221 07</v>
          </cell>
          <cell r="B562" t="str">
            <v>Boca BTCC 2,50 x 2,50 m esc=15</v>
          </cell>
          <cell r="E562" t="str">
            <v>und</v>
          </cell>
          <cell r="F562">
            <v>18228.060000000001</v>
          </cell>
        </row>
        <row r="563">
          <cell r="A563" t="str">
            <v>2 S 04 221 08</v>
          </cell>
          <cell r="B563" t="str">
            <v>Boca BTCC 3,00 x 3,00 m esc=15</v>
          </cell>
          <cell r="E563" t="str">
            <v>und</v>
          </cell>
          <cell r="F563">
            <v>23361.34</v>
          </cell>
        </row>
        <row r="564">
          <cell r="A564" t="str">
            <v>2 S 04 221 09</v>
          </cell>
          <cell r="B564" t="str">
            <v>Boca BTCC 1,50 x 1,50 m esc=30</v>
          </cell>
          <cell r="E564" t="str">
            <v>und</v>
          </cell>
          <cell r="F564">
            <v>8856.08</v>
          </cell>
        </row>
        <row r="565">
          <cell r="A565" t="str">
            <v>2 S 04 221 10</v>
          </cell>
          <cell r="B565" t="str">
            <v>Boca BTCC 2,00 x 2,00 m exc.=30</v>
          </cell>
          <cell r="E565" t="str">
            <v>und</v>
          </cell>
          <cell r="F565">
            <v>14169.67</v>
          </cell>
        </row>
        <row r="566">
          <cell r="A566" t="str">
            <v>2 S 04 221 11</v>
          </cell>
          <cell r="B566" t="str">
            <v>Boca BTCC 2,50 x 2,50 m esc=30</v>
          </cell>
          <cell r="E566" t="str">
            <v>und</v>
          </cell>
          <cell r="F566">
            <v>20764.759999999998</v>
          </cell>
        </row>
        <row r="567">
          <cell r="A567" t="str">
            <v>2 S 04 221 12</v>
          </cell>
          <cell r="B567" t="str">
            <v>Boca BTCC 3,00 x 3,00 m esc=30</v>
          </cell>
          <cell r="E567" t="str">
            <v>und</v>
          </cell>
          <cell r="F567">
            <v>29949.200000000001</v>
          </cell>
        </row>
        <row r="568">
          <cell r="A568" t="str">
            <v>2 S 04 221 13</v>
          </cell>
          <cell r="B568" t="str">
            <v>Boca BTCC 1,50 x 1,50 m esc.=45</v>
          </cell>
          <cell r="E568" t="str">
            <v>und</v>
          </cell>
          <cell r="F568">
            <v>11176.09</v>
          </cell>
        </row>
        <row r="569">
          <cell r="A569" t="str">
            <v>2 S 04 221 14</v>
          </cell>
          <cell r="B569" t="str">
            <v>Boca BTCC 2,00 x 2,00 m esc=45</v>
          </cell>
          <cell r="E569" t="str">
            <v>und</v>
          </cell>
          <cell r="F569">
            <v>17941.25</v>
          </cell>
        </row>
        <row r="570">
          <cell r="A570" t="str">
            <v>2 S 04 221 15</v>
          </cell>
          <cell r="B570" t="str">
            <v>Boca BTCC 2,50 x 2,50 m esc=45</v>
          </cell>
          <cell r="E570" t="str">
            <v>und</v>
          </cell>
          <cell r="F570">
            <v>26268.53</v>
          </cell>
        </row>
        <row r="571">
          <cell r="A571" t="str">
            <v>2 S 04 221 16</v>
          </cell>
          <cell r="B571" t="str">
            <v>Boca BTCC 3,00 x 3,00 m esc=45</v>
          </cell>
          <cell r="E571" t="str">
            <v>und</v>
          </cell>
          <cell r="F571">
            <v>37956.39</v>
          </cell>
        </row>
        <row r="572">
          <cell r="A572" t="str">
            <v>2 S 04 300 16</v>
          </cell>
          <cell r="B572" t="str">
            <v>Bueiro met. chapas múltiplas D=1,60 m galv.</v>
          </cell>
          <cell r="E572" t="str">
            <v>m</v>
          </cell>
          <cell r="F572">
            <v>1028.1099999999999</v>
          </cell>
        </row>
        <row r="573">
          <cell r="A573" t="str">
            <v>2 S 04 300 20</v>
          </cell>
          <cell r="B573" t="str">
            <v>Bueiro met.chapas múltiplas D=2,00 m galv.</v>
          </cell>
          <cell r="E573" t="str">
            <v>m</v>
          </cell>
          <cell r="F573">
            <v>1279.3399999999999</v>
          </cell>
        </row>
        <row r="574">
          <cell r="A574" t="str">
            <v>2 S 04 301 16</v>
          </cell>
          <cell r="B574" t="str">
            <v>Bueiro met. chapas múltiplas D=1,60 m rev. epoxy</v>
          </cell>
          <cell r="E574" t="str">
            <v>m</v>
          </cell>
          <cell r="F574">
            <v>1076.94</v>
          </cell>
        </row>
        <row r="575">
          <cell r="A575" t="str">
            <v>2 S 04 301 20</v>
          </cell>
          <cell r="B575" t="str">
            <v>Bueiro met. chapa múltipla D=2,00 m rev. epoxy</v>
          </cell>
          <cell r="E575" t="str">
            <v>m</v>
          </cell>
          <cell r="F575">
            <v>1339.98</v>
          </cell>
        </row>
        <row r="576">
          <cell r="A576" t="str">
            <v>2 S 04 310 16</v>
          </cell>
          <cell r="B576" t="str">
            <v>Bueiro met.s/ interrupção tráf. D=1,60m galv.</v>
          </cell>
          <cell r="E576" t="str">
            <v>m</v>
          </cell>
          <cell r="F576">
            <v>1958.05</v>
          </cell>
        </row>
        <row r="577">
          <cell r="A577" t="str">
            <v>2 S 04 310 20</v>
          </cell>
          <cell r="B577" t="str">
            <v>Bueiro met.s/ interrupção tráf. D=2,00m galv.</v>
          </cell>
          <cell r="E577" t="str">
            <v>m</v>
          </cell>
          <cell r="F577">
            <v>2435.4499999999998</v>
          </cell>
        </row>
        <row r="578">
          <cell r="A578" t="str">
            <v>2 S 04 311 16</v>
          </cell>
          <cell r="B578" t="str">
            <v>Bueiro met.s/interrupção tráf.D=1,60 m rev.epoxy</v>
          </cell>
          <cell r="E578" t="str">
            <v>m</v>
          </cell>
          <cell r="F578">
            <v>2031.03</v>
          </cell>
        </row>
        <row r="579">
          <cell r="A579" t="str">
            <v>2 S 04 311 20</v>
          </cell>
          <cell r="B579" t="str">
            <v>Bueiro met.s/interrupção traf.D=2,00 m rev.epoxy</v>
          </cell>
          <cell r="E579" t="str">
            <v>m</v>
          </cell>
          <cell r="F579">
            <v>2442.35</v>
          </cell>
        </row>
        <row r="580">
          <cell r="A580" t="str">
            <v>2 S 04 400 01</v>
          </cell>
          <cell r="B580" t="str">
            <v>Valeta prot.cortes c/revest. vegetal - VPC 01</v>
          </cell>
          <cell r="E580" t="str">
            <v>m</v>
          </cell>
          <cell r="F580">
            <v>41.27</v>
          </cell>
        </row>
        <row r="581">
          <cell r="A581" t="str">
            <v>2 S 04 400 02</v>
          </cell>
          <cell r="B581" t="str">
            <v>Valeta prot.cortes c/revest. vegetal - VPC 02</v>
          </cell>
          <cell r="E581" t="str">
            <v>m</v>
          </cell>
          <cell r="F581">
            <v>30.75</v>
          </cell>
        </row>
        <row r="582">
          <cell r="A582" t="str">
            <v>2 S 04 400 03</v>
          </cell>
          <cell r="B582" t="str">
            <v>Valeta prot.cortes c/revest.concreto - VPC 03</v>
          </cell>
          <cell r="E582" t="str">
            <v>m</v>
          </cell>
          <cell r="F582">
            <v>59.73</v>
          </cell>
        </row>
        <row r="583">
          <cell r="A583" t="str">
            <v>2 S 04 400 04</v>
          </cell>
          <cell r="B583" t="str">
            <v>Valeta prot.cortes c/revest.concreto - VPC 04</v>
          </cell>
          <cell r="E583" t="str">
            <v>m</v>
          </cell>
          <cell r="F583">
            <v>46.54</v>
          </cell>
        </row>
        <row r="584">
          <cell r="A584" t="str">
            <v>2 S 04 401 01</v>
          </cell>
          <cell r="B584" t="str">
            <v>Valeta prot.aterros c/revest. vegetal - VPA 01</v>
          </cell>
          <cell r="E584" t="str">
            <v>m</v>
          </cell>
          <cell r="F584">
            <v>42.65</v>
          </cell>
        </row>
        <row r="585">
          <cell r="A585" t="str">
            <v>2 S 04 401 02</v>
          </cell>
          <cell r="B585" t="str">
            <v>Valeta prot.aterros c/revest. vegetal - VPA 02</v>
          </cell>
          <cell r="E585" t="str">
            <v>m</v>
          </cell>
          <cell r="F585">
            <v>32.01</v>
          </cell>
        </row>
        <row r="586">
          <cell r="A586" t="str">
            <v>2 S 04 401 03</v>
          </cell>
          <cell r="B586" t="str">
            <v>Valeta prot.aterro c/revest. concreto - VPA 03</v>
          </cell>
          <cell r="E586" t="str">
            <v>m</v>
          </cell>
          <cell r="F586">
            <v>59.97</v>
          </cell>
        </row>
        <row r="587">
          <cell r="A587" t="str">
            <v>2 S 04 401 04</v>
          </cell>
          <cell r="B587" t="str">
            <v>Valeta prot.aterro c/revest. concreto - VPA 04</v>
          </cell>
          <cell r="E587" t="str">
            <v>m</v>
          </cell>
          <cell r="F587">
            <v>45.4</v>
          </cell>
        </row>
        <row r="588">
          <cell r="A588" t="str">
            <v>2 S 04 401 05</v>
          </cell>
          <cell r="B588" t="str">
            <v>Valeta prot.corte/aterro s/rev. - VPC 05/VPA 05</v>
          </cell>
          <cell r="E588" t="str">
            <v>m</v>
          </cell>
          <cell r="F588">
            <v>24.52</v>
          </cell>
        </row>
        <row r="589">
          <cell r="A589" t="str">
            <v>2 S 04 401 06</v>
          </cell>
          <cell r="B589" t="str">
            <v>Valeta prot.corte/aterro s/rev. - VPC 06/VPA 06</v>
          </cell>
          <cell r="E589" t="str">
            <v>m</v>
          </cell>
          <cell r="F589">
            <v>17.53</v>
          </cell>
        </row>
        <row r="590">
          <cell r="A590" t="str">
            <v>2 S 04 500 01</v>
          </cell>
          <cell r="B590" t="str">
            <v>Dreno longitudinal prof. p/corte em solo - DPS 01</v>
          </cell>
          <cell r="E590" t="str">
            <v>m</v>
          </cell>
          <cell r="F590">
            <v>27.55</v>
          </cell>
        </row>
        <row r="591">
          <cell r="A591" t="str">
            <v>2 S 04 500 02</v>
          </cell>
          <cell r="B591" t="str">
            <v>Dreno longitudinal prof. p/corte em solo - DPS 02</v>
          </cell>
          <cell r="E591" t="str">
            <v>m</v>
          </cell>
          <cell r="F591">
            <v>27.14</v>
          </cell>
        </row>
        <row r="592">
          <cell r="A592" t="str">
            <v>2 S 04 500 03</v>
          </cell>
          <cell r="B592" t="str">
            <v>Dreno longitudinal prof. p/corte em solo - DPS 03</v>
          </cell>
          <cell r="E592" t="str">
            <v>m</v>
          </cell>
          <cell r="F592">
            <v>38.75</v>
          </cell>
        </row>
        <row r="593">
          <cell r="A593" t="str">
            <v>2 S 04 500 04</v>
          </cell>
          <cell r="B593" t="str">
            <v>Dreno longitudinal prof. p/corte em solo - DPS 04</v>
          </cell>
          <cell r="E593" t="str">
            <v>m</v>
          </cell>
          <cell r="F593">
            <v>38.26</v>
          </cell>
        </row>
        <row r="594">
          <cell r="A594" t="str">
            <v>2 S 04 500 05</v>
          </cell>
          <cell r="B594" t="str">
            <v>Dreno longitudinal prof. p/corte em solo - DPS 05</v>
          </cell>
          <cell r="E594" t="str">
            <v>m</v>
          </cell>
          <cell r="F594">
            <v>44.31</v>
          </cell>
        </row>
        <row r="595">
          <cell r="A595" t="str">
            <v>2 S 04 500 06</v>
          </cell>
          <cell r="B595" t="str">
            <v>Dreno longitudinal prof. p/corte em solo - DPS 06</v>
          </cell>
          <cell r="E595" t="str">
            <v>m</v>
          </cell>
          <cell r="F595">
            <v>50.88</v>
          </cell>
        </row>
        <row r="596">
          <cell r="A596" t="str">
            <v>2 S 04 500 07</v>
          </cell>
          <cell r="B596" t="str">
            <v>Dreno longitudinal prof. p/corte em solo - DPS 07</v>
          </cell>
          <cell r="E596" t="str">
            <v>m</v>
          </cell>
          <cell r="F596">
            <v>61.18</v>
          </cell>
        </row>
        <row r="597">
          <cell r="A597" t="str">
            <v>2 S 04 500 08</v>
          </cell>
          <cell r="B597" t="str">
            <v>Dreno longitudinal prof. p/corte em solo - DPS 08</v>
          </cell>
          <cell r="E597" t="str">
            <v>m</v>
          </cell>
          <cell r="F597">
            <v>67.75</v>
          </cell>
        </row>
        <row r="598">
          <cell r="A598" t="str">
            <v>2 S 04 501 01</v>
          </cell>
          <cell r="B598" t="str">
            <v>Dreno longitudinal prof. p/corte em rocha - DPR 01</v>
          </cell>
          <cell r="E598" t="str">
            <v>m</v>
          </cell>
          <cell r="F598">
            <v>23.89</v>
          </cell>
        </row>
        <row r="599">
          <cell r="A599" t="str">
            <v>2 S 04 501 02</v>
          </cell>
          <cell r="B599" t="str">
            <v>Dreno longitudinal prof. p/corte em rocha - DPR 02</v>
          </cell>
          <cell r="E599" t="str">
            <v>m</v>
          </cell>
          <cell r="F599">
            <v>38.26</v>
          </cell>
        </row>
        <row r="600">
          <cell r="A600" t="str">
            <v>2 S 04 501 03</v>
          </cell>
          <cell r="B600" t="str">
            <v>Dreno longitudinal prof. p/corte em rocha - DPR 03</v>
          </cell>
          <cell r="E600" t="str">
            <v>m</v>
          </cell>
          <cell r="F600">
            <v>21.89</v>
          </cell>
        </row>
        <row r="601">
          <cell r="A601" t="str">
            <v>2 S 04 501 04</v>
          </cell>
          <cell r="B601" t="str">
            <v>Dreno longitudinal prof. p/corte em rocha - DPR 04</v>
          </cell>
          <cell r="E601" t="str">
            <v>m</v>
          </cell>
          <cell r="F601">
            <v>7.29</v>
          </cell>
        </row>
        <row r="602">
          <cell r="A602" t="str">
            <v>2 S 04 501 05</v>
          </cell>
          <cell r="B602" t="str">
            <v>Dreno longitudinal prof. p/corte em rocha - DPR 05</v>
          </cell>
          <cell r="E602" t="str">
            <v>m</v>
          </cell>
          <cell r="F602">
            <v>21.55</v>
          </cell>
        </row>
        <row r="603">
          <cell r="A603" t="str">
            <v>2 S 04 502 01</v>
          </cell>
          <cell r="B603" t="str">
            <v>Boca saída p/dreno longitudinal prof. BSD 01</v>
          </cell>
          <cell r="E603" t="str">
            <v>und</v>
          </cell>
          <cell r="F603">
            <v>71.16</v>
          </cell>
        </row>
        <row r="604">
          <cell r="A604" t="str">
            <v>2 S 04 502 02</v>
          </cell>
          <cell r="B604" t="str">
            <v>Boca saída p/dreno longitudinal prof. BSD 02</v>
          </cell>
          <cell r="E604" t="str">
            <v>und</v>
          </cell>
          <cell r="F604">
            <v>82.9</v>
          </cell>
        </row>
        <row r="605">
          <cell r="A605" t="str">
            <v>2 S 04 510 01</v>
          </cell>
          <cell r="B605" t="str">
            <v>Dreno sub-superficial - DSS 01</v>
          </cell>
          <cell r="E605" t="str">
            <v>m</v>
          </cell>
          <cell r="F605">
            <v>7.42</v>
          </cell>
        </row>
        <row r="606">
          <cell r="A606" t="str">
            <v>2 S 04 510 02</v>
          </cell>
          <cell r="B606" t="str">
            <v>Dreno sub-superficial - DSS 02</v>
          </cell>
          <cell r="E606" t="str">
            <v>m</v>
          </cell>
          <cell r="F606">
            <v>20.12</v>
          </cell>
        </row>
        <row r="607">
          <cell r="A607" t="str">
            <v>2 S 04 510 03</v>
          </cell>
          <cell r="B607" t="str">
            <v>Dreno sub-superficial - DSS 03</v>
          </cell>
          <cell r="E607" t="str">
            <v>m</v>
          </cell>
          <cell r="F607">
            <v>5.0599999999999996</v>
          </cell>
        </row>
        <row r="608">
          <cell r="A608" t="str">
            <v>2 S 04 510 04</v>
          </cell>
          <cell r="B608" t="str">
            <v>Dreno sub-superficial - DSS 04</v>
          </cell>
          <cell r="E608" t="str">
            <v>m</v>
          </cell>
          <cell r="F608">
            <v>26.52</v>
          </cell>
        </row>
        <row r="609">
          <cell r="A609" t="str">
            <v>2 S 04 511 01</v>
          </cell>
          <cell r="B609" t="str">
            <v>Boca saída p/dreno sub-superficial - BSD 03</v>
          </cell>
          <cell r="E609" t="str">
            <v>und</v>
          </cell>
          <cell r="F609">
            <v>32.799999999999997</v>
          </cell>
        </row>
        <row r="610">
          <cell r="A610" t="str">
            <v>2 S 04 520 01</v>
          </cell>
          <cell r="B610" t="str">
            <v>Dreno sub-horizontal - DSH 01</v>
          </cell>
          <cell r="E610" t="str">
            <v>m</v>
          </cell>
          <cell r="F610">
            <v>127.19</v>
          </cell>
        </row>
        <row r="611">
          <cell r="A611" t="str">
            <v>2 S 04 521 01</v>
          </cell>
          <cell r="B611" t="str">
            <v>Boca saída p/dreno sub-horizontal - BSD 04</v>
          </cell>
          <cell r="E611" t="str">
            <v>und</v>
          </cell>
          <cell r="F611">
            <v>8.4700000000000006</v>
          </cell>
        </row>
        <row r="612">
          <cell r="A612" t="str">
            <v>2 S 04 900 01</v>
          </cell>
          <cell r="B612" t="str">
            <v>Sarjeta triangular de concreto - STC 01</v>
          </cell>
          <cell r="E612" t="str">
            <v>m</v>
          </cell>
          <cell r="F612">
            <v>37.07</v>
          </cell>
        </row>
        <row r="613">
          <cell r="A613" t="str">
            <v>2 S 04 900 02</v>
          </cell>
          <cell r="B613" t="str">
            <v>Sarjeta triangular de concreto - STC 02</v>
          </cell>
          <cell r="E613" t="str">
            <v>m</v>
          </cell>
          <cell r="F613">
            <v>25.03</v>
          </cell>
        </row>
        <row r="614">
          <cell r="A614" t="str">
            <v>2 S 04 900 03</v>
          </cell>
          <cell r="B614" t="str">
            <v>Sarjeta triangular de concreto - STC 03</v>
          </cell>
          <cell r="E614" t="str">
            <v>m</v>
          </cell>
          <cell r="F614">
            <v>21.69</v>
          </cell>
        </row>
        <row r="615">
          <cell r="A615" t="str">
            <v>2 S 04 900 04</v>
          </cell>
          <cell r="B615" t="str">
            <v>Sarjeta triangular de concreto - STC 04</v>
          </cell>
          <cell r="E615" t="str">
            <v>m</v>
          </cell>
          <cell r="F615">
            <v>17.600000000000001</v>
          </cell>
        </row>
        <row r="616">
          <cell r="A616" t="str">
            <v>2 S 04 900 05</v>
          </cell>
          <cell r="B616" t="str">
            <v>Sarjeta triangular de concreto - STC 05</v>
          </cell>
          <cell r="E616" t="str">
            <v>m</v>
          </cell>
          <cell r="F616">
            <v>30.24</v>
          </cell>
        </row>
        <row r="617">
          <cell r="A617" t="str">
            <v>2 S 04 900 06</v>
          </cell>
          <cell r="B617" t="str">
            <v>Sarjeta triangular de concreto - STC 06</v>
          </cell>
          <cell r="E617" t="str">
            <v>m</v>
          </cell>
          <cell r="F617">
            <v>20.420000000000002</v>
          </cell>
        </row>
        <row r="618">
          <cell r="A618" t="str">
            <v>2 S 04 900 07</v>
          </cell>
          <cell r="B618" t="str">
            <v>Sarjeta triangular de concreto - STC 07</v>
          </cell>
          <cell r="E618" t="str">
            <v>m</v>
          </cell>
          <cell r="F618">
            <v>17.61</v>
          </cell>
        </row>
        <row r="619">
          <cell r="A619" t="str">
            <v>2 S 04 900 08</v>
          </cell>
          <cell r="B619" t="str">
            <v>Sarjeta triangular de concreto - STC 08</v>
          </cell>
          <cell r="E619" t="str">
            <v>m</v>
          </cell>
          <cell r="F619">
            <v>14.71</v>
          </cell>
        </row>
        <row r="620">
          <cell r="A620" t="str">
            <v>2 S 04 900 21</v>
          </cell>
          <cell r="B620" t="str">
            <v>Sarjeta canteiro central concreto - SCC 01</v>
          </cell>
          <cell r="E620" t="str">
            <v>m</v>
          </cell>
          <cell r="F620">
            <v>21.45</v>
          </cell>
        </row>
        <row r="621">
          <cell r="A621" t="str">
            <v>2 S 04 900 22</v>
          </cell>
          <cell r="B621" t="str">
            <v>Sarjeta canteiro central concreto - SCC 02</v>
          </cell>
          <cell r="E621" t="str">
            <v>m</v>
          </cell>
          <cell r="F621">
            <v>29.69</v>
          </cell>
        </row>
        <row r="622">
          <cell r="A622" t="str">
            <v>2 S 04 900 31</v>
          </cell>
          <cell r="B622" t="str">
            <v>Sarjeta triangular de grama - STG 01</v>
          </cell>
          <cell r="E622" t="str">
            <v>m</v>
          </cell>
          <cell r="F622">
            <v>13.88</v>
          </cell>
        </row>
        <row r="623">
          <cell r="A623" t="str">
            <v>2 S 04 900 32</v>
          </cell>
          <cell r="B623" t="str">
            <v>Sarjeta triangular de grama - STG 02</v>
          </cell>
          <cell r="E623" t="str">
            <v>m</v>
          </cell>
          <cell r="F623">
            <v>11.5</v>
          </cell>
        </row>
        <row r="624">
          <cell r="A624" t="str">
            <v>2 S 04 900 33</v>
          </cell>
          <cell r="B624" t="str">
            <v>Sarjeta triangular de grama - STG 03</v>
          </cell>
          <cell r="E624" t="str">
            <v>m</v>
          </cell>
          <cell r="F624">
            <v>9.89</v>
          </cell>
        </row>
        <row r="625">
          <cell r="A625" t="str">
            <v>2 S 04 900 34</v>
          </cell>
          <cell r="B625" t="str">
            <v>Sarjeta triangular de grama - STG 04</v>
          </cell>
          <cell r="E625" t="str">
            <v>m</v>
          </cell>
          <cell r="F625">
            <v>7.59</v>
          </cell>
        </row>
        <row r="626">
          <cell r="A626" t="str">
            <v>2 S 04 900 41</v>
          </cell>
          <cell r="B626" t="str">
            <v>Sarjeta triangular não revestida - STT 01</v>
          </cell>
          <cell r="E626" t="str">
            <v>m</v>
          </cell>
          <cell r="F626">
            <v>7.66</v>
          </cell>
        </row>
        <row r="627">
          <cell r="A627" t="str">
            <v>2 S 04 900 42</v>
          </cell>
          <cell r="B627" t="str">
            <v>Sarjeta triangular não revestida - STT 02</v>
          </cell>
          <cell r="E627" t="str">
            <v>m</v>
          </cell>
          <cell r="F627">
            <v>6.4</v>
          </cell>
        </row>
        <row r="628">
          <cell r="A628" t="str">
            <v>2 S 04 900 43</v>
          </cell>
          <cell r="B628" t="str">
            <v>Sarjeta triangular não revestida - STT 03</v>
          </cell>
          <cell r="E628" t="str">
            <v>m</v>
          </cell>
          <cell r="F628">
            <v>5.44</v>
          </cell>
        </row>
        <row r="629">
          <cell r="A629" t="str">
            <v>2 S 04 900 44</v>
          </cell>
          <cell r="B629" t="str">
            <v>Sarjeta triangular não revestida - STT 04</v>
          </cell>
          <cell r="E629" t="str">
            <v>m</v>
          </cell>
          <cell r="F629">
            <v>3.99</v>
          </cell>
        </row>
        <row r="630">
          <cell r="A630" t="str">
            <v>2 S 04 901 01</v>
          </cell>
          <cell r="B630" t="str">
            <v>Sarjeta trapezoidal de concreto - SZC 01</v>
          </cell>
          <cell r="E630" t="str">
            <v>m</v>
          </cell>
          <cell r="F630">
            <v>29.78</v>
          </cell>
        </row>
        <row r="631">
          <cell r="A631" t="str">
            <v>2 S 04 901 02</v>
          </cell>
          <cell r="B631" t="str">
            <v>Sarjeta trapezoidal de concreto - SZC 02</v>
          </cell>
          <cell r="E631" t="str">
            <v>m</v>
          </cell>
          <cell r="F631">
            <v>18.239999999999998</v>
          </cell>
        </row>
        <row r="632">
          <cell r="A632" t="str">
            <v>2 S 04 901 21</v>
          </cell>
          <cell r="B632" t="str">
            <v>Sarjeta de canteiro central de concreto - SCC 03</v>
          </cell>
          <cell r="E632" t="str">
            <v>m</v>
          </cell>
          <cell r="F632">
            <v>23.88</v>
          </cell>
        </row>
        <row r="633">
          <cell r="A633" t="str">
            <v>2 S 04 901 22</v>
          </cell>
          <cell r="B633" t="str">
            <v>Sarjeta de canteiro central de cocnreto - SCC 04</v>
          </cell>
          <cell r="E633" t="str">
            <v>m</v>
          </cell>
          <cell r="F633">
            <v>43.71</v>
          </cell>
        </row>
        <row r="634">
          <cell r="A634" t="str">
            <v>2 S 04 901 31</v>
          </cell>
          <cell r="B634" t="str">
            <v>Sarjeta trapezoidal de grama - SZG 01</v>
          </cell>
          <cell r="E634" t="str">
            <v>m</v>
          </cell>
          <cell r="F634">
            <v>12.46</v>
          </cell>
        </row>
        <row r="635">
          <cell r="A635" t="str">
            <v>2 S 04 901 32</v>
          </cell>
          <cell r="B635" t="str">
            <v>Sarjeta trapezoidal de grama - SZG 02</v>
          </cell>
          <cell r="E635" t="str">
            <v>m</v>
          </cell>
          <cell r="F635">
            <v>8.0299999999999994</v>
          </cell>
        </row>
        <row r="636">
          <cell r="A636" t="str">
            <v>2 S 04 901 41</v>
          </cell>
          <cell r="B636" t="str">
            <v>Sarjeta trapezoidal não revestida - SZT 01</v>
          </cell>
          <cell r="E636" t="str">
            <v>m</v>
          </cell>
          <cell r="F636">
            <v>7.55</v>
          </cell>
        </row>
        <row r="637">
          <cell r="A637" t="str">
            <v>2 S 04 901 42</v>
          </cell>
          <cell r="B637" t="str">
            <v>Sarjeta trapezoidal não revestida - SZT 02</v>
          </cell>
          <cell r="E637" t="str">
            <v>m</v>
          </cell>
          <cell r="F637">
            <v>4.66</v>
          </cell>
        </row>
        <row r="638">
          <cell r="A638" t="str">
            <v>2 S 04 910 01</v>
          </cell>
          <cell r="B638" t="str">
            <v>Meio fio de concreto - MFC 01</v>
          </cell>
          <cell r="E638" t="str">
            <v>m</v>
          </cell>
          <cell r="F638">
            <v>38.630000000000003</v>
          </cell>
        </row>
        <row r="639">
          <cell r="A639" t="str">
            <v>2 S 04 910 02</v>
          </cell>
          <cell r="B639" t="str">
            <v>Meio fio de concreto - MFC 02</v>
          </cell>
          <cell r="E639" t="str">
            <v>m</v>
          </cell>
          <cell r="F639">
            <v>30.75</v>
          </cell>
        </row>
        <row r="640">
          <cell r="A640" t="str">
            <v>2 S 04 910 03</v>
          </cell>
          <cell r="B640" t="str">
            <v>Meio fio de concreto - MFC 03</v>
          </cell>
          <cell r="E640" t="str">
            <v>m</v>
          </cell>
          <cell r="F640">
            <v>18.04</v>
          </cell>
        </row>
        <row r="641">
          <cell r="A641" t="str">
            <v>2 S 04 910 04</v>
          </cell>
          <cell r="B641" t="str">
            <v>Meio fio de concreto - MFC 04</v>
          </cell>
          <cell r="E641" t="str">
            <v>m</v>
          </cell>
          <cell r="F641">
            <v>12.69</v>
          </cell>
        </row>
        <row r="642">
          <cell r="A642" t="str">
            <v>2 S 04 910 05</v>
          </cell>
          <cell r="B642" t="str">
            <v>Meio fio de concreto - MFC 05</v>
          </cell>
          <cell r="E642" t="str">
            <v>m</v>
          </cell>
          <cell r="F642">
            <v>17.72</v>
          </cell>
        </row>
        <row r="643">
          <cell r="A643" t="str">
            <v>2 S 04 910 06</v>
          </cell>
          <cell r="B643" t="str">
            <v>Meio fio de concreto - MFC 06</v>
          </cell>
          <cell r="E643" t="str">
            <v>m</v>
          </cell>
          <cell r="F643">
            <v>11.07</v>
          </cell>
        </row>
        <row r="644">
          <cell r="A644" t="str">
            <v>2 S 04 910 07</v>
          </cell>
          <cell r="B644" t="str">
            <v>Meio fio de concreto - MFC 07</v>
          </cell>
          <cell r="E644" t="str">
            <v>m</v>
          </cell>
          <cell r="F644">
            <v>17.420000000000002</v>
          </cell>
        </row>
        <row r="645">
          <cell r="A645" t="str">
            <v>2 S 04 910 08</v>
          </cell>
          <cell r="B645" t="str">
            <v>Meio fio de concreto - MFC 08</v>
          </cell>
          <cell r="E645" t="str">
            <v>m</v>
          </cell>
          <cell r="F645">
            <v>29.27</v>
          </cell>
        </row>
        <row r="646">
          <cell r="A646" t="str">
            <v>2 S 04 930 01</v>
          </cell>
          <cell r="B646" t="str">
            <v>Caixa coletora de sarjeta - CCS 01</v>
          </cell>
          <cell r="E646" t="str">
            <v>und</v>
          </cell>
          <cell r="F646">
            <v>909.9</v>
          </cell>
        </row>
        <row r="647">
          <cell r="A647" t="str">
            <v>2 S 04 930 02</v>
          </cell>
          <cell r="B647" t="str">
            <v>Caixa coletora de sarjeta - CCS 02</v>
          </cell>
          <cell r="E647" t="str">
            <v>und</v>
          </cell>
          <cell r="F647">
            <v>886.15</v>
          </cell>
        </row>
        <row r="648">
          <cell r="A648" t="str">
            <v>2 S 04 930 03</v>
          </cell>
          <cell r="B648" t="str">
            <v>Caixa coletora de sarjeta - CCS 03</v>
          </cell>
          <cell r="E648" t="str">
            <v>und</v>
          </cell>
          <cell r="F648">
            <v>862.39</v>
          </cell>
        </row>
        <row r="649">
          <cell r="A649" t="str">
            <v>2 S 04 930 04</v>
          </cell>
          <cell r="B649" t="str">
            <v>Caixa coletora de sarjeta - CCS 04</v>
          </cell>
          <cell r="E649" t="str">
            <v>und</v>
          </cell>
          <cell r="F649">
            <v>837.56</v>
          </cell>
        </row>
        <row r="650">
          <cell r="A650" t="str">
            <v>2 S 04 930 05</v>
          </cell>
          <cell r="B650" t="str">
            <v>Caixa coletora de sarjeta - CCS 05</v>
          </cell>
          <cell r="E650" t="str">
            <v>und</v>
          </cell>
          <cell r="F650">
            <v>1143.0899999999999</v>
          </cell>
        </row>
        <row r="651">
          <cell r="A651" t="str">
            <v>2 S 04 930 06</v>
          </cell>
          <cell r="B651" t="str">
            <v>Caixa coletora de sarjeta - CCS 06</v>
          </cell>
          <cell r="E651" t="str">
            <v>und</v>
          </cell>
          <cell r="F651">
            <v>1118.26</v>
          </cell>
        </row>
        <row r="652">
          <cell r="A652" t="str">
            <v>2 S 04 930 07</v>
          </cell>
          <cell r="B652" t="str">
            <v>Caixa coletora de sarjeta - CCS 07</v>
          </cell>
          <cell r="E652" t="str">
            <v>und</v>
          </cell>
          <cell r="F652">
            <v>1093.43</v>
          </cell>
        </row>
        <row r="653">
          <cell r="A653" t="str">
            <v>2 S 04 930 08</v>
          </cell>
          <cell r="B653" t="str">
            <v>Caixa coletora de sarjeta - CCS 08</v>
          </cell>
          <cell r="E653" t="str">
            <v>und</v>
          </cell>
          <cell r="F653">
            <v>1069.67</v>
          </cell>
        </row>
        <row r="654">
          <cell r="A654" t="str">
            <v>2 S 04 930 09</v>
          </cell>
          <cell r="B654" t="str">
            <v>Caixa coletora de sarjeta - CCS 09</v>
          </cell>
          <cell r="E654" t="str">
            <v>und</v>
          </cell>
          <cell r="F654">
            <v>1375.21</v>
          </cell>
        </row>
        <row r="655">
          <cell r="A655" t="str">
            <v>2 S 04 930 10</v>
          </cell>
          <cell r="B655" t="str">
            <v>Caixa coletora de sarjeta - CCS 10</v>
          </cell>
          <cell r="E655" t="str">
            <v>und</v>
          </cell>
          <cell r="F655">
            <v>1350.38</v>
          </cell>
        </row>
        <row r="656">
          <cell r="A656" t="str">
            <v>2 S 04 930 11</v>
          </cell>
          <cell r="B656" t="str">
            <v>Caixa coletora de sarjeta - CCS 11</v>
          </cell>
          <cell r="E656" t="str">
            <v>und</v>
          </cell>
          <cell r="F656">
            <v>1325.54</v>
          </cell>
        </row>
        <row r="657">
          <cell r="A657" t="str">
            <v>2 S 04 930 12</v>
          </cell>
          <cell r="B657" t="str">
            <v>Caixa coletora de sarjeta - CCS 12</v>
          </cell>
          <cell r="E657" t="str">
            <v>und</v>
          </cell>
          <cell r="F657">
            <v>1300.71</v>
          </cell>
        </row>
        <row r="658">
          <cell r="A658" t="str">
            <v>2 S 04 930 13</v>
          </cell>
          <cell r="B658" t="str">
            <v>Caixa coletora de sarjeta - CCS 13</v>
          </cell>
          <cell r="E658" t="str">
            <v>und</v>
          </cell>
          <cell r="F658">
            <v>1601.92</v>
          </cell>
        </row>
        <row r="659">
          <cell r="A659" t="str">
            <v>2 S 04 930 14</v>
          </cell>
          <cell r="B659" t="str">
            <v>Caixa coletora de sarjeta - CCS14</v>
          </cell>
          <cell r="E659" t="str">
            <v>und</v>
          </cell>
          <cell r="F659">
            <v>1577.09</v>
          </cell>
        </row>
        <row r="660">
          <cell r="A660" t="str">
            <v>2 S 04 930 15</v>
          </cell>
          <cell r="B660" t="str">
            <v>Caixa coletora de sarjeta - CCS 15</v>
          </cell>
          <cell r="E660" t="str">
            <v>und</v>
          </cell>
          <cell r="F660">
            <v>1552.25</v>
          </cell>
        </row>
        <row r="661">
          <cell r="A661" t="str">
            <v>2 S 04 930 16</v>
          </cell>
          <cell r="B661" t="str">
            <v>Caixa coletora de sarjeta - CCS 16</v>
          </cell>
          <cell r="E661" t="str">
            <v>und</v>
          </cell>
          <cell r="F661">
            <v>1527.42</v>
          </cell>
        </row>
        <row r="662">
          <cell r="A662" t="str">
            <v>2 S 04 930 17</v>
          </cell>
          <cell r="B662" t="str">
            <v>Caixa coletora de sarjeta - CCS 17</v>
          </cell>
          <cell r="E662" t="str">
            <v>und</v>
          </cell>
          <cell r="F662">
            <v>1834.04</v>
          </cell>
        </row>
        <row r="663">
          <cell r="A663" t="str">
            <v>2 S 04 930 18</v>
          </cell>
          <cell r="B663" t="str">
            <v>Caixa coletora de sarjeta - CCS 18</v>
          </cell>
          <cell r="E663" t="str">
            <v>und</v>
          </cell>
          <cell r="F663">
            <v>1809.2</v>
          </cell>
        </row>
        <row r="664">
          <cell r="A664" t="str">
            <v>2 S 04 930 19</v>
          </cell>
          <cell r="B664" t="str">
            <v>Caixa coletora de sarjeta - CCS 19</v>
          </cell>
          <cell r="E664" t="str">
            <v>und</v>
          </cell>
          <cell r="F664">
            <v>1784.37</v>
          </cell>
        </row>
        <row r="665">
          <cell r="A665" t="str">
            <v>2 S 04 930 20</v>
          </cell>
          <cell r="B665" t="str">
            <v>Caixa coletora de sarjeta - CCS 20</v>
          </cell>
          <cell r="E665" t="str">
            <v>und</v>
          </cell>
          <cell r="F665">
            <v>1759.53</v>
          </cell>
        </row>
        <row r="666">
          <cell r="A666" t="str">
            <v>2 S 04 931 01</v>
          </cell>
          <cell r="B666" t="str">
            <v>Caixa coletora de talvegue - CCT 01</v>
          </cell>
          <cell r="E666" t="str">
            <v>und</v>
          </cell>
          <cell r="F666">
            <v>926.31</v>
          </cell>
        </row>
        <row r="667">
          <cell r="A667" t="str">
            <v>2 S 04 931 02</v>
          </cell>
          <cell r="B667" t="str">
            <v>Caixa coletora de talvegue - CCT 02</v>
          </cell>
          <cell r="E667" t="str">
            <v>und</v>
          </cell>
          <cell r="F667">
            <v>901.48</v>
          </cell>
        </row>
        <row r="668">
          <cell r="A668" t="str">
            <v>2 S 04 931 03</v>
          </cell>
          <cell r="B668" t="str">
            <v>Caixa coletora de talvegue - CCT 03</v>
          </cell>
          <cell r="E668" t="str">
            <v>und</v>
          </cell>
          <cell r="F668">
            <v>879.02</v>
          </cell>
        </row>
        <row r="669">
          <cell r="A669" t="str">
            <v>2 S 04 931 04</v>
          </cell>
          <cell r="B669" t="str">
            <v>Caixa coletora de talvegue - CCT 04</v>
          </cell>
          <cell r="E669" t="str">
            <v>und</v>
          </cell>
          <cell r="F669">
            <v>851.81</v>
          </cell>
        </row>
        <row r="670">
          <cell r="A670" t="str">
            <v>2 S 04 931 05</v>
          </cell>
          <cell r="B670" t="str">
            <v>Caixa coletora de talvegue - CCT 05</v>
          </cell>
          <cell r="E670" t="str">
            <v>und</v>
          </cell>
          <cell r="F670">
            <v>1157.3499999999999</v>
          </cell>
        </row>
        <row r="671">
          <cell r="A671" t="str">
            <v>2 S 04 931 06</v>
          </cell>
          <cell r="B671" t="str">
            <v>Caixa coletora de talvegue - CCT 06</v>
          </cell>
          <cell r="E671" t="str">
            <v>und</v>
          </cell>
          <cell r="F671">
            <v>1133.5899999999999</v>
          </cell>
        </row>
        <row r="672">
          <cell r="A672" t="str">
            <v>2 S 04 931 07</v>
          </cell>
          <cell r="B672" t="str">
            <v>Caixa coletora de talvegue - CCT 07</v>
          </cell>
          <cell r="E672" t="str">
            <v>und</v>
          </cell>
          <cell r="F672">
            <v>1111.1400000000001</v>
          </cell>
        </row>
        <row r="673">
          <cell r="A673" t="str">
            <v>2 S 04 931 08</v>
          </cell>
          <cell r="B673" t="str">
            <v>Caixa coletora de talvegue - CCT 08</v>
          </cell>
          <cell r="E673" t="str">
            <v>und</v>
          </cell>
          <cell r="F673">
            <v>1182.18</v>
          </cell>
        </row>
        <row r="674">
          <cell r="A674" t="str">
            <v>2 S 04 931 09</v>
          </cell>
          <cell r="B674" t="str">
            <v>Caixa coletora de talvegue - CCT 09</v>
          </cell>
          <cell r="E674" t="str">
            <v>und</v>
          </cell>
          <cell r="F674">
            <v>1389.46</v>
          </cell>
        </row>
        <row r="675">
          <cell r="A675" t="str">
            <v>2 S 04 931 10</v>
          </cell>
          <cell r="B675" t="str">
            <v>Caixa coletora de talvegue - CCT 10</v>
          </cell>
          <cell r="E675" t="str">
            <v>und</v>
          </cell>
          <cell r="F675">
            <v>1365.71</v>
          </cell>
        </row>
        <row r="676">
          <cell r="A676" t="str">
            <v>2 S 04 931 11</v>
          </cell>
          <cell r="B676" t="str">
            <v>Caixa coletora de talvegue - CCT 11</v>
          </cell>
          <cell r="E676" t="str">
            <v>und</v>
          </cell>
          <cell r="F676">
            <v>1343.25</v>
          </cell>
        </row>
        <row r="677">
          <cell r="A677" t="str">
            <v>2 S 04 931 12</v>
          </cell>
          <cell r="B677" t="str">
            <v>Caixa coletora de talvegue - CCT 12</v>
          </cell>
          <cell r="E677" t="str">
            <v>und</v>
          </cell>
          <cell r="F677">
            <v>1316.04</v>
          </cell>
        </row>
        <row r="678">
          <cell r="A678" t="str">
            <v>2 S 04 931 13</v>
          </cell>
          <cell r="B678" t="str">
            <v>Caixa coletora de talvegue - CCT 13</v>
          </cell>
          <cell r="E678" t="str">
            <v>und</v>
          </cell>
          <cell r="F678">
            <v>1616.17</v>
          </cell>
        </row>
        <row r="679">
          <cell r="A679" t="str">
            <v>2 S 04 931 14</v>
          </cell>
          <cell r="B679" t="str">
            <v>Caixa coletora de talvegue - CCT 14</v>
          </cell>
          <cell r="E679" t="str">
            <v>und</v>
          </cell>
          <cell r="F679">
            <v>1591.34</v>
          </cell>
        </row>
        <row r="680">
          <cell r="A680" t="str">
            <v>2 S 04 931 15</v>
          </cell>
          <cell r="B680" t="str">
            <v>Caixa coletora de talvegue - CCT 15</v>
          </cell>
          <cell r="E680" t="str">
            <v>und</v>
          </cell>
          <cell r="F680">
            <v>1569.96</v>
          </cell>
        </row>
        <row r="681">
          <cell r="A681" t="str">
            <v>2 S 04 931 16</v>
          </cell>
          <cell r="B681" t="str">
            <v>Caixa coletora de talvegue - CCT 16</v>
          </cell>
          <cell r="E681" t="str">
            <v>und</v>
          </cell>
          <cell r="F681">
            <v>1542.75</v>
          </cell>
        </row>
        <row r="682">
          <cell r="A682" t="str">
            <v>2 S 04 931 17</v>
          </cell>
          <cell r="B682" t="str">
            <v>Caixa coletora de talvegue - CCT 17</v>
          </cell>
          <cell r="E682" t="str">
            <v>und</v>
          </cell>
          <cell r="F682">
            <v>1848.29</v>
          </cell>
        </row>
        <row r="683">
          <cell r="A683" t="str">
            <v>2 S 04 931 18</v>
          </cell>
          <cell r="B683" t="str">
            <v>Caixa coletora de talvegue - CCT 18</v>
          </cell>
          <cell r="E683" t="str">
            <v>und</v>
          </cell>
          <cell r="F683">
            <v>1823.45</v>
          </cell>
        </row>
        <row r="684">
          <cell r="A684" t="str">
            <v>2 S 04 931 19</v>
          </cell>
          <cell r="B684" t="str">
            <v>Caixa coletora de talvegue - CCT 19</v>
          </cell>
          <cell r="E684" t="str">
            <v>und</v>
          </cell>
          <cell r="F684">
            <v>1802.08</v>
          </cell>
        </row>
        <row r="685">
          <cell r="A685" t="str">
            <v>2 S 04 931 20</v>
          </cell>
          <cell r="B685" t="str">
            <v>Caixa coletora de talvegue - CCT 20</v>
          </cell>
          <cell r="E685" t="str">
            <v>und</v>
          </cell>
          <cell r="F685">
            <v>1774.87</v>
          </cell>
        </row>
        <row r="686">
          <cell r="A686" t="str">
            <v>2 S 04 940 01</v>
          </cell>
          <cell r="B686" t="str">
            <v>Descida d'água tipo rap. - calha concr. - DAR 01</v>
          </cell>
          <cell r="E686" t="str">
            <v>m</v>
          </cell>
          <cell r="F686">
            <v>98.8</v>
          </cell>
        </row>
        <row r="687">
          <cell r="A687" t="str">
            <v>2 S 04 940 02</v>
          </cell>
          <cell r="B687" t="str">
            <v>Descida d'água tipo rap. - canal retang.- DAR 02</v>
          </cell>
          <cell r="E687" t="str">
            <v>m</v>
          </cell>
          <cell r="F687">
            <v>50.34</v>
          </cell>
        </row>
        <row r="688">
          <cell r="A688" t="str">
            <v>2 S 04 940 03</v>
          </cell>
          <cell r="B688" t="str">
            <v>Descida d'água tipo rap. - canal retang.- DAR 03</v>
          </cell>
          <cell r="E688" t="str">
            <v>m</v>
          </cell>
          <cell r="F688">
            <v>73.92</v>
          </cell>
        </row>
        <row r="689">
          <cell r="A689" t="str">
            <v>2 S 04 940 04</v>
          </cell>
          <cell r="B689" t="str">
            <v>Descida d'água tipo rap. - calha metálica - DAR</v>
          </cell>
          <cell r="E689" t="str">
            <v>m</v>
          </cell>
          <cell r="F689">
            <v>131.97999999999999</v>
          </cell>
        </row>
        <row r="690">
          <cell r="A690" t="str">
            <v>2 S 04 941 01</v>
          </cell>
          <cell r="B690" t="str">
            <v>Descida d'água aterros em degraus - DAD 01</v>
          </cell>
          <cell r="E690" t="str">
            <v>m</v>
          </cell>
          <cell r="F690">
            <v>67.7</v>
          </cell>
        </row>
        <row r="691">
          <cell r="A691" t="str">
            <v>2 S 04 941 02</v>
          </cell>
          <cell r="B691" t="str">
            <v>Descida d'água aterros em degraus - arm - DAD</v>
          </cell>
          <cell r="E691" t="str">
            <v>m</v>
          </cell>
          <cell r="F691">
            <v>97.2</v>
          </cell>
        </row>
        <row r="692">
          <cell r="A692" t="str">
            <v>2 S 04 941 03</v>
          </cell>
          <cell r="B692" t="str">
            <v>Descida d'água aterros em degraus - DAD 03</v>
          </cell>
          <cell r="E692" t="str">
            <v>m</v>
          </cell>
          <cell r="F692">
            <v>177.28</v>
          </cell>
        </row>
        <row r="693">
          <cell r="A693" t="str">
            <v>2 S 04 941 04</v>
          </cell>
          <cell r="B693" t="str">
            <v>Descida d'água aterros em degraus - arm - DAD</v>
          </cell>
          <cell r="E693" t="str">
            <v>m</v>
          </cell>
          <cell r="F693">
            <v>226.16</v>
          </cell>
        </row>
        <row r="694">
          <cell r="A694" t="str">
            <v>2 S 04 941 05</v>
          </cell>
          <cell r="B694" t="str">
            <v>Descida d'água aterros em degraus - DAD 05</v>
          </cell>
          <cell r="E694" t="str">
            <v>m</v>
          </cell>
          <cell r="F694">
            <v>214.38</v>
          </cell>
        </row>
        <row r="695">
          <cell r="A695" t="str">
            <v>2 S 04 941 06</v>
          </cell>
          <cell r="B695" t="str">
            <v>Descida d'água aterros em degraus - arm - DAD</v>
          </cell>
          <cell r="E695" t="str">
            <v>m</v>
          </cell>
          <cell r="F695">
            <v>301.01</v>
          </cell>
        </row>
        <row r="696">
          <cell r="A696" t="str">
            <v>2 S 04 941 07</v>
          </cell>
          <cell r="B696" t="str">
            <v>Descida d'água aterros em degraus - DAD 07</v>
          </cell>
          <cell r="E696" t="str">
            <v>m</v>
          </cell>
          <cell r="F696">
            <v>252.6</v>
          </cell>
        </row>
        <row r="697">
          <cell r="A697" t="str">
            <v>2 S 04 941 08</v>
          </cell>
          <cell r="B697" t="str">
            <v>Descida d'água aterros em degraus - arm - DAD</v>
          </cell>
          <cell r="E697" t="str">
            <v>m</v>
          </cell>
          <cell r="F697">
            <v>349.95</v>
          </cell>
        </row>
        <row r="698">
          <cell r="A698" t="str">
            <v>2 S 04 941 09</v>
          </cell>
          <cell r="B698" t="str">
            <v>Descida d'água aterros em degraus - DAD 09</v>
          </cell>
          <cell r="E698" t="str">
            <v>m</v>
          </cell>
          <cell r="F698">
            <v>288.38</v>
          </cell>
        </row>
        <row r="699">
          <cell r="A699" t="str">
            <v>2 S 04 941 10</v>
          </cell>
          <cell r="B699" t="str">
            <v>Descida d'água aterros em degraus - arm - DAD</v>
          </cell>
          <cell r="E699" t="str">
            <v>m</v>
          </cell>
          <cell r="F699">
            <v>398.76</v>
          </cell>
        </row>
        <row r="700">
          <cell r="A700" t="str">
            <v>2 S 04 941 11</v>
          </cell>
          <cell r="B700" t="str">
            <v>Descida d'água aterros em degraus - DAD 11</v>
          </cell>
          <cell r="E700" t="str">
            <v>m</v>
          </cell>
          <cell r="F700">
            <v>379.25</v>
          </cell>
        </row>
        <row r="701">
          <cell r="A701" t="str">
            <v>2 S 04 941 12</v>
          </cell>
          <cell r="B701" t="str">
            <v>Descida d'água aterros em degraus - arm - dad 12</v>
          </cell>
          <cell r="E701" t="str">
            <v>m</v>
          </cell>
          <cell r="F701">
            <v>521.38</v>
          </cell>
        </row>
        <row r="702">
          <cell r="A702" t="str">
            <v>2 S 04 941 13</v>
          </cell>
          <cell r="B702" t="str">
            <v>Descida d'água aterros em degraus - DAD 13</v>
          </cell>
          <cell r="E702" t="str">
            <v>m</v>
          </cell>
          <cell r="F702">
            <v>356.33</v>
          </cell>
        </row>
        <row r="703">
          <cell r="A703" t="str">
            <v>2 S 04 941 14</v>
          </cell>
          <cell r="B703" t="str">
            <v>Descida d'água aterros em degraus - arm - DAD 14</v>
          </cell>
          <cell r="E703" t="str">
            <v>m</v>
          </cell>
          <cell r="F703">
            <v>489.91</v>
          </cell>
        </row>
        <row r="704">
          <cell r="A704" t="str">
            <v>2 S 04 941 15</v>
          </cell>
          <cell r="B704" t="str">
            <v>Descida d'água aterros em degraus - DAD 15</v>
          </cell>
          <cell r="E704" t="str">
            <v>m</v>
          </cell>
          <cell r="F704">
            <v>407.72</v>
          </cell>
        </row>
        <row r="705">
          <cell r="A705" t="str">
            <v>2 S 04 941 16</v>
          </cell>
          <cell r="B705" t="str">
            <v>Descida d'água aterros em degraus - arm - DAD 16</v>
          </cell>
          <cell r="E705" t="str">
            <v>m</v>
          </cell>
          <cell r="F705">
            <v>559.28</v>
          </cell>
        </row>
        <row r="706">
          <cell r="A706" t="str">
            <v>2 S 04 941 17</v>
          </cell>
          <cell r="B706" t="str">
            <v>Descida d'água aterros em degraus - DAD 17</v>
          </cell>
          <cell r="E706" t="str">
            <v>m</v>
          </cell>
          <cell r="F706">
            <v>521.67999999999995</v>
          </cell>
        </row>
        <row r="707">
          <cell r="A707" t="str">
            <v>2 S 04 941 18</v>
          </cell>
          <cell r="B707" t="str">
            <v>Descida d'água aterros em degraus - arm - DAD 18</v>
          </cell>
          <cell r="E707" t="str">
            <v>m</v>
          </cell>
          <cell r="F707">
            <v>710.29</v>
          </cell>
        </row>
        <row r="708">
          <cell r="A708" t="str">
            <v>2 S 04 941 31</v>
          </cell>
          <cell r="B708" t="str">
            <v>Descida d'água cortes em degraus - DCD 01</v>
          </cell>
          <cell r="E708" t="str">
            <v>m</v>
          </cell>
          <cell r="F708">
            <v>68.489999999999995</v>
          </cell>
        </row>
        <row r="709">
          <cell r="A709" t="str">
            <v>2 S 04 941 32</v>
          </cell>
          <cell r="B709" t="str">
            <v>Descida d'água cortes em degraus - arm - DCD 02</v>
          </cell>
          <cell r="E709" t="str">
            <v>m</v>
          </cell>
          <cell r="F709">
            <v>98.09</v>
          </cell>
        </row>
        <row r="710">
          <cell r="A710" t="str">
            <v>2 S 04 941 33</v>
          </cell>
          <cell r="B710" t="str">
            <v>Descida d'água cortes em degraus - DCD 03</v>
          </cell>
          <cell r="E710" t="str">
            <v>m</v>
          </cell>
          <cell r="F710">
            <v>107.74</v>
          </cell>
        </row>
        <row r="711">
          <cell r="A711" t="str">
            <v>2 S 04 941 34</v>
          </cell>
          <cell r="B711" t="str">
            <v>Descida d'água cortes em degraus - arm - DCD 04</v>
          </cell>
          <cell r="E711" t="str">
            <v>m</v>
          </cell>
          <cell r="F711">
            <v>154.69</v>
          </cell>
        </row>
        <row r="712">
          <cell r="A712" t="str">
            <v>2 S 04 942 01</v>
          </cell>
          <cell r="B712" t="str">
            <v>Entrada d'água - EDA 01</v>
          </cell>
          <cell r="E712" t="str">
            <v>und</v>
          </cell>
          <cell r="F712">
            <v>28.55</v>
          </cell>
        </row>
        <row r="713">
          <cell r="A713" t="str">
            <v>2 S 04 942 02</v>
          </cell>
          <cell r="B713" t="str">
            <v>Entrada d'água - EDA 02</v>
          </cell>
          <cell r="E713" t="str">
            <v>und</v>
          </cell>
          <cell r="F713">
            <v>34.96</v>
          </cell>
        </row>
        <row r="714">
          <cell r="A714" t="str">
            <v>2 S 04 950 01</v>
          </cell>
          <cell r="B714" t="str">
            <v>Dissipador de energia - DES 01</v>
          </cell>
          <cell r="E714" t="str">
            <v>und</v>
          </cell>
          <cell r="F714">
            <v>124.94</v>
          </cell>
        </row>
        <row r="715">
          <cell r="A715" t="str">
            <v>2 S 04 950 02</v>
          </cell>
          <cell r="B715" t="str">
            <v>Dissipador de energia - DES 02</v>
          </cell>
          <cell r="E715" t="str">
            <v>und</v>
          </cell>
          <cell r="F715">
            <v>148.59</v>
          </cell>
        </row>
        <row r="716">
          <cell r="A716" t="str">
            <v>2 S 04 950 03</v>
          </cell>
          <cell r="B716" t="str">
            <v>Dissipador de energia - DES 03</v>
          </cell>
          <cell r="E716" t="str">
            <v>und</v>
          </cell>
          <cell r="F716">
            <v>177.12</v>
          </cell>
        </row>
        <row r="717">
          <cell r="A717" t="str">
            <v>2 S 04 950 04</v>
          </cell>
          <cell r="B717" t="str">
            <v>Dissipador de energia - DES04</v>
          </cell>
          <cell r="E717" t="str">
            <v>und</v>
          </cell>
          <cell r="F717">
            <v>216.44</v>
          </cell>
        </row>
        <row r="718">
          <cell r="A718" t="str">
            <v>2 S 04 950 21</v>
          </cell>
          <cell r="B718" t="str">
            <v>Dissipador de energia - DEB 01</v>
          </cell>
          <cell r="E718" t="str">
            <v>und</v>
          </cell>
          <cell r="F718">
            <v>152.07</v>
          </cell>
        </row>
        <row r="719">
          <cell r="A719" t="str">
            <v>2 S 04 950 22</v>
          </cell>
          <cell r="B719" t="str">
            <v>Dissipador de energia - DEB 02</v>
          </cell>
          <cell r="E719" t="str">
            <v>und</v>
          </cell>
          <cell r="F719">
            <v>498.54</v>
          </cell>
        </row>
        <row r="720">
          <cell r="A720" t="str">
            <v>2 S 04 950 23</v>
          </cell>
          <cell r="B720" t="str">
            <v>Dissipador de energia - DEB 03</v>
          </cell>
          <cell r="E720" t="str">
            <v>und</v>
          </cell>
          <cell r="F720">
            <v>798.34</v>
          </cell>
        </row>
        <row r="721">
          <cell r="A721" t="str">
            <v>2 S 04 950 24</v>
          </cell>
          <cell r="B721" t="str">
            <v>Dissipador de energia - DEB 04</v>
          </cell>
          <cell r="E721" t="str">
            <v>und</v>
          </cell>
          <cell r="F721">
            <v>1172.0999999999999</v>
          </cell>
        </row>
        <row r="722">
          <cell r="A722" t="str">
            <v>2 S 04 950 25</v>
          </cell>
          <cell r="B722" t="str">
            <v>Dissipador de energia - DEB 05</v>
          </cell>
          <cell r="E722" t="str">
            <v>und</v>
          </cell>
          <cell r="F722">
            <v>1590.25</v>
          </cell>
        </row>
        <row r="723">
          <cell r="A723" t="str">
            <v>2 S 04 950 26</v>
          </cell>
          <cell r="B723" t="str">
            <v>Dissipador de energia - DEB 06</v>
          </cell>
          <cell r="E723" t="str">
            <v>und</v>
          </cell>
          <cell r="F723">
            <v>2611.79</v>
          </cell>
        </row>
        <row r="724">
          <cell r="A724" t="str">
            <v>2 S 04 950 27</v>
          </cell>
          <cell r="B724" t="str">
            <v>Dissipador de energia - DEB 07</v>
          </cell>
          <cell r="E724" t="str">
            <v>und</v>
          </cell>
          <cell r="F724">
            <v>1660.19</v>
          </cell>
        </row>
        <row r="725">
          <cell r="A725" t="str">
            <v>2 S 04 950 28</v>
          </cell>
          <cell r="B725" t="str">
            <v>Dissipador de energia - DEB 08</v>
          </cell>
          <cell r="E725" t="str">
            <v>und</v>
          </cell>
          <cell r="F725">
            <v>2257.5500000000002</v>
          </cell>
        </row>
        <row r="726">
          <cell r="A726" t="str">
            <v>2 S 04 950 29</v>
          </cell>
          <cell r="B726" t="str">
            <v>Dissipador de energia - DEB 09</v>
          </cell>
          <cell r="E726" t="str">
            <v>und</v>
          </cell>
          <cell r="F726">
            <v>3589.18</v>
          </cell>
        </row>
        <row r="727">
          <cell r="A727" t="str">
            <v>2 S 04 950 30</v>
          </cell>
          <cell r="B727" t="str">
            <v>Dissipador de energia - DEB 10</v>
          </cell>
          <cell r="E727" t="str">
            <v>und</v>
          </cell>
          <cell r="F727">
            <v>2149.31</v>
          </cell>
        </row>
        <row r="728">
          <cell r="A728" t="str">
            <v>2 S 04 950 31</v>
          </cell>
          <cell r="B728" t="str">
            <v>Dissipador de energia - DEB 11</v>
          </cell>
          <cell r="E728" t="str">
            <v>und</v>
          </cell>
          <cell r="F728">
            <v>2924.69</v>
          </cell>
        </row>
        <row r="729">
          <cell r="A729" t="str">
            <v>2 S 04 950 32</v>
          </cell>
          <cell r="B729" t="str">
            <v>Dissipador de energia - DEB 12</v>
          </cell>
          <cell r="E729" t="str">
            <v>und</v>
          </cell>
          <cell r="F729">
            <v>4566.1099999999997</v>
          </cell>
        </row>
        <row r="730">
          <cell r="A730" t="str">
            <v>2 S 04 950 51</v>
          </cell>
          <cell r="B730" t="str">
            <v>Dissipador de energia - DED 01</v>
          </cell>
          <cell r="E730" t="str">
            <v>und</v>
          </cell>
          <cell r="F730">
            <v>169.25</v>
          </cell>
        </row>
        <row r="731">
          <cell r="A731" t="str">
            <v>2 S 04 960 01</v>
          </cell>
          <cell r="B731" t="str">
            <v>Boca de lobo simples grelha concr. - BLS 01</v>
          </cell>
          <cell r="E731" t="str">
            <v>und</v>
          </cell>
          <cell r="F731">
            <v>313.18</v>
          </cell>
        </row>
        <row r="732">
          <cell r="A732" t="str">
            <v>2 S 04 960 02</v>
          </cell>
          <cell r="B732" t="str">
            <v>Boca de lobo simples grelha concr. - BLS 02</v>
          </cell>
          <cell r="E732" t="str">
            <v>und</v>
          </cell>
          <cell r="F732">
            <v>389.8</v>
          </cell>
        </row>
        <row r="733">
          <cell r="A733" t="str">
            <v>2 S 04 960 03</v>
          </cell>
          <cell r="B733" t="str">
            <v>Boca de lobo simples grelha concr. - BLS 03</v>
          </cell>
          <cell r="E733" t="str">
            <v>und</v>
          </cell>
          <cell r="F733">
            <v>466.53</v>
          </cell>
        </row>
        <row r="734">
          <cell r="A734" t="str">
            <v>2 S 04 960 04</v>
          </cell>
          <cell r="B734" t="str">
            <v>Boca de lobo simples grelha concr. - BLS 04</v>
          </cell>
          <cell r="E734" t="str">
            <v>und</v>
          </cell>
          <cell r="F734">
            <v>529.41</v>
          </cell>
        </row>
        <row r="735">
          <cell r="A735" t="str">
            <v>2 S 04 960 05</v>
          </cell>
          <cell r="B735" t="str">
            <v>Boca de lobo simples grelha concr. - BLS 05</v>
          </cell>
          <cell r="E735" t="str">
            <v>und</v>
          </cell>
          <cell r="F735">
            <v>616.46</v>
          </cell>
        </row>
        <row r="736">
          <cell r="A736" t="str">
            <v>2 S 04 960 06</v>
          </cell>
          <cell r="B736" t="str">
            <v>Boca de lobo simples grelha concr. - BLS 06</v>
          </cell>
          <cell r="E736" t="str">
            <v>und</v>
          </cell>
          <cell r="F736">
            <v>693.08</v>
          </cell>
        </row>
        <row r="737">
          <cell r="A737" t="str">
            <v>2 S 04 960 07</v>
          </cell>
          <cell r="B737" t="str">
            <v>Boca de lobo simples grelha concr. - BLS 07</v>
          </cell>
          <cell r="E737" t="str">
            <v>und</v>
          </cell>
          <cell r="F737">
            <v>769.81</v>
          </cell>
        </row>
        <row r="738">
          <cell r="A738" t="str">
            <v>2 S 04 961 01</v>
          </cell>
          <cell r="B738" t="str">
            <v>Boca de lobo dupla com grelha de concreto - BLD 01</v>
          </cell>
          <cell r="E738" t="str">
            <v>und</v>
          </cell>
          <cell r="F738">
            <v>603.79999999999995</v>
          </cell>
        </row>
        <row r="739">
          <cell r="A739" t="str">
            <v>2 S 04 961 02</v>
          </cell>
          <cell r="B739" t="str">
            <v>Boca de lobo dupla com grelha de concreto - BLD 02</v>
          </cell>
          <cell r="E739" t="str">
            <v>und</v>
          </cell>
          <cell r="F739">
            <v>729.55</v>
          </cell>
        </row>
        <row r="740">
          <cell r="A740" t="str">
            <v>2 S 04 961 03</v>
          </cell>
          <cell r="B740" t="str">
            <v>Boca de lobo dupla com grelha de concreto - BLD 03</v>
          </cell>
          <cell r="E740" t="str">
            <v>und</v>
          </cell>
          <cell r="F740">
            <v>858.72</v>
          </cell>
        </row>
        <row r="741">
          <cell r="A741" t="str">
            <v>2 S 04 961 04</v>
          </cell>
          <cell r="B741" t="str">
            <v>Boca de lobo dupla com grelha de concreto - BLD 04</v>
          </cell>
          <cell r="E741" t="str">
            <v>und</v>
          </cell>
          <cell r="F741">
            <v>984.47</v>
          </cell>
        </row>
        <row r="742">
          <cell r="A742" t="str">
            <v>2 S 04 961 05</v>
          </cell>
          <cell r="B742" t="str">
            <v>Boca de lobo dupla com grelha de concreto - BLD 05</v>
          </cell>
          <cell r="E742" t="str">
            <v>und</v>
          </cell>
          <cell r="F742">
            <v>1110.22</v>
          </cell>
        </row>
        <row r="743">
          <cell r="A743" t="str">
            <v>2 S 04 961 06</v>
          </cell>
          <cell r="B743" t="str">
            <v>Boca de lobo dupla com grelha de concreto - BLD 06</v>
          </cell>
          <cell r="E743" t="str">
            <v>und</v>
          </cell>
          <cell r="F743">
            <v>1239.4000000000001</v>
          </cell>
        </row>
        <row r="744">
          <cell r="A744" t="str">
            <v>2 S 04 961 07</v>
          </cell>
          <cell r="B744" t="str">
            <v>Boca de lobo dupla com grelha de concreto - BLD 07</v>
          </cell>
          <cell r="E744" t="str">
            <v>und</v>
          </cell>
          <cell r="F744">
            <v>1365.15</v>
          </cell>
        </row>
        <row r="745">
          <cell r="A745" t="str">
            <v>2 S 04 962 01</v>
          </cell>
          <cell r="B745" t="str">
            <v>Caixa de ligação e passagem - CLP 01</v>
          </cell>
          <cell r="E745" t="str">
            <v>und</v>
          </cell>
          <cell r="F745">
            <v>610.66</v>
          </cell>
        </row>
        <row r="746">
          <cell r="A746" t="str">
            <v>2 S 04 962 02</v>
          </cell>
          <cell r="B746" t="str">
            <v>Caixa de ligação e passagem - CLP 02</v>
          </cell>
          <cell r="E746" t="str">
            <v>und</v>
          </cell>
          <cell r="F746">
            <v>591.71</v>
          </cell>
        </row>
        <row r="747">
          <cell r="A747" t="str">
            <v>2 S 04 962 03</v>
          </cell>
          <cell r="B747" t="str">
            <v>Caixa de ligação e passagem - CLP 03</v>
          </cell>
          <cell r="E747" t="str">
            <v>und</v>
          </cell>
          <cell r="F747">
            <v>833.32</v>
          </cell>
        </row>
        <row r="748">
          <cell r="A748" t="str">
            <v>2 S 04 962 04</v>
          </cell>
          <cell r="B748" t="str">
            <v>Caixa de ligação e passagem - CLP 04</v>
          </cell>
          <cell r="E748" t="str">
            <v>und</v>
          </cell>
          <cell r="F748">
            <v>1060.18</v>
          </cell>
        </row>
        <row r="749">
          <cell r="A749" t="str">
            <v>2 S 04 962 05</v>
          </cell>
          <cell r="B749" t="str">
            <v>Caixa de ligação e passagem - CLP 05</v>
          </cell>
          <cell r="E749" t="str">
            <v>und</v>
          </cell>
          <cell r="F749">
            <v>1247.31</v>
          </cell>
        </row>
        <row r="750">
          <cell r="A750" t="str">
            <v>2 S 04 962 06</v>
          </cell>
          <cell r="B750" t="str">
            <v>Caixa de ligação e passagem - CLP 06</v>
          </cell>
          <cell r="E750" t="str">
            <v>und</v>
          </cell>
          <cell r="F750">
            <v>1554.04</v>
          </cell>
        </row>
        <row r="751">
          <cell r="A751" t="str">
            <v>2 S 04 962 07</v>
          </cell>
          <cell r="B751" t="str">
            <v>Caixa de ligação e passagem - CLP 07</v>
          </cell>
          <cell r="E751" t="str">
            <v>und</v>
          </cell>
          <cell r="F751">
            <v>726.46</v>
          </cell>
        </row>
        <row r="752">
          <cell r="A752" t="str">
            <v>2 S 04 962 08</v>
          </cell>
          <cell r="B752" t="str">
            <v>Caixa de ligação e passagem - CLP 08</v>
          </cell>
          <cell r="E752" t="str">
            <v>und</v>
          </cell>
          <cell r="F752">
            <v>704.35</v>
          </cell>
        </row>
        <row r="753">
          <cell r="A753" t="str">
            <v>2 S 04 962 09</v>
          </cell>
          <cell r="B753" t="str">
            <v>Caixa de ligação e passagem - CLP 09</v>
          </cell>
          <cell r="E753" t="str">
            <v>und</v>
          </cell>
          <cell r="F753">
            <v>971.12</v>
          </cell>
        </row>
        <row r="754">
          <cell r="A754" t="str">
            <v>2 S 04 962 10</v>
          </cell>
          <cell r="B754" t="str">
            <v>Caixa de ligação e passagem - CLP 10</v>
          </cell>
          <cell r="E754" t="str">
            <v>und</v>
          </cell>
          <cell r="F754">
            <v>1206.74</v>
          </cell>
        </row>
        <row r="755">
          <cell r="A755" t="str">
            <v>2 S 04 962 11</v>
          </cell>
          <cell r="B755" t="str">
            <v>Caixa de ligação e passagem - CLP 11</v>
          </cell>
          <cell r="E755" t="str">
            <v>und</v>
          </cell>
          <cell r="F755">
            <v>1405.78</v>
          </cell>
        </row>
        <row r="756">
          <cell r="A756" t="str">
            <v>2 S 04 962 12</v>
          </cell>
          <cell r="B756" t="str">
            <v>Caixa de ligação e passagem - CLP 12</v>
          </cell>
          <cell r="E756" t="str">
            <v>und</v>
          </cell>
          <cell r="F756">
            <v>1709.41</v>
          </cell>
        </row>
        <row r="757">
          <cell r="A757" t="str">
            <v>2 S 04 962 13</v>
          </cell>
          <cell r="B757" t="str">
            <v>Caixa de ligação e passagem - CLP 13</v>
          </cell>
          <cell r="E757" t="str">
            <v>und</v>
          </cell>
          <cell r="F757">
            <v>845.41</v>
          </cell>
        </row>
        <row r="758">
          <cell r="A758" t="str">
            <v>2 S 04 962 14</v>
          </cell>
          <cell r="B758" t="str">
            <v>Caixa de ligação e passagem - CLP 14</v>
          </cell>
          <cell r="E758" t="str">
            <v>und</v>
          </cell>
          <cell r="F758">
            <v>826.46</v>
          </cell>
        </row>
        <row r="759">
          <cell r="A759" t="str">
            <v>2 S 04 962 15</v>
          </cell>
          <cell r="B759" t="str">
            <v>Caixa de ligação e passagem - CLP 15</v>
          </cell>
          <cell r="E759" t="str">
            <v>und</v>
          </cell>
          <cell r="F759">
            <v>1118.3900000000001</v>
          </cell>
        </row>
        <row r="760">
          <cell r="A760" t="str">
            <v>2 S 04 962 16</v>
          </cell>
          <cell r="B760" t="str">
            <v>Caixa de ligação e passagem - CLP 16</v>
          </cell>
          <cell r="E760" t="str">
            <v>und</v>
          </cell>
          <cell r="F760">
            <v>1369.08</v>
          </cell>
        </row>
        <row r="761">
          <cell r="A761" t="str">
            <v>2 S 04 962 17</v>
          </cell>
          <cell r="B761" t="str">
            <v>Caixa de ligação e passagem - CLP 17</v>
          </cell>
          <cell r="E761" t="str">
            <v>und</v>
          </cell>
          <cell r="F761">
            <v>1576.88</v>
          </cell>
        </row>
        <row r="762">
          <cell r="A762" t="str">
            <v>2 S 04 962 18</v>
          </cell>
          <cell r="B762" t="str">
            <v>Caixa de ligação e passagem - CLP 18</v>
          </cell>
          <cell r="E762" t="str">
            <v>und</v>
          </cell>
          <cell r="F762">
            <v>1899.96</v>
          </cell>
        </row>
        <row r="763">
          <cell r="A763" t="str">
            <v>2 S 04 963 01</v>
          </cell>
          <cell r="B763" t="str">
            <v>Poço de visita - PVI 01</v>
          </cell>
          <cell r="E763" t="str">
            <v>und</v>
          </cell>
          <cell r="F763">
            <v>817.12</v>
          </cell>
        </row>
        <row r="764">
          <cell r="A764" t="str">
            <v>2 S 04 963 02</v>
          </cell>
          <cell r="B764" t="str">
            <v>Poço de visita - PVI 02</v>
          </cell>
          <cell r="E764" t="str">
            <v>und</v>
          </cell>
          <cell r="F764">
            <v>792.86</v>
          </cell>
        </row>
        <row r="765">
          <cell r="A765" t="str">
            <v>2 S 04 963 03</v>
          </cell>
          <cell r="B765" t="str">
            <v>Poço de visita - PVI 03</v>
          </cell>
          <cell r="E765" t="str">
            <v>und</v>
          </cell>
          <cell r="F765">
            <v>944.03</v>
          </cell>
        </row>
        <row r="766">
          <cell r="A766" t="str">
            <v>2 S 04 963 04</v>
          </cell>
          <cell r="B766" t="str">
            <v>Poço de visita - PVI 04</v>
          </cell>
          <cell r="E766" t="str">
            <v>und</v>
          </cell>
          <cell r="F766">
            <v>1133.06</v>
          </cell>
        </row>
        <row r="767">
          <cell r="A767" t="str">
            <v>2 S 04 963 05</v>
          </cell>
          <cell r="B767" t="str">
            <v>Poço de visita - PVI 05</v>
          </cell>
          <cell r="E767" t="str">
            <v>und</v>
          </cell>
          <cell r="F767">
            <v>1324.59</v>
          </cell>
        </row>
        <row r="768">
          <cell r="A768" t="str">
            <v>2 S 04 963 06</v>
          </cell>
          <cell r="B768" t="str">
            <v>Poço de visita - PVI 06</v>
          </cell>
          <cell r="E768" t="str">
            <v>und</v>
          </cell>
          <cell r="F768">
            <v>1625.81</v>
          </cell>
        </row>
        <row r="769">
          <cell r="A769" t="str">
            <v>2 S 04 963 07</v>
          </cell>
          <cell r="B769" t="str">
            <v>Poço de visita - PVI 07</v>
          </cell>
          <cell r="E769" t="str">
            <v>und</v>
          </cell>
          <cell r="F769">
            <v>940.74</v>
          </cell>
        </row>
        <row r="770">
          <cell r="A770" t="str">
            <v>2 S 04 963 08</v>
          </cell>
          <cell r="B770" t="str">
            <v>Poço de visita - PVI 08</v>
          </cell>
          <cell r="E770" t="str">
            <v>und</v>
          </cell>
          <cell r="F770">
            <v>921.79</v>
          </cell>
        </row>
        <row r="771">
          <cell r="A771" t="str">
            <v>2 S 04 963 09</v>
          </cell>
          <cell r="B771" t="str">
            <v>Poço de visita - PVI 09</v>
          </cell>
          <cell r="E771" t="str">
            <v>und</v>
          </cell>
          <cell r="F771">
            <v>1086.21</v>
          </cell>
        </row>
        <row r="772">
          <cell r="A772" t="str">
            <v>2 S 04 963 10</v>
          </cell>
          <cell r="B772" t="str">
            <v>Poço de visita - PVI 10</v>
          </cell>
          <cell r="E772" t="str">
            <v>und</v>
          </cell>
          <cell r="F772">
            <v>1258.0999999999999</v>
          </cell>
        </row>
        <row r="773">
          <cell r="A773" t="str">
            <v>2 S 04 963 11</v>
          </cell>
          <cell r="B773" t="str">
            <v>Poço de visita - PVI 11</v>
          </cell>
          <cell r="E773" t="str">
            <v>und</v>
          </cell>
          <cell r="F773">
            <v>1483.06</v>
          </cell>
        </row>
        <row r="774">
          <cell r="A774" t="str">
            <v>2 S 04 963 12</v>
          </cell>
          <cell r="B774" t="str">
            <v>Poço de visita - PVI 12</v>
          </cell>
          <cell r="E774" t="str">
            <v>und</v>
          </cell>
          <cell r="F774">
            <v>1800.58</v>
          </cell>
        </row>
        <row r="775">
          <cell r="A775" t="str">
            <v>2 S 04 963 13</v>
          </cell>
          <cell r="B775" t="str">
            <v>Poço de visita - PVI 13</v>
          </cell>
          <cell r="E775" t="str">
            <v>und</v>
          </cell>
          <cell r="F775">
            <v>1117.4100000000001</v>
          </cell>
        </row>
        <row r="776">
          <cell r="A776" t="str">
            <v>2 S 04 963 14</v>
          </cell>
          <cell r="B776" t="str">
            <v>Poço de visita - PVI 14</v>
          </cell>
          <cell r="E776" t="str">
            <v>und</v>
          </cell>
          <cell r="F776">
            <v>1060.2</v>
          </cell>
        </row>
        <row r="777">
          <cell r="A777" t="str">
            <v>2 S 04 963 15</v>
          </cell>
          <cell r="B777" t="str">
            <v>Poço de visita - PVI 15</v>
          </cell>
          <cell r="E777" t="str">
            <v>und</v>
          </cell>
          <cell r="F777">
            <v>1241.01</v>
          </cell>
        </row>
        <row r="778">
          <cell r="A778" t="str">
            <v>2 S 04 963 16</v>
          </cell>
          <cell r="B778" t="str">
            <v>Poço de visita - PVI 16</v>
          </cell>
          <cell r="E778" t="str">
            <v>und</v>
          </cell>
          <cell r="F778">
            <v>1445.11</v>
          </cell>
        </row>
        <row r="779">
          <cell r="A779" t="str">
            <v>2 S 04 963 17</v>
          </cell>
          <cell r="B779" t="str">
            <v>Poço de visita - PVI 17</v>
          </cell>
          <cell r="E779" t="str">
            <v>und</v>
          </cell>
          <cell r="F779">
            <v>1654.16</v>
          </cell>
        </row>
        <row r="780">
          <cell r="A780" t="str">
            <v>2 S 04 963 18</v>
          </cell>
          <cell r="B780" t="str">
            <v>Poço de visita - PVI 18</v>
          </cell>
          <cell r="E780" t="str">
            <v>und</v>
          </cell>
          <cell r="F780">
            <v>1987.98</v>
          </cell>
        </row>
        <row r="781">
          <cell r="A781" t="str">
            <v>2 S 04 963 31</v>
          </cell>
          <cell r="B781" t="str">
            <v>Chaminé dos poços de visita - CPV 01</v>
          </cell>
          <cell r="E781" t="str">
            <v>und</v>
          </cell>
          <cell r="F781">
            <v>562.11</v>
          </cell>
        </row>
        <row r="782">
          <cell r="A782" t="str">
            <v>2 S 04 963 32</v>
          </cell>
          <cell r="B782" t="str">
            <v>Chaminé dos poços de visita - CPV 02</v>
          </cell>
          <cell r="E782" t="str">
            <v>und</v>
          </cell>
          <cell r="F782">
            <v>645.38</v>
          </cell>
        </row>
        <row r="783">
          <cell r="A783" t="str">
            <v>2 S 04 963 33</v>
          </cell>
          <cell r="B783" t="str">
            <v>Chaminé dos poços de visita - CPV 03</v>
          </cell>
          <cell r="E783" t="str">
            <v>und</v>
          </cell>
          <cell r="F783">
            <v>724.79</v>
          </cell>
        </row>
        <row r="784">
          <cell r="A784" t="str">
            <v>2 S 04 963 34</v>
          </cell>
          <cell r="B784" t="str">
            <v>Chaminé dos poços de visita - CPV 04</v>
          </cell>
          <cell r="E784" t="str">
            <v>und</v>
          </cell>
          <cell r="F784">
            <v>808.65</v>
          </cell>
        </row>
        <row r="785">
          <cell r="A785" t="str">
            <v>2 S 04 963 35</v>
          </cell>
          <cell r="B785" t="str">
            <v>Chaminé dos poços de visita - CPV 05</v>
          </cell>
          <cell r="E785" t="str">
            <v>und</v>
          </cell>
          <cell r="F785">
            <v>888.46</v>
          </cell>
        </row>
        <row r="786">
          <cell r="A786" t="str">
            <v>2 S 04 963 36</v>
          </cell>
          <cell r="B786" t="str">
            <v>Chaminé dos poços de visita - CPV 06</v>
          </cell>
          <cell r="E786" t="str">
            <v>und</v>
          </cell>
          <cell r="F786">
            <v>971.33</v>
          </cell>
        </row>
        <row r="787">
          <cell r="A787" t="str">
            <v>2 S 04 963 37</v>
          </cell>
          <cell r="B787" t="str">
            <v>Chaminé dos poços de visita - CPV 07</v>
          </cell>
          <cell r="E787" t="str">
            <v>und</v>
          </cell>
          <cell r="F787">
            <v>1051.33</v>
          </cell>
        </row>
        <row r="788">
          <cell r="A788" t="str">
            <v>2 S 04 964 01</v>
          </cell>
          <cell r="B788" t="str">
            <v>Tubulação de drenagem urbana - D=0,40 m s/ berço</v>
          </cell>
          <cell r="E788" t="str">
            <v>m</v>
          </cell>
          <cell r="F788">
            <v>68.849999999999994</v>
          </cell>
        </row>
        <row r="789">
          <cell r="A789" t="str">
            <v>2 S 04 964 02</v>
          </cell>
          <cell r="B789" t="str">
            <v>Tubulação de drenagem urbana - D=0,60 m s/ berço</v>
          </cell>
          <cell r="E789" t="str">
            <v>m</v>
          </cell>
          <cell r="F789">
            <v>160.61000000000001</v>
          </cell>
        </row>
        <row r="790">
          <cell r="A790" t="str">
            <v>2 S 04 964 03</v>
          </cell>
          <cell r="B790" t="str">
            <v>Tubulação de drenagem urbana - D=0,80 m s/ berço</v>
          </cell>
          <cell r="E790" t="str">
            <v>m</v>
          </cell>
          <cell r="F790">
            <v>226.37</v>
          </cell>
        </row>
        <row r="791">
          <cell r="A791" t="str">
            <v>2 S 04 964 04</v>
          </cell>
          <cell r="B791" t="str">
            <v>Tubulação de drenagem urbana - D=1,00 m s/ berço</v>
          </cell>
          <cell r="E791" t="str">
            <v>m</v>
          </cell>
          <cell r="F791">
            <v>326.72000000000003</v>
          </cell>
        </row>
        <row r="792">
          <cell r="A792" t="str">
            <v>2 S 04 964 05</v>
          </cell>
          <cell r="B792" t="str">
            <v>Tubulação de drenagem urbana - D=1,20 m s/ berço</v>
          </cell>
          <cell r="E792" t="str">
            <v>m</v>
          </cell>
          <cell r="F792">
            <v>441.13</v>
          </cell>
        </row>
        <row r="793">
          <cell r="A793" t="str">
            <v>2 S 04 964 06</v>
          </cell>
          <cell r="B793" t="str">
            <v>Tubulação de drenagem urbana - D=1,50 m s/ berço</v>
          </cell>
          <cell r="E793" t="str">
            <v>m</v>
          </cell>
          <cell r="F793">
            <v>661.36</v>
          </cell>
        </row>
        <row r="794">
          <cell r="A794" t="str">
            <v>2 S 04 990 01</v>
          </cell>
          <cell r="B794" t="str">
            <v>Transposição de segmento de sarjetas - TSS 01</v>
          </cell>
          <cell r="E794" t="str">
            <v>m</v>
          </cell>
          <cell r="F794">
            <v>101.81</v>
          </cell>
        </row>
        <row r="795">
          <cell r="A795" t="str">
            <v>2 S 04 990 02</v>
          </cell>
          <cell r="B795" t="str">
            <v>Transposição de segmento de sarjetas - TSS 02</v>
          </cell>
          <cell r="E795" t="str">
            <v>m</v>
          </cell>
          <cell r="F795">
            <v>123.46</v>
          </cell>
        </row>
        <row r="796">
          <cell r="A796" t="str">
            <v>2 S 04 990 03</v>
          </cell>
          <cell r="B796" t="str">
            <v>Transposição de segmento de sarjetas - TSS 03</v>
          </cell>
          <cell r="E796" t="str">
            <v>m</v>
          </cell>
          <cell r="F796">
            <v>181.44</v>
          </cell>
        </row>
        <row r="797">
          <cell r="A797" t="str">
            <v>2 S 04 990 04</v>
          </cell>
          <cell r="B797" t="str">
            <v>Transposição de segmento de sarjetas - TSS 04</v>
          </cell>
          <cell r="E797" t="str">
            <v>m</v>
          </cell>
          <cell r="F797">
            <v>157.61000000000001</v>
          </cell>
        </row>
        <row r="798">
          <cell r="A798" t="str">
            <v>2 S 04 990 05</v>
          </cell>
          <cell r="B798" t="str">
            <v>Transposição de segmento de sarjetas - TSS 05</v>
          </cell>
          <cell r="E798" t="str">
            <v>m</v>
          </cell>
          <cell r="F798">
            <v>141.74</v>
          </cell>
        </row>
        <row r="799">
          <cell r="A799" t="str">
            <v>2 S 04 990 06</v>
          </cell>
          <cell r="B799" t="str">
            <v>Transposição de segmento de sarjetas - TSS 06</v>
          </cell>
          <cell r="E799" t="str">
            <v>m</v>
          </cell>
          <cell r="F799">
            <v>133.72999999999999</v>
          </cell>
        </row>
        <row r="800">
          <cell r="A800" t="str">
            <v>2 S 04 991 01</v>
          </cell>
          <cell r="B800" t="str">
            <v>Tampa concr. p/caixa colet. (4 nervuras) - TCC 01</v>
          </cell>
          <cell r="E800" t="str">
            <v>und</v>
          </cell>
          <cell r="F800">
            <v>91.29</v>
          </cell>
        </row>
        <row r="801">
          <cell r="A801" t="str">
            <v>2 S 04 991 02</v>
          </cell>
          <cell r="B801" t="str">
            <v>Tampa de ferro p/ caixa coletora - TCC 02</v>
          </cell>
          <cell r="E801" t="str">
            <v>und</v>
          </cell>
          <cell r="F801">
            <v>194.39</v>
          </cell>
        </row>
        <row r="802">
          <cell r="A802" t="str">
            <v>2 S 04 999 03</v>
          </cell>
          <cell r="B802" t="str">
            <v>Escoramento de bueiros celulares</v>
          </cell>
          <cell r="E802" t="str">
            <v>m3</v>
          </cell>
          <cell r="F802">
            <v>30.27</v>
          </cell>
        </row>
        <row r="803">
          <cell r="A803" t="str">
            <v>2 S 04 999 06</v>
          </cell>
          <cell r="B803" t="str">
            <v>Solo local / selo de argila apiloado</v>
          </cell>
          <cell r="E803" t="str">
            <v>m3</v>
          </cell>
          <cell r="F803">
            <v>10.119999999999999</v>
          </cell>
        </row>
        <row r="804">
          <cell r="A804" t="str">
            <v>2 S 04 999 07</v>
          </cell>
          <cell r="B804" t="str">
            <v>Lastro de brita</v>
          </cell>
          <cell r="E804" t="str">
            <v>m3</v>
          </cell>
          <cell r="F804">
            <v>32.03</v>
          </cell>
        </row>
        <row r="805">
          <cell r="A805" t="str">
            <v>2 S 05 000 06</v>
          </cell>
          <cell r="B805" t="str">
            <v>Calha metálica semi-circular D=0,40 m</v>
          </cell>
          <cell r="E805" t="str">
            <v>m</v>
          </cell>
          <cell r="F805">
            <v>125.07</v>
          </cell>
        </row>
        <row r="806">
          <cell r="A806" t="str">
            <v>2 S 05 000 09</v>
          </cell>
          <cell r="B806" t="str">
            <v>Dentes para bueiros simples D=0,60 m</v>
          </cell>
          <cell r="E806" t="str">
            <v>und</v>
          </cell>
          <cell r="F806">
            <v>35.590000000000003</v>
          </cell>
        </row>
        <row r="807">
          <cell r="A807" t="str">
            <v>2 S 05 000 10</v>
          </cell>
          <cell r="B807" t="str">
            <v>Dentes para bueiros simples D=0,80 m</v>
          </cell>
          <cell r="E807" t="str">
            <v>und</v>
          </cell>
          <cell r="F807">
            <v>44.28</v>
          </cell>
        </row>
        <row r="808">
          <cell r="A808" t="str">
            <v>2 S 05 000 11</v>
          </cell>
          <cell r="B808" t="str">
            <v>Dentes para bueiros simples D=1,00 m</v>
          </cell>
          <cell r="E808" t="str">
            <v>und</v>
          </cell>
          <cell r="F808">
            <v>52.64</v>
          </cell>
        </row>
        <row r="809">
          <cell r="A809" t="str">
            <v>2 S 05 000 12</v>
          </cell>
          <cell r="B809" t="str">
            <v>Dentes para bueiros simples D=1,20 m</v>
          </cell>
          <cell r="E809" t="str">
            <v>und</v>
          </cell>
          <cell r="F809">
            <v>59.73</v>
          </cell>
        </row>
        <row r="810">
          <cell r="A810" t="str">
            <v>2 S 05 000 13</v>
          </cell>
          <cell r="B810" t="str">
            <v>Dentes para bueiros simples D=1,50 m</v>
          </cell>
          <cell r="E810" t="str">
            <v>und</v>
          </cell>
          <cell r="F810">
            <v>75.87</v>
          </cell>
        </row>
        <row r="811">
          <cell r="A811" t="str">
            <v>2 S 05 000 14</v>
          </cell>
          <cell r="B811" t="str">
            <v>Dentes para bueiros duplos D=1,00 m</v>
          </cell>
          <cell r="E811" t="str">
            <v>und</v>
          </cell>
          <cell r="F811">
            <v>105.47</v>
          </cell>
        </row>
        <row r="812">
          <cell r="A812" t="str">
            <v>2 S 05 000 15</v>
          </cell>
          <cell r="B812" t="str">
            <v>Dentes para bueiros duplos D=1,20 m</v>
          </cell>
          <cell r="E812" t="str">
            <v>und</v>
          </cell>
          <cell r="F812">
            <v>119.28</v>
          </cell>
        </row>
        <row r="813">
          <cell r="A813" t="str">
            <v>2 S 05 000 16</v>
          </cell>
          <cell r="B813" t="str">
            <v>Dentes para bueiros duplos D=1,50 m</v>
          </cell>
          <cell r="E813" t="str">
            <v>und</v>
          </cell>
          <cell r="F813">
            <v>147.33000000000001</v>
          </cell>
        </row>
        <row r="814">
          <cell r="A814" t="str">
            <v>2 S 05 000 17</v>
          </cell>
          <cell r="B814" t="str">
            <v>Dentes para bueiros triplos D=1,00 m</v>
          </cell>
          <cell r="E814" t="str">
            <v>und</v>
          </cell>
          <cell r="F814">
            <v>154.47999999999999</v>
          </cell>
        </row>
        <row r="815">
          <cell r="A815" t="str">
            <v>2 S 05 000 18</v>
          </cell>
          <cell r="B815" t="str">
            <v>Dentes para bueiros triplos D=1,20</v>
          </cell>
          <cell r="E815" t="str">
            <v>und</v>
          </cell>
          <cell r="F815">
            <v>179.01</v>
          </cell>
        </row>
        <row r="816">
          <cell r="A816" t="str">
            <v>2 S 05 000 19</v>
          </cell>
          <cell r="B816" t="str">
            <v>Dentes para bueiros triplos D=1,50 m</v>
          </cell>
          <cell r="E816" t="str">
            <v>und</v>
          </cell>
          <cell r="F816">
            <v>218.2</v>
          </cell>
        </row>
        <row r="817">
          <cell r="A817" t="str">
            <v>2 S 05 100 00</v>
          </cell>
          <cell r="B817" t="str">
            <v>Enleivamento</v>
          </cell>
          <cell r="E817" t="str">
            <v>m2</v>
          </cell>
          <cell r="F817">
            <v>3.92</v>
          </cell>
        </row>
        <row r="818">
          <cell r="A818" t="str">
            <v>2 S 05 102 00</v>
          </cell>
          <cell r="B818" t="str">
            <v>Hidrossemeadura</v>
          </cell>
          <cell r="E818" t="str">
            <v>m2</v>
          </cell>
          <cell r="F818">
            <v>0.86</v>
          </cell>
        </row>
        <row r="819">
          <cell r="A819" t="str">
            <v>2 S 05 300 01</v>
          </cell>
          <cell r="B819" t="str">
            <v>Alvenaria de pedra arrumada</v>
          </cell>
          <cell r="E819" t="str">
            <v>m3</v>
          </cell>
          <cell r="F819">
            <v>56.22</v>
          </cell>
        </row>
        <row r="820">
          <cell r="A820" t="str">
            <v>2 S 05 300 02</v>
          </cell>
          <cell r="B820" t="str">
            <v>Enrocamento de pedra jogada</v>
          </cell>
          <cell r="E820" t="str">
            <v>m3</v>
          </cell>
          <cell r="F820">
            <v>32.03</v>
          </cell>
        </row>
        <row r="821">
          <cell r="A821" t="str">
            <v>2 S 05 301 00</v>
          </cell>
          <cell r="B821" t="str">
            <v>Alvenaria de pedra argamassada</v>
          </cell>
          <cell r="E821" t="str">
            <v>m3</v>
          </cell>
          <cell r="F821">
            <v>139.43</v>
          </cell>
        </row>
        <row r="822">
          <cell r="A822" t="str">
            <v>2 S 05 301 01</v>
          </cell>
          <cell r="B822" t="str">
            <v>Alvenaria tijolos de 20 cm de espessura</v>
          </cell>
          <cell r="E822" t="str">
            <v>m2</v>
          </cell>
          <cell r="F822">
            <v>33.17</v>
          </cell>
        </row>
        <row r="823">
          <cell r="A823" t="str">
            <v>2 S 05 302 01</v>
          </cell>
          <cell r="B823" t="str">
            <v>Muro gabião tipo caixa</v>
          </cell>
          <cell r="E823" t="str">
            <v>m3</v>
          </cell>
          <cell r="F823">
            <v>138.34</v>
          </cell>
        </row>
        <row r="824">
          <cell r="A824" t="str">
            <v>2 S 05 303 01</v>
          </cell>
          <cell r="B824" t="str">
            <v>Terra armada - ECE - greide 0,0&lt;h&lt;6,00m</v>
          </cell>
          <cell r="E824" t="str">
            <v>m2</v>
          </cell>
          <cell r="F824">
            <v>196.56</v>
          </cell>
        </row>
        <row r="825">
          <cell r="A825" t="str">
            <v>2 S 05 303 02</v>
          </cell>
          <cell r="B825" t="str">
            <v>Terra armada - ECE - greide 6,0&lt;h&lt;9,00m</v>
          </cell>
          <cell r="E825" t="str">
            <v>m2</v>
          </cell>
          <cell r="F825">
            <v>220.52</v>
          </cell>
        </row>
        <row r="826">
          <cell r="A826" t="str">
            <v>2 S 05 303 03</v>
          </cell>
          <cell r="B826" t="str">
            <v>Terra armada - ECE - greide 9,0&lt;h&lt;12,00m</v>
          </cell>
          <cell r="E826" t="str">
            <v>m2</v>
          </cell>
          <cell r="F826">
            <v>244.38</v>
          </cell>
        </row>
        <row r="827">
          <cell r="A827" t="str">
            <v>2 S 05 303 04</v>
          </cell>
          <cell r="B827" t="str">
            <v>Terra armada - ECE - pé de talude 0,0&lt;h&lt;6,00m</v>
          </cell>
          <cell r="E827" t="str">
            <v>m2</v>
          </cell>
          <cell r="F827">
            <v>231.72</v>
          </cell>
        </row>
        <row r="828">
          <cell r="A828" t="str">
            <v>2 S 05 303 05</v>
          </cell>
          <cell r="B828" t="str">
            <v>Terra armada - ECE - pé de talude 6,0&lt;h&lt;9,00m</v>
          </cell>
          <cell r="E828" t="str">
            <v>m2</v>
          </cell>
          <cell r="F828">
            <v>260.49</v>
          </cell>
        </row>
        <row r="829">
          <cell r="A829" t="str">
            <v>2 S 05 303 06</v>
          </cell>
          <cell r="B829" t="str">
            <v>Terra armada - ECE - pé de talude 9,0&lt;h&lt;12,00m</v>
          </cell>
          <cell r="E829" t="str">
            <v>m2</v>
          </cell>
          <cell r="F829">
            <v>287.66000000000003</v>
          </cell>
        </row>
        <row r="830">
          <cell r="A830" t="str">
            <v>2 S 05 303 07</v>
          </cell>
          <cell r="B830" t="str">
            <v>Terra armada - ECE - encontro portante 0,0&lt;h&lt;6,00m</v>
          </cell>
          <cell r="E830" t="str">
            <v>m2</v>
          </cell>
          <cell r="F830">
            <v>421.92</v>
          </cell>
        </row>
        <row r="831">
          <cell r="A831" t="str">
            <v>2 S 05 303 08</v>
          </cell>
          <cell r="B831" t="str">
            <v>Terra armada - ECE - encontro portante 6,0&lt;h&lt;9,00m</v>
          </cell>
          <cell r="E831" t="str">
            <v>m2</v>
          </cell>
          <cell r="F831">
            <v>562.24</v>
          </cell>
        </row>
        <row r="832">
          <cell r="A832" t="str">
            <v>2 S 05 303 09</v>
          </cell>
          <cell r="B832" t="str">
            <v>Escamas de concreto armado para terra armada</v>
          </cell>
          <cell r="E832" t="str">
            <v>m3</v>
          </cell>
          <cell r="F832">
            <v>535.33000000000004</v>
          </cell>
        </row>
        <row r="833">
          <cell r="A833" t="str">
            <v>2 S 05 303 10</v>
          </cell>
          <cell r="B833" t="str">
            <v>Concr. soleira e arremates de maciço terra armada</v>
          </cell>
          <cell r="E833" t="str">
            <v>m3</v>
          </cell>
          <cell r="F833">
            <v>254.14</v>
          </cell>
        </row>
        <row r="834">
          <cell r="A834" t="str">
            <v>2 S 05 303 11</v>
          </cell>
          <cell r="B834" t="str">
            <v>Montagem de maciço terra armada</v>
          </cell>
          <cell r="E834" t="str">
            <v>m2</v>
          </cell>
          <cell r="F834">
            <v>63.72</v>
          </cell>
        </row>
        <row r="835">
          <cell r="A835" t="str">
            <v>2 S 05 340 01</v>
          </cell>
          <cell r="B835" t="str">
            <v>Execução cortina atirantada conc.armado fck=15 MPa</v>
          </cell>
          <cell r="E835" t="str">
            <v>m2</v>
          </cell>
          <cell r="F835">
            <v>882.36</v>
          </cell>
        </row>
        <row r="836">
          <cell r="A836" t="str">
            <v>2 S 05 900 01</v>
          </cell>
          <cell r="B836" t="str">
            <v>Tirante protendido p/ cort. aço st 85/105 D= 32mm</v>
          </cell>
          <cell r="E836" t="str">
            <v>m</v>
          </cell>
          <cell r="F836">
            <v>86.05</v>
          </cell>
        </row>
        <row r="837">
          <cell r="A837" t="str">
            <v>2 S 06 210 01</v>
          </cell>
          <cell r="B837" t="str">
            <v>Pórtico metálico</v>
          </cell>
          <cell r="E837" t="str">
            <v>und</v>
          </cell>
          <cell r="F837">
            <v>40044.01</v>
          </cell>
        </row>
        <row r="838">
          <cell r="A838" t="str">
            <v>2 S 06 400 01</v>
          </cell>
          <cell r="B838" t="str">
            <v>Cerca arame farp. c/ mourão concr. seção quadrada</v>
          </cell>
          <cell r="E838" t="str">
            <v>m</v>
          </cell>
          <cell r="F838">
            <v>15.13</v>
          </cell>
        </row>
        <row r="839">
          <cell r="A839" t="str">
            <v>2 S 06 400 02</v>
          </cell>
          <cell r="B839" t="str">
            <v>Cerca arame farp. c/ mourão concr. seção triang.</v>
          </cell>
          <cell r="E839" t="str">
            <v>m</v>
          </cell>
          <cell r="F839">
            <v>11.7</v>
          </cell>
        </row>
        <row r="840">
          <cell r="A840" t="str">
            <v>2 S 06 410 00</v>
          </cell>
          <cell r="B840" t="str">
            <v>Cercas de arame farpado com suportes de madeira</v>
          </cell>
          <cell r="E840" t="str">
            <v>m</v>
          </cell>
          <cell r="F840">
            <v>7.83</v>
          </cell>
        </row>
        <row r="841">
          <cell r="A841" t="str">
            <v>2 S 09 001 05</v>
          </cell>
          <cell r="B841" t="str">
            <v>Transporte local em rodov. não pav. (const.)</v>
          </cell>
          <cell r="E841" t="str">
            <v>tkm</v>
          </cell>
          <cell r="F841">
            <v>0.47</v>
          </cell>
        </row>
        <row r="842">
          <cell r="A842" t="str">
            <v>2 S 09 001 40</v>
          </cell>
          <cell r="B842" t="str">
            <v>Transporte local c/ carroceria em rodovia não pav.</v>
          </cell>
          <cell r="E842" t="str">
            <v>tkm</v>
          </cell>
          <cell r="F842">
            <v>0.53</v>
          </cell>
        </row>
        <row r="843">
          <cell r="A843" t="str">
            <v>2 S 09 001 90</v>
          </cell>
          <cell r="B843" t="str">
            <v>Transporte comercial c/ carr. rodov. não pav.</v>
          </cell>
          <cell r="E843" t="str">
            <v>tkm</v>
          </cell>
          <cell r="F843">
            <v>0.36</v>
          </cell>
        </row>
        <row r="844">
          <cell r="A844" t="str">
            <v>2 S 09 002 05</v>
          </cell>
          <cell r="B844" t="str">
            <v>Transporte local em rodov. pavim. (const.)</v>
          </cell>
          <cell r="E844" t="str">
            <v>tkm</v>
          </cell>
          <cell r="F844">
            <v>0.36</v>
          </cell>
        </row>
        <row r="845">
          <cell r="A845" t="str">
            <v>2 S 09 002 40</v>
          </cell>
          <cell r="B845" t="str">
            <v>Transporte local c/ carroceria em rodov. pavim.</v>
          </cell>
          <cell r="E845" t="str">
            <v>tkm</v>
          </cell>
          <cell r="F845">
            <v>0.4</v>
          </cell>
        </row>
        <row r="846">
          <cell r="A846" t="str">
            <v>2 S 09 002 90</v>
          </cell>
          <cell r="B846" t="str">
            <v>Transporte comerc. c/ carr. rodov. pavim.</v>
          </cell>
          <cell r="E846" t="str">
            <v>tkm</v>
          </cell>
          <cell r="F846">
            <v>0.24</v>
          </cell>
        </row>
        <row r="847">
          <cell r="B847" t="str">
            <v>Conservação</v>
          </cell>
        </row>
        <row r="848">
          <cell r="A848" t="str">
            <v>3 S 01 200 00</v>
          </cell>
          <cell r="B848" t="str">
            <v>Escavação e carga mat. jazida (consv)</v>
          </cell>
          <cell r="E848" t="str">
            <v>m3</v>
          </cell>
          <cell r="F848">
            <v>6.81</v>
          </cell>
        </row>
        <row r="849">
          <cell r="A849" t="str">
            <v>3 S 01 401 00</v>
          </cell>
          <cell r="B849" t="str">
            <v>Recomposição de revestimento primário</v>
          </cell>
          <cell r="E849" t="str">
            <v>m3</v>
          </cell>
          <cell r="F849">
            <v>10.57</v>
          </cell>
        </row>
        <row r="850">
          <cell r="A850" t="str">
            <v>3 S 01 930 00</v>
          </cell>
          <cell r="B850" t="str">
            <v>Regularização mecânica da faixa de domínio</v>
          </cell>
          <cell r="E850" t="str">
            <v>m2</v>
          </cell>
          <cell r="F850">
            <v>0.15</v>
          </cell>
        </row>
        <row r="851">
          <cell r="A851" t="str">
            <v>3 S 02 200 00</v>
          </cell>
          <cell r="B851" t="str">
            <v>Solo p/ base de remendo profundo</v>
          </cell>
          <cell r="E851" t="str">
            <v>m3</v>
          </cell>
          <cell r="F851">
            <v>7.84</v>
          </cell>
        </row>
        <row r="852">
          <cell r="A852" t="str">
            <v>3 S 02 200 01</v>
          </cell>
          <cell r="B852" t="str">
            <v>Recomposição de camada granular do pavimento</v>
          </cell>
          <cell r="E852" t="str">
            <v>m3</v>
          </cell>
          <cell r="F852">
            <v>12.57</v>
          </cell>
        </row>
        <row r="853">
          <cell r="A853" t="str">
            <v>3 S 02 220 00</v>
          </cell>
          <cell r="B853" t="str">
            <v>Solo brita p/ base de rem. profundo</v>
          </cell>
          <cell r="E853" t="str">
            <v>m3</v>
          </cell>
          <cell r="F853">
            <v>19.899999999999999</v>
          </cell>
        </row>
        <row r="854">
          <cell r="A854" t="str">
            <v>3 S 02 230 00</v>
          </cell>
          <cell r="B854" t="str">
            <v>Brita para base de remendo profundo</v>
          </cell>
          <cell r="E854" t="str">
            <v>m3</v>
          </cell>
          <cell r="F854">
            <v>45.27</v>
          </cell>
        </row>
        <row r="855">
          <cell r="A855" t="str">
            <v>3 S 02 241 00</v>
          </cell>
          <cell r="B855" t="str">
            <v>Solo melhorado c/ cimento p/ base rem. profundo</v>
          </cell>
          <cell r="E855" t="str">
            <v>m3</v>
          </cell>
          <cell r="F855">
            <v>39.04</v>
          </cell>
        </row>
        <row r="856">
          <cell r="A856" t="str">
            <v>3 S 02 300 00</v>
          </cell>
          <cell r="B856" t="str">
            <v>Imprimação</v>
          </cell>
          <cell r="E856" t="str">
            <v>m2</v>
          </cell>
          <cell r="F856">
            <v>0.14000000000000001</v>
          </cell>
        </row>
        <row r="857">
          <cell r="A857" t="str">
            <v>3 S 02 400 00</v>
          </cell>
          <cell r="B857" t="str">
            <v>Pintura de ligação</v>
          </cell>
          <cell r="E857" t="str">
            <v>m2</v>
          </cell>
          <cell r="F857">
            <v>0.1</v>
          </cell>
        </row>
        <row r="858">
          <cell r="A858" t="str">
            <v>3 S 02 500 00</v>
          </cell>
          <cell r="B858" t="str">
            <v>Capa selante com pedrisco</v>
          </cell>
          <cell r="E858" t="str">
            <v>m2</v>
          </cell>
          <cell r="F858">
            <v>0.41</v>
          </cell>
        </row>
        <row r="859">
          <cell r="A859" t="str">
            <v>3 S 02 500 01</v>
          </cell>
          <cell r="B859" t="str">
            <v>Capa selante com areia</v>
          </cell>
          <cell r="E859" t="str">
            <v>m2</v>
          </cell>
          <cell r="F859">
            <v>0.21</v>
          </cell>
        </row>
        <row r="860">
          <cell r="A860" t="str">
            <v>3 S 02 500 02</v>
          </cell>
          <cell r="B860" t="str">
            <v>Tratamento superficial simples com CAP</v>
          </cell>
          <cell r="E860" t="str">
            <v>m2</v>
          </cell>
          <cell r="F860">
            <v>0.56999999999999995</v>
          </cell>
        </row>
        <row r="861">
          <cell r="A861" t="str">
            <v>3 S 02 500 03</v>
          </cell>
          <cell r="B861" t="str">
            <v>Tratamento superficial simples com emulsão</v>
          </cell>
          <cell r="E861" t="str">
            <v>m2</v>
          </cell>
          <cell r="F861">
            <v>0.54</v>
          </cell>
        </row>
        <row r="862">
          <cell r="A862" t="str">
            <v>3 S 02 500 04</v>
          </cell>
          <cell r="B862" t="str">
            <v>Tratamento superficial simples c/ banho diluído</v>
          </cell>
          <cell r="E862" t="str">
            <v>m2</v>
          </cell>
          <cell r="F862">
            <v>0.61</v>
          </cell>
        </row>
        <row r="863">
          <cell r="A863" t="str">
            <v>3 S 02 501 00</v>
          </cell>
          <cell r="B863" t="str">
            <v>Tratamento superficial duplo c/ CAP</v>
          </cell>
          <cell r="E863" t="str">
            <v>m2</v>
          </cell>
          <cell r="F863">
            <v>1.72</v>
          </cell>
        </row>
        <row r="864">
          <cell r="A864" t="str">
            <v>3 S 02 501 01</v>
          </cell>
          <cell r="B864" t="str">
            <v>Tratamento superficial duplo com emulsão</v>
          </cell>
          <cell r="E864" t="str">
            <v>m2</v>
          </cell>
          <cell r="F864">
            <v>1.7</v>
          </cell>
        </row>
        <row r="865">
          <cell r="A865" t="str">
            <v>3 S 02 501 02</v>
          </cell>
          <cell r="B865" t="str">
            <v>Tratamento superficial duplo com banho diluído</v>
          </cell>
          <cell r="E865" t="str">
            <v>m2</v>
          </cell>
          <cell r="F865">
            <v>1.86</v>
          </cell>
        </row>
        <row r="866">
          <cell r="A866" t="str">
            <v>3 S 02 502 00</v>
          </cell>
          <cell r="B866" t="str">
            <v>Tratamento superficial triplo com c.a.p.</v>
          </cell>
          <cell r="E866" t="str">
            <v>m2</v>
          </cell>
          <cell r="F866">
            <v>2.44</v>
          </cell>
        </row>
        <row r="867">
          <cell r="A867" t="str">
            <v>3 S 02 502 01</v>
          </cell>
          <cell r="B867" t="str">
            <v>Tratamento superficial triplo com emulsão</v>
          </cell>
          <cell r="E867" t="str">
            <v>m2</v>
          </cell>
          <cell r="F867">
            <v>2.4700000000000002</v>
          </cell>
        </row>
        <row r="868">
          <cell r="A868" t="str">
            <v>3 S 02 502 02</v>
          </cell>
          <cell r="B868" t="str">
            <v>Tratamento superficial triplo com banho diluído</v>
          </cell>
          <cell r="E868" t="str">
            <v>m2</v>
          </cell>
          <cell r="F868">
            <v>2.64</v>
          </cell>
        </row>
        <row r="869">
          <cell r="A869" t="str">
            <v>3 S 02 510 00</v>
          </cell>
          <cell r="B869" t="str">
            <v>Lama asfáltica fina (granulometrias I e II )</v>
          </cell>
          <cell r="E869" t="str">
            <v>m2</v>
          </cell>
          <cell r="F869">
            <v>0.59</v>
          </cell>
        </row>
        <row r="870">
          <cell r="A870" t="str">
            <v>3 S 02 510 01</v>
          </cell>
          <cell r="B870" t="str">
            <v>Lama asfáltica grossa (granulometrias III e IV)</v>
          </cell>
          <cell r="E870" t="str">
            <v>m2</v>
          </cell>
          <cell r="F870">
            <v>1.07</v>
          </cell>
        </row>
        <row r="871">
          <cell r="A871" t="str">
            <v>3 S 02 520 00</v>
          </cell>
          <cell r="B871" t="str">
            <v>Mistura areia-asfalto em betoneira</v>
          </cell>
          <cell r="E871" t="str">
            <v>m3</v>
          </cell>
          <cell r="F871">
            <v>29.78</v>
          </cell>
        </row>
        <row r="872">
          <cell r="A872" t="str">
            <v>3 S 02 520 01</v>
          </cell>
          <cell r="B872" t="str">
            <v>Mistura areia-asfalto usinada a frio</v>
          </cell>
          <cell r="E872" t="str">
            <v>m3</v>
          </cell>
          <cell r="F872">
            <v>19.96</v>
          </cell>
        </row>
        <row r="873">
          <cell r="A873" t="str">
            <v>3 S 02 520 02</v>
          </cell>
          <cell r="B873" t="str">
            <v>Rec.do rev. com areia asfalto a frio</v>
          </cell>
          <cell r="E873" t="str">
            <v>m3</v>
          </cell>
          <cell r="F873">
            <v>23.8</v>
          </cell>
        </row>
        <row r="874">
          <cell r="A874" t="str">
            <v>3 S 02 521 00</v>
          </cell>
          <cell r="B874" t="str">
            <v>Mistura areia-asfalto usinada a quente</v>
          </cell>
          <cell r="E874" t="str">
            <v>m3</v>
          </cell>
          <cell r="F874">
            <v>65.11</v>
          </cell>
        </row>
        <row r="875">
          <cell r="A875" t="str">
            <v>3 S 02 521 01</v>
          </cell>
          <cell r="B875" t="str">
            <v>Rec. do rev. com areia asfalto a quente</v>
          </cell>
          <cell r="E875" t="str">
            <v>m3</v>
          </cell>
          <cell r="F875">
            <v>16.22</v>
          </cell>
        </row>
        <row r="876">
          <cell r="A876" t="str">
            <v>3 S 02 530 00</v>
          </cell>
          <cell r="B876" t="str">
            <v>Mistura betuminosa em betoneira</v>
          </cell>
          <cell r="E876" t="str">
            <v>m3</v>
          </cell>
          <cell r="F876">
            <v>43.5</v>
          </cell>
        </row>
        <row r="877">
          <cell r="A877" t="str">
            <v>3 S 02 530 01</v>
          </cell>
          <cell r="B877" t="str">
            <v>Mistura betuminosa usinada a frio</v>
          </cell>
          <cell r="E877" t="str">
            <v>m3</v>
          </cell>
          <cell r="F877">
            <v>42.13</v>
          </cell>
        </row>
        <row r="878">
          <cell r="A878" t="str">
            <v>3 S 02 530 02</v>
          </cell>
          <cell r="B878" t="str">
            <v>Rec.do rev. com mistura betuminosa a frio</v>
          </cell>
          <cell r="E878" t="str">
            <v>m3</v>
          </cell>
          <cell r="F878">
            <v>26.99</v>
          </cell>
        </row>
        <row r="879">
          <cell r="A879" t="str">
            <v>3 S 02 540 00</v>
          </cell>
          <cell r="B879" t="str">
            <v>Mistura betuminosa usinada a quente</v>
          </cell>
          <cell r="E879" t="str">
            <v>m3</v>
          </cell>
          <cell r="F879">
            <v>84.21</v>
          </cell>
        </row>
        <row r="880">
          <cell r="A880" t="str">
            <v>3 S 02 540 01</v>
          </cell>
          <cell r="B880" t="str">
            <v>Rec.do rev.com mistura betuminosa a quente</v>
          </cell>
          <cell r="E880" t="str">
            <v>m3</v>
          </cell>
          <cell r="F880">
            <v>18.84</v>
          </cell>
        </row>
        <row r="881">
          <cell r="A881" t="str">
            <v>3 S 02 601 00</v>
          </cell>
          <cell r="B881" t="str">
            <v>Recomposição de placa de concreto</v>
          </cell>
          <cell r="E881" t="str">
            <v>m3</v>
          </cell>
          <cell r="F881">
            <v>243.59</v>
          </cell>
        </row>
        <row r="882">
          <cell r="A882" t="str">
            <v>3 S 02 900 00</v>
          </cell>
          <cell r="B882" t="str">
            <v>Remoção mecanizada de revestimento betuminoso</v>
          </cell>
          <cell r="E882" t="str">
            <v>m3</v>
          </cell>
          <cell r="F882">
            <v>6.65</v>
          </cell>
        </row>
        <row r="883">
          <cell r="A883" t="str">
            <v>3 S 02 901 00</v>
          </cell>
          <cell r="B883" t="str">
            <v>Remoção manual de revestimento betuminoso</v>
          </cell>
          <cell r="E883" t="str">
            <v>m3</v>
          </cell>
          <cell r="F883">
            <v>110.91</v>
          </cell>
        </row>
        <row r="884">
          <cell r="A884" t="str">
            <v>3 S 02 902 00</v>
          </cell>
          <cell r="B884" t="str">
            <v>Remoção mecanizada da camada granular do pavimento</v>
          </cell>
          <cell r="E884" t="str">
            <v>m3</v>
          </cell>
          <cell r="F884">
            <v>4.24</v>
          </cell>
        </row>
        <row r="885">
          <cell r="A885" t="str">
            <v>3 S 02 903 00</v>
          </cell>
          <cell r="B885" t="str">
            <v>Remoção manual da camada granular do pavimento</v>
          </cell>
          <cell r="E885" t="str">
            <v>m3</v>
          </cell>
          <cell r="F885">
            <v>58.52</v>
          </cell>
        </row>
        <row r="886">
          <cell r="A886" t="str">
            <v>3 S 02 999 00</v>
          </cell>
          <cell r="B886" t="str">
            <v>Peneiramento</v>
          </cell>
          <cell r="E886" t="str">
            <v>m3</v>
          </cell>
          <cell r="F886">
            <v>6.98</v>
          </cell>
        </row>
        <row r="887">
          <cell r="A887" t="str">
            <v>3 S 03 310 00</v>
          </cell>
          <cell r="B887" t="str">
            <v>Concreto ciclópico</v>
          </cell>
          <cell r="E887" t="str">
            <v>m3</v>
          </cell>
          <cell r="F887">
            <v>187.34</v>
          </cell>
        </row>
        <row r="888">
          <cell r="A888" t="str">
            <v>3 S 03 329 00</v>
          </cell>
          <cell r="B888" t="str">
            <v>Concreto de cimento (confecção e lançamento)</v>
          </cell>
          <cell r="E888" t="str">
            <v>m3</v>
          </cell>
          <cell r="F888">
            <v>234.67</v>
          </cell>
        </row>
        <row r="889">
          <cell r="A889" t="str">
            <v>3 S 03 329 01</v>
          </cell>
          <cell r="B889" t="str">
            <v>Concreto de cimento(confecção manual e lançamento)</v>
          </cell>
          <cell r="E889" t="str">
            <v>m3</v>
          </cell>
          <cell r="F889">
            <v>274.27</v>
          </cell>
        </row>
        <row r="890">
          <cell r="A890" t="str">
            <v>3 S 03 340 02</v>
          </cell>
          <cell r="B890" t="str">
            <v>Argamassa cimento areia 1-6</v>
          </cell>
          <cell r="E890" t="str">
            <v>m3</v>
          </cell>
          <cell r="F890">
            <v>200.78</v>
          </cell>
        </row>
        <row r="891">
          <cell r="A891" t="str">
            <v>3 S 03 340 03</v>
          </cell>
          <cell r="B891" t="str">
            <v>Argamassa cimento solo 1:10</v>
          </cell>
          <cell r="E891" t="str">
            <v>m3</v>
          </cell>
          <cell r="F891">
            <v>127.58</v>
          </cell>
        </row>
        <row r="892">
          <cell r="A892" t="str">
            <v>3 S 03 353 00</v>
          </cell>
          <cell r="B892" t="str">
            <v>Dobragem e colocação de armadura</v>
          </cell>
          <cell r="E892" t="str">
            <v>kg</v>
          </cell>
          <cell r="F892">
            <v>4.55</v>
          </cell>
        </row>
        <row r="893">
          <cell r="A893" t="str">
            <v>3 S 03 370 00</v>
          </cell>
          <cell r="B893" t="str">
            <v>Forma comum de madeira</v>
          </cell>
          <cell r="E893" t="str">
            <v>m2</v>
          </cell>
          <cell r="F893">
            <v>30.84</v>
          </cell>
        </row>
        <row r="894">
          <cell r="A894" t="str">
            <v>3 S 03 940 01</v>
          </cell>
          <cell r="B894" t="str">
            <v>Reaterro e compactação p/ bueiro</v>
          </cell>
          <cell r="E894" t="str">
            <v>m3</v>
          </cell>
          <cell r="F894">
            <v>16.04</v>
          </cell>
        </row>
        <row r="895">
          <cell r="A895" t="str">
            <v>3 S 03 940 02</v>
          </cell>
          <cell r="B895" t="str">
            <v>Reaterro apiloado</v>
          </cell>
          <cell r="E895" t="str">
            <v>m3</v>
          </cell>
          <cell r="F895">
            <v>10.5</v>
          </cell>
        </row>
        <row r="896">
          <cell r="A896" t="str">
            <v>3 S 03 950 00</v>
          </cell>
          <cell r="B896" t="str">
            <v>Limpeza de ponte</v>
          </cell>
          <cell r="E896" t="str">
            <v>m</v>
          </cell>
          <cell r="F896">
            <v>2.5299999999999998</v>
          </cell>
        </row>
        <row r="897">
          <cell r="A897" t="str">
            <v>3 S 04 000 00</v>
          </cell>
          <cell r="B897" t="str">
            <v>Escavação manual em material de 1a categoria</v>
          </cell>
          <cell r="E897" t="str">
            <v>m3</v>
          </cell>
          <cell r="F897">
            <v>18.95</v>
          </cell>
        </row>
        <row r="898">
          <cell r="A898" t="str">
            <v>3 S 04 000 01</v>
          </cell>
          <cell r="B898" t="str">
            <v>Escavação manual em material de 2a categoria</v>
          </cell>
          <cell r="E898" t="str">
            <v>m3</v>
          </cell>
          <cell r="F898">
            <v>25.27</v>
          </cell>
        </row>
        <row r="899">
          <cell r="A899" t="str">
            <v>3 S 04 001 00</v>
          </cell>
          <cell r="B899" t="str">
            <v>Escavação mecaniz. de vala em mater. de 1a cat.</v>
          </cell>
          <cell r="E899" t="str">
            <v>m3</v>
          </cell>
          <cell r="F899">
            <v>4.37</v>
          </cell>
        </row>
        <row r="900">
          <cell r="A900" t="str">
            <v>3 S 04 010 00</v>
          </cell>
          <cell r="B900" t="str">
            <v>Escavação mecaniz.de vala em material de 2a cat.</v>
          </cell>
          <cell r="E900" t="str">
            <v>m3</v>
          </cell>
          <cell r="F900">
            <v>5.46</v>
          </cell>
        </row>
        <row r="901">
          <cell r="A901" t="str">
            <v>3 S 04 020 00</v>
          </cell>
          <cell r="B901" t="str">
            <v>Escavação e carga de material de 3a cat. em valas</v>
          </cell>
          <cell r="E901" t="str">
            <v>m3</v>
          </cell>
          <cell r="F901">
            <v>52.49</v>
          </cell>
        </row>
        <row r="902">
          <cell r="A902" t="str">
            <v>3 S 04 300 16</v>
          </cell>
          <cell r="B902" t="str">
            <v>Bueiro met. chapa múltipla D=1,60m galv.</v>
          </cell>
          <cell r="E902" t="str">
            <v>m</v>
          </cell>
          <cell r="F902">
            <v>1036.74</v>
          </cell>
        </row>
        <row r="903">
          <cell r="A903" t="str">
            <v>3 S 04 300 20</v>
          </cell>
          <cell r="B903" t="str">
            <v>Bueiro met. chapa múltipla D=2,00m galv.</v>
          </cell>
          <cell r="E903" t="str">
            <v>m</v>
          </cell>
          <cell r="F903">
            <v>1285.8</v>
          </cell>
        </row>
        <row r="904">
          <cell r="A904" t="str">
            <v>3 S 04 301 16</v>
          </cell>
          <cell r="B904" t="str">
            <v>Bueiro met.chapas múlt. D=1,60 m rev. epoxy</v>
          </cell>
          <cell r="E904" t="str">
            <v>m</v>
          </cell>
          <cell r="F904">
            <v>1085.56</v>
          </cell>
        </row>
        <row r="905">
          <cell r="A905" t="str">
            <v>3 S 04 301 20</v>
          </cell>
          <cell r="B905" t="str">
            <v>Bueiro met. chapas múlt. D=2,00 m rev. epoxy</v>
          </cell>
          <cell r="E905" t="str">
            <v>m</v>
          </cell>
          <cell r="F905">
            <v>1346.44</v>
          </cell>
        </row>
        <row r="906">
          <cell r="A906" t="str">
            <v>3 S 04 310 16</v>
          </cell>
          <cell r="B906" t="str">
            <v>Bueiro met. s/interrupção tráf. D=1,60 m galv.</v>
          </cell>
          <cell r="E906" t="str">
            <v>m</v>
          </cell>
          <cell r="F906">
            <v>1958.05</v>
          </cell>
        </row>
        <row r="907">
          <cell r="A907" t="str">
            <v>3 S 04 310 20</v>
          </cell>
          <cell r="B907" t="str">
            <v>Bueiro met. s/interrupção tráf. D=2,00 m galv.</v>
          </cell>
          <cell r="E907" t="str">
            <v>m</v>
          </cell>
          <cell r="F907">
            <v>2435.4499999999998</v>
          </cell>
        </row>
        <row r="908">
          <cell r="A908" t="str">
            <v>3 S 04 311 16</v>
          </cell>
          <cell r="B908" t="str">
            <v>Bueiro met.s/interrupção tráf. D=1,60 m rev. epoxy</v>
          </cell>
          <cell r="E908" t="str">
            <v>m</v>
          </cell>
          <cell r="F908">
            <v>2031.03</v>
          </cell>
        </row>
        <row r="909">
          <cell r="A909" t="str">
            <v>3 S 04 311 20</v>
          </cell>
          <cell r="B909" t="str">
            <v>Bueiro met.s/interrupção tráf. D=2,00 m rev. epoxy</v>
          </cell>
          <cell r="E909" t="str">
            <v>m</v>
          </cell>
          <cell r="F909">
            <v>2442.35</v>
          </cell>
        </row>
        <row r="910">
          <cell r="A910" t="str">
            <v>3 S 04 590 00</v>
          </cell>
          <cell r="B910" t="str">
            <v>Assentamento de dreno profundo</v>
          </cell>
          <cell r="E910" t="str">
            <v>m</v>
          </cell>
          <cell r="F910">
            <v>40.96</v>
          </cell>
        </row>
        <row r="911">
          <cell r="A911" t="str">
            <v>3 S 04 999 08</v>
          </cell>
          <cell r="B911" t="str">
            <v>Selo de argila apiloado com solo local</v>
          </cell>
          <cell r="E911" t="str">
            <v>m3</v>
          </cell>
          <cell r="F911">
            <v>10.5</v>
          </cell>
        </row>
        <row r="912">
          <cell r="A912" t="str">
            <v>3 S 05 000 00</v>
          </cell>
          <cell r="B912" t="str">
            <v>Enrocamento de pedra arrumada</v>
          </cell>
          <cell r="E912" t="str">
            <v>m3</v>
          </cell>
          <cell r="F912">
            <v>73.02</v>
          </cell>
        </row>
        <row r="913">
          <cell r="A913" t="str">
            <v>3 S 05 001 00</v>
          </cell>
          <cell r="B913" t="str">
            <v>Enrocamento de pedra jogada</v>
          </cell>
          <cell r="E913" t="str">
            <v>m3</v>
          </cell>
          <cell r="F913">
            <v>48.23</v>
          </cell>
        </row>
        <row r="914">
          <cell r="A914" t="str">
            <v>3 S 05 101 01</v>
          </cell>
          <cell r="B914" t="str">
            <v>Revestimento vegetal com mudas</v>
          </cell>
          <cell r="E914" t="str">
            <v>m2</v>
          </cell>
          <cell r="F914">
            <v>3.47</v>
          </cell>
        </row>
        <row r="915">
          <cell r="A915" t="str">
            <v>3 S 05 101 02</v>
          </cell>
          <cell r="B915" t="str">
            <v>Revestimento vegetal com grama em leivas</v>
          </cell>
          <cell r="E915" t="str">
            <v>m2</v>
          </cell>
          <cell r="F915">
            <v>3.7</v>
          </cell>
        </row>
        <row r="916">
          <cell r="A916" t="str">
            <v>3 S 08 001 00</v>
          </cell>
          <cell r="B916" t="str">
            <v>Reconformação da plataforma</v>
          </cell>
          <cell r="E916" t="str">
            <v>ha</v>
          </cell>
          <cell r="F916">
            <v>120.63</v>
          </cell>
        </row>
        <row r="917">
          <cell r="A917" t="str">
            <v>3 S 08 100 00</v>
          </cell>
          <cell r="B917" t="str">
            <v>Tapa buraco</v>
          </cell>
          <cell r="E917" t="str">
            <v>m3</v>
          </cell>
          <cell r="F917">
            <v>110.38</v>
          </cell>
        </row>
        <row r="918">
          <cell r="A918" t="str">
            <v>3 S 08 101 01</v>
          </cell>
          <cell r="B918" t="str">
            <v>Remendo profundo com demolição manual</v>
          </cell>
          <cell r="E918" t="str">
            <v>m3</v>
          </cell>
          <cell r="F918">
            <v>129.85</v>
          </cell>
        </row>
        <row r="919">
          <cell r="A919" t="str">
            <v>3 S 08 101 02</v>
          </cell>
          <cell r="B919" t="str">
            <v>Remendo profundo com demolição mecanizada</v>
          </cell>
          <cell r="E919" t="str">
            <v>m3</v>
          </cell>
          <cell r="F919">
            <v>94.79</v>
          </cell>
        </row>
        <row r="920">
          <cell r="A920" t="str">
            <v>3 S 08 102 00</v>
          </cell>
          <cell r="B920" t="str">
            <v>Limpeza ench. juntas pav. concr. a quente (consv)</v>
          </cell>
          <cell r="E920" t="str">
            <v>m</v>
          </cell>
          <cell r="F920">
            <v>1.54</v>
          </cell>
        </row>
        <row r="921">
          <cell r="A921" t="str">
            <v>3 S 08 102 01</v>
          </cell>
          <cell r="B921" t="str">
            <v>Limpeza ench. juntas pav. concr. a frio (consv)</v>
          </cell>
          <cell r="E921" t="str">
            <v>m</v>
          </cell>
          <cell r="F921">
            <v>1.23</v>
          </cell>
        </row>
        <row r="922">
          <cell r="A922" t="str">
            <v>3 S 08 103 00</v>
          </cell>
          <cell r="B922" t="str">
            <v>Selagem de trinca</v>
          </cell>
          <cell r="E922" t="str">
            <v>l</v>
          </cell>
          <cell r="F922">
            <v>0.96</v>
          </cell>
        </row>
        <row r="923">
          <cell r="A923" t="str">
            <v>3 S 08 104 01</v>
          </cell>
          <cell r="B923" t="str">
            <v>Combate à exsudação com areia</v>
          </cell>
          <cell r="E923" t="str">
            <v>m2</v>
          </cell>
          <cell r="F923">
            <v>0.32</v>
          </cell>
        </row>
        <row r="924">
          <cell r="A924" t="str">
            <v>3 S 08 104 02</v>
          </cell>
          <cell r="B924" t="str">
            <v>Combate à exsudação com pedrisco</v>
          </cell>
          <cell r="E924" t="str">
            <v>m2</v>
          </cell>
          <cell r="F924">
            <v>0.39</v>
          </cell>
        </row>
        <row r="925">
          <cell r="A925" t="str">
            <v>3 S 08 109 00</v>
          </cell>
          <cell r="B925" t="str">
            <v>Correção de defeitos com mistura betuminosa</v>
          </cell>
          <cell r="E925" t="str">
            <v>m3</v>
          </cell>
          <cell r="F925">
            <v>69.45</v>
          </cell>
        </row>
        <row r="926">
          <cell r="A926" t="str">
            <v>3 S 08 109 12</v>
          </cell>
          <cell r="B926" t="str">
            <v>Correção de defeitos por fresagem descontínua</v>
          </cell>
          <cell r="E926" t="str">
            <v>m3</v>
          </cell>
          <cell r="F926">
            <v>152.65</v>
          </cell>
        </row>
        <row r="927">
          <cell r="A927" t="str">
            <v>3 S 08 110 00</v>
          </cell>
          <cell r="B927" t="str">
            <v>Correção de defeitos por penetração</v>
          </cell>
          <cell r="E927" t="str">
            <v>m2</v>
          </cell>
          <cell r="F927">
            <v>7.66</v>
          </cell>
        </row>
        <row r="928">
          <cell r="A928" t="str">
            <v>3 S 08 200 00</v>
          </cell>
          <cell r="B928" t="str">
            <v>Recomp. de guarda corpo</v>
          </cell>
          <cell r="E928" t="str">
            <v>m</v>
          </cell>
          <cell r="F928">
            <v>67</v>
          </cell>
        </row>
        <row r="929">
          <cell r="A929" t="str">
            <v>3 S 08 200 01</v>
          </cell>
          <cell r="B929" t="str">
            <v>Recomposição de sarjeta em alvenaria de tijolo</v>
          </cell>
          <cell r="E929" t="str">
            <v>m2</v>
          </cell>
          <cell r="F929">
            <v>30.01</v>
          </cell>
        </row>
        <row r="930">
          <cell r="A930" t="str">
            <v>3 S 08 300 01</v>
          </cell>
          <cell r="B930" t="str">
            <v>Limpeza de sarjeta e meio fio</v>
          </cell>
          <cell r="E930" t="str">
            <v>m</v>
          </cell>
          <cell r="F930">
            <v>0.21</v>
          </cell>
        </row>
        <row r="931">
          <cell r="A931" t="str">
            <v>3 S 08 301 01</v>
          </cell>
          <cell r="B931" t="str">
            <v>Limpeza de valeta de corte</v>
          </cell>
          <cell r="E931" t="str">
            <v>m</v>
          </cell>
          <cell r="F931">
            <v>0.32</v>
          </cell>
        </row>
        <row r="932">
          <cell r="A932" t="str">
            <v>3 S 08 301 02</v>
          </cell>
          <cell r="B932" t="str">
            <v>Limpeza de vala de drenagem</v>
          </cell>
          <cell r="E932" t="str">
            <v>m</v>
          </cell>
          <cell r="F932">
            <v>1.28</v>
          </cell>
        </row>
        <row r="933">
          <cell r="A933" t="str">
            <v>3 S 08 301 03</v>
          </cell>
          <cell r="B933" t="str">
            <v>Limpeza de descida d'água</v>
          </cell>
          <cell r="E933" t="str">
            <v>m</v>
          </cell>
          <cell r="F933">
            <v>0.42</v>
          </cell>
        </row>
        <row r="934">
          <cell r="A934" t="str">
            <v>3 S 08 302 01</v>
          </cell>
          <cell r="B934" t="str">
            <v>Limpeza de bueiro</v>
          </cell>
          <cell r="E934" t="str">
            <v>m3</v>
          </cell>
          <cell r="F934">
            <v>6.98</v>
          </cell>
        </row>
        <row r="935">
          <cell r="A935" t="str">
            <v>3 S 08 302 02</v>
          </cell>
          <cell r="B935" t="str">
            <v>Desobstrução de bueiro</v>
          </cell>
          <cell r="E935" t="str">
            <v>m3</v>
          </cell>
          <cell r="F935">
            <v>20.37</v>
          </cell>
        </row>
        <row r="936">
          <cell r="A936" t="str">
            <v>3 S 08 302 03</v>
          </cell>
          <cell r="B936" t="str">
            <v>Assentamento de tubo D=0,60 m</v>
          </cell>
          <cell r="E936" t="str">
            <v>m</v>
          </cell>
          <cell r="F936">
            <v>138.94</v>
          </cell>
        </row>
        <row r="937">
          <cell r="A937" t="str">
            <v>3 S 08 302 04</v>
          </cell>
          <cell r="B937" t="str">
            <v>Assentamento de tubo D=0,80 m</v>
          </cell>
          <cell r="E937" t="str">
            <v>m</v>
          </cell>
          <cell r="F937">
            <v>210.07</v>
          </cell>
        </row>
        <row r="938">
          <cell r="A938" t="str">
            <v>3 S 08 302 05</v>
          </cell>
          <cell r="B938" t="str">
            <v>Assentamento de tubo D=1,0 m</v>
          </cell>
          <cell r="E938" t="str">
            <v>m</v>
          </cell>
          <cell r="F938">
            <v>309.63</v>
          </cell>
        </row>
        <row r="939">
          <cell r="A939" t="str">
            <v>3 S 08 302 06</v>
          </cell>
          <cell r="B939" t="str">
            <v>Assentamento de tubo D=1,20 m</v>
          </cell>
          <cell r="E939" t="str">
            <v>m</v>
          </cell>
          <cell r="F939">
            <v>446.58</v>
          </cell>
        </row>
        <row r="940">
          <cell r="A940" t="str">
            <v>3 S 08 400 00</v>
          </cell>
          <cell r="B940" t="str">
            <v>Limpeza de placa de sinalização</v>
          </cell>
          <cell r="E940" t="str">
            <v>m2</v>
          </cell>
          <cell r="F940">
            <v>3.06</v>
          </cell>
        </row>
        <row r="941">
          <cell r="A941" t="str">
            <v>3 S 08 400 01</v>
          </cell>
          <cell r="B941" t="str">
            <v>Recomposição placa de sinalização</v>
          </cell>
          <cell r="E941" t="str">
            <v>m2</v>
          </cell>
          <cell r="F941">
            <v>12.73</v>
          </cell>
        </row>
        <row r="942">
          <cell r="A942" t="str">
            <v>3 S 08 400 02</v>
          </cell>
          <cell r="B942" t="str">
            <v>Substituição de balizador</v>
          </cell>
          <cell r="E942" t="str">
            <v>un</v>
          </cell>
          <cell r="F942">
            <v>15.52</v>
          </cell>
        </row>
        <row r="943">
          <cell r="A943" t="str">
            <v>3 S 08 401 00</v>
          </cell>
          <cell r="B943" t="str">
            <v>Recomposição de defensa metálica</v>
          </cell>
          <cell r="E943" t="str">
            <v>m</v>
          </cell>
          <cell r="F943">
            <v>127.92</v>
          </cell>
        </row>
        <row r="944">
          <cell r="A944" t="str">
            <v>3 S 08 402 00</v>
          </cell>
          <cell r="B944" t="str">
            <v>Caiação</v>
          </cell>
          <cell r="E944" t="str">
            <v>m2</v>
          </cell>
          <cell r="F944">
            <v>0.97</v>
          </cell>
        </row>
        <row r="945">
          <cell r="A945" t="str">
            <v>3 S 08 403 00</v>
          </cell>
          <cell r="B945" t="str">
            <v>Renovação de sinalização horizontal</v>
          </cell>
          <cell r="E945" t="str">
            <v>m2</v>
          </cell>
          <cell r="F945">
            <v>19.87</v>
          </cell>
        </row>
        <row r="946">
          <cell r="A946" t="str">
            <v>3 S 08 404 00</v>
          </cell>
          <cell r="B946" t="str">
            <v>Recomp. tot. cerca c/ mourão de conc. secção quad.</v>
          </cell>
          <cell r="E946" t="str">
            <v>m</v>
          </cell>
          <cell r="F946">
            <v>14.72</v>
          </cell>
        </row>
        <row r="947">
          <cell r="A947" t="str">
            <v>3 S 08 404 01</v>
          </cell>
          <cell r="B947" t="str">
            <v>Recomp. parc. cerca de conc. seção quad. - mourão</v>
          </cell>
          <cell r="E947" t="str">
            <v>m</v>
          </cell>
          <cell r="F947">
            <v>12.62</v>
          </cell>
        </row>
        <row r="948">
          <cell r="A948" t="str">
            <v>3 S 08 404 02</v>
          </cell>
          <cell r="B948" t="str">
            <v>Recomp. parc. cerca c/ mourão de concr.-arame</v>
          </cell>
          <cell r="E948" t="str">
            <v>m</v>
          </cell>
          <cell r="F948">
            <v>2.71</v>
          </cell>
        </row>
        <row r="949">
          <cell r="A949" t="str">
            <v>3 S 08 404 03</v>
          </cell>
          <cell r="B949" t="str">
            <v>Recomp. tot. cerca c/ mourão concr. seção triang.</v>
          </cell>
          <cell r="E949" t="str">
            <v>m</v>
          </cell>
          <cell r="F949">
            <v>12.13</v>
          </cell>
        </row>
        <row r="950">
          <cell r="A950" t="str">
            <v>3 S 08 404 04</v>
          </cell>
          <cell r="B950" t="str">
            <v>Recomp. parc. cerca c/ mourão concr. seção triang.</v>
          </cell>
          <cell r="E950" t="str">
            <v>m</v>
          </cell>
          <cell r="F950">
            <v>10.34</v>
          </cell>
        </row>
        <row r="951">
          <cell r="A951" t="str">
            <v>3 S 08 414 00</v>
          </cell>
          <cell r="B951" t="str">
            <v>Recomposição total de cerca com mourão de madeira</v>
          </cell>
          <cell r="E951" t="str">
            <v>m</v>
          </cell>
          <cell r="F951">
            <v>6.84</v>
          </cell>
        </row>
        <row r="952">
          <cell r="A952" t="str">
            <v>3 S 08 414 01</v>
          </cell>
          <cell r="B952" t="str">
            <v>Recomposição parcial cerca de madeira - mourão</v>
          </cell>
          <cell r="E952" t="str">
            <v>m</v>
          </cell>
          <cell r="F952">
            <v>5.64</v>
          </cell>
        </row>
        <row r="953">
          <cell r="A953" t="str">
            <v>3 S 08 414 02</v>
          </cell>
          <cell r="B953" t="str">
            <v>Recomp. parcial cerca c/ mourão de madeira - arame</v>
          </cell>
          <cell r="E953" t="str">
            <v>m</v>
          </cell>
          <cell r="F953">
            <v>2.0699999999999998</v>
          </cell>
        </row>
        <row r="954">
          <cell r="A954" t="str">
            <v>3 S 08 500 00</v>
          </cell>
          <cell r="B954" t="str">
            <v>Recomposição manual de aterro</v>
          </cell>
          <cell r="E954" t="str">
            <v>m3</v>
          </cell>
          <cell r="F954">
            <v>52</v>
          </cell>
        </row>
        <row r="955">
          <cell r="A955" t="str">
            <v>3 S 08 501 00</v>
          </cell>
          <cell r="B955" t="str">
            <v>Recomposição mecanizada de aterro</v>
          </cell>
          <cell r="E955" t="str">
            <v>m3</v>
          </cell>
          <cell r="F955">
            <v>15.04</v>
          </cell>
        </row>
        <row r="956">
          <cell r="A956" t="str">
            <v>3 S 08 510 00</v>
          </cell>
          <cell r="B956" t="str">
            <v>Remoção manual de barreira em solo</v>
          </cell>
          <cell r="E956" t="str">
            <v>m3</v>
          </cell>
          <cell r="F956">
            <v>13</v>
          </cell>
        </row>
        <row r="957">
          <cell r="A957" t="str">
            <v>3 S 08 510 01</v>
          </cell>
          <cell r="B957" t="str">
            <v>Remoção manual de barreira em rocha</v>
          </cell>
          <cell r="E957" t="str">
            <v>m3</v>
          </cell>
          <cell r="F957">
            <v>16.260000000000002</v>
          </cell>
        </row>
        <row r="958">
          <cell r="A958" t="str">
            <v>3 S 08 511 00</v>
          </cell>
          <cell r="B958" t="str">
            <v>Remoção mecanizada de barreira - solo</v>
          </cell>
          <cell r="E958" t="str">
            <v>m3</v>
          </cell>
          <cell r="F958">
            <v>3.23</v>
          </cell>
        </row>
        <row r="959">
          <cell r="A959" t="str">
            <v>3 S 08 512 00</v>
          </cell>
          <cell r="B959" t="str">
            <v>Remoção mecanizada de barreira - rocha</v>
          </cell>
          <cell r="E959" t="str">
            <v>m3</v>
          </cell>
          <cell r="F959">
            <v>4.95</v>
          </cell>
        </row>
        <row r="960">
          <cell r="A960" t="str">
            <v>3 S 08 513 00</v>
          </cell>
          <cell r="B960" t="str">
            <v>Remoção de matacões</v>
          </cell>
          <cell r="E960" t="str">
            <v>m3</v>
          </cell>
          <cell r="F960">
            <v>43.7</v>
          </cell>
        </row>
        <row r="961">
          <cell r="A961" t="str">
            <v>3 S 08 900 00</v>
          </cell>
          <cell r="B961" t="str">
            <v>Roçada manual</v>
          </cell>
          <cell r="E961" t="str">
            <v>ha</v>
          </cell>
          <cell r="F961">
            <v>581.79999999999995</v>
          </cell>
        </row>
        <row r="962">
          <cell r="A962" t="str">
            <v>3 S 08 900 01</v>
          </cell>
          <cell r="B962" t="str">
            <v>Roçada de capim colonião</v>
          </cell>
          <cell r="E962" t="str">
            <v>ha</v>
          </cell>
          <cell r="F962">
            <v>1396.33</v>
          </cell>
        </row>
        <row r="963">
          <cell r="A963" t="str">
            <v>3 S 08 901 00</v>
          </cell>
          <cell r="B963" t="str">
            <v>Roçada mecanizada</v>
          </cell>
          <cell r="E963" t="str">
            <v>ha</v>
          </cell>
          <cell r="F963">
            <v>189.77</v>
          </cell>
        </row>
        <row r="964">
          <cell r="A964" t="str">
            <v>3 S 08 901 01</v>
          </cell>
          <cell r="B964" t="str">
            <v>Corte e limpeza de áreas gramadas</v>
          </cell>
          <cell r="E964" t="str">
            <v>m2</v>
          </cell>
          <cell r="F964">
            <v>0.06</v>
          </cell>
        </row>
        <row r="965">
          <cell r="A965" t="str">
            <v>3 S 08 910 00</v>
          </cell>
          <cell r="B965" t="str">
            <v>Capina manual</v>
          </cell>
          <cell r="E965" t="str">
            <v>m2</v>
          </cell>
          <cell r="F965">
            <v>0.23</v>
          </cell>
        </row>
        <row r="966">
          <cell r="A966" t="str">
            <v>3 S 09 001 00</v>
          </cell>
          <cell r="B966" t="str">
            <v>Transporte local c/ basc. 5m3 em rodov. não pav.</v>
          </cell>
          <cell r="E966" t="str">
            <v>tkm</v>
          </cell>
          <cell r="F966">
            <v>0.54</v>
          </cell>
        </row>
        <row r="967">
          <cell r="A967" t="str">
            <v>3 S 09 001 06</v>
          </cell>
          <cell r="B967" t="str">
            <v>Transporte local c/ basc. 10m3 em rodov. não pav.</v>
          </cell>
          <cell r="E967" t="str">
            <v>tkm</v>
          </cell>
          <cell r="F967">
            <v>0.55000000000000004</v>
          </cell>
        </row>
        <row r="968">
          <cell r="A968" t="str">
            <v>3 S 09 001 41</v>
          </cell>
          <cell r="B968" t="str">
            <v>Transp. local c/ carroceria 4t em rodov. não pav.</v>
          </cell>
          <cell r="E968" t="str">
            <v>tkm</v>
          </cell>
          <cell r="F968">
            <v>0.78</v>
          </cell>
        </row>
        <row r="969">
          <cell r="A969" t="str">
            <v>3 S 09 001 90</v>
          </cell>
          <cell r="B969" t="str">
            <v>Transporte comercial c/ carroc. rodov. não pav.</v>
          </cell>
          <cell r="E969" t="str">
            <v>tkm</v>
          </cell>
          <cell r="F969">
            <v>0.36</v>
          </cell>
        </row>
        <row r="970">
          <cell r="A970" t="str">
            <v>3 S 09 002 00</v>
          </cell>
          <cell r="B970" t="str">
            <v>Transporte local basc. 5m3 em rodov. pav.</v>
          </cell>
          <cell r="E970" t="str">
            <v>tkm</v>
          </cell>
          <cell r="F970">
            <v>0.43</v>
          </cell>
        </row>
        <row r="971">
          <cell r="A971" t="str">
            <v>3 S 09 002 03</v>
          </cell>
          <cell r="B971" t="str">
            <v>Transporte local de material para remendos</v>
          </cell>
          <cell r="E971" t="str">
            <v>tkm</v>
          </cell>
          <cell r="F971">
            <v>0.64</v>
          </cell>
        </row>
        <row r="972">
          <cell r="A972" t="str">
            <v>3 S 09 002 06</v>
          </cell>
          <cell r="B972" t="str">
            <v>Transporte local c/ basc. 10m3 em rodov. pav.</v>
          </cell>
          <cell r="E972" t="str">
            <v>tkm</v>
          </cell>
          <cell r="F972">
            <v>0.41</v>
          </cell>
        </row>
        <row r="973">
          <cell r="A973" t="str">
            <v>3 S 09 002 41</v>
          </cell>
          <cell r="B973" t="str">
            <v>Transp. local c/ carroceria 4t em rodov. pav.</v>
          </cell>
          <cell r="E973" t="str">
            <v>tkm</v>
          </cell>
          <cell r="F973">
            <v>0.6</v>
          </cell>
        </row>
        <row r="974">
          <cell r="A974" t="str">
            <v>3 S 09 002 90</v>
          </cell>
          <cell r="B974" t="str">
            <v>Transporte comercial c/ carroceria rodov. pav.</v>
          </cell>
          <cell r="E974" t="str">
            <v>tkm</v>
          </cell>
          <cell r="F974">
            <v>0.24</v>
          </cell>
        </row>
        <row r="975">
          <cell r="A975" t="str">
            <v>3 S 09 102 00</v>
          </cell>
          <cell r="B975" t="str">
            <v>Transporte local material betuminoso</v>
          </cell>
          <cell r="E975" t="str">
            <v>tkm</v>
          </cell>
          <cell r="F975">
            <v>1.03</v>
          </cell>
        </row>
        <row r="976">
          <cell r="A976" t="str">
            <v>3 S 09 201 70</v>
          </cell>
          <cell r="B976" t="str">
            <v>Transp. local água c/ cam. tanque rodov. não pav.</v>
          </cell>
          <cell r="E976" t="str">
            <v>tkm</v>
          </cell>
          <cell r="F976">
            <v>1.07</v>
          </cell>
        </row>
        <row r="977">
          <cell r="A977" t="str">
            <v>3 S 09 202 70</v>
          </cell>
          <cell r="B977" t="str">
            <v>Transp. local água c/ cam. tanque em rodov. pav.</v>
          </cell>
          <cell r="E977" t="str">
            <v>tkm</v>
          </cell>
          <cell r="F977">
            <v>0.84</v>
          </cell>
        </row>
        <row r="978">
          <cell r="B978" t="str">
            <v>Sinalização</v>
          </cell>
        </row>
        <row r="979">
          <cell r="A979" t="str">
            <v>4 S 03 300 01</v>
          </cell>
          <cell r="B979" t="str">
            <v>Confecção e lanç. de concreto magro em betoneira</v>
          </cell>
          <cell r="E979" t="str">
            <v>m3</v>
          </cell>
          <cell r="F979">
            <v>182.92</v>
          </cell>
        </row>
        <row r="980">
          <cell r="A980" t="str">
            <v>4 S 03 323 01</v>
          </cell>
          <cell r="B980" t="str">
            <v>Conc.estr.fck=22 MPa contr.raz.uso ger.conf.e lanç</v>
          </cell>
          <cell r="E980" t="str">
            <v>m3</v>
          </cell>
          <cell r="F980">
            <v>291.39</v>
          </cell>
        </row>
        <row r="981">
          <cell r="A981" t="str">
            <v>4 S 03 353 00</v>
          </cell>
          <cell r="B981" t="str">
            <v>Fornecimento, preparo colocação aço CA-50</v>
          </cell>
          <cell r="E981" t="str">
            <v>kg</v>
          </cell>
          <cell r="F981">
            <v>4.8</v>
          </cell>
        </row>
        <row r="982">
          <cell r="A982" t="str">
            <v>4 S 03 370 00</v>
          </cell>
          <cell r="B982" t="str">
            <v>Forma comum de madeira</v>
          </cell>
          <cell r="E982" t="str">
            <v>m2</v>
          </cell>
          <cell r="F982">
            <v>30.84</v>
          </cell>
        </row>
        <row r="983">
          <cell r="A983" t="str">
            <v>4 S 06 000 01</v>
          </cell>
          <cell r="B983" t="str">
            <v>Defensa maleável simples (forn./ impl.)</v>
          </cell>
          <cell r="E983" t="str">
            <v>m</v>
          </cell>
          <cell r="F983">
            <v>183.82</v>
          </cell>
        </row>
        <row r="984">
          <cell r="A984" t="str">
            <v>4 S 06 000 02</v>
          </cell>
          <cell r="B984" t="str">
            <v>Ancoragem de defensa maleável simples (forn/ impl)</v>
          </cell>
          <cell r="E984" t="str">
            <v>m</v>
          </cell>
          <cell r="F984">
            <v>201.4</v>
          </cell>
        </row>
        <row r="985">
          <cell r="A985" t="str">
            <v>4 S 06 000 11</v>
          </cell>
          <cell r="B985" t="str">
            <v>Defensa maleável dupla (forn./ impl.)</v>
          </cell>
          <cell r="E985" t="str">
            <v>m</v>
          </cell>
          <cell r="F985">
            <v>228.84</v>
          </cell>
        </row>
        <row r="986">
          <cell r="A986" t="str">
            <v>4 S 06 000 12</v>
          </cell>
          <cell r="B986" t="str">
            <v>Ancoragem de defensa maleável dupla (forn./ impl.)</v>
          </cell>
          <cell r="E986" t="str">
            <v>m</v>
          </cell>
          <cell r="F986">
            <v>249.65</v>
          </cell>
        </row>
        <row r="987">
          <cell r="A987" t="str">
            <v>4 S 06 010 01</v>
          </cell>
          <cell r="B987" t="str">
            <v>Defensa semi-maleável simples (forn./ impl.)</v>
          </cell>
          <cell r="E987" t="str">
            <v>m</v>
          </cell>
          <cell r="F987">
            <v>127.24</v>
          </cell>
        </row>
        <row r="988">
          <cell r="A988" t="str">
            <v>4 S 06 010 02</v>
          </cell>
          <cell r="B988" t="str">
            <v>Ancoragem defensa semi-maleável simples (forn/imp)</v>
          </cell>
          <cell r="E988" t="str">
            <v>m</v>
          </cell>
          <cell r="F988">
            <v>139.97</v>
          </cell>
        </row>
        <row r="989">
          <cell r="A989" t="str">
            <v>4 S 06 010 11</v>
          </cell>
          <cell r="B989" t="str">
            <v>Defensa semi-maleável dupla (forn./ impl.)</v>
          </cell>
          <cell r="E989" t="str">
            <v>m</v>
          </cell>
          <cell r="F989">
            <v>217.45</v>
          </cell>
        </row>
        <row r="990">
          <cell r="A990" t="str">
            <v>4 S 06 010 12</v>
          </cell>
          <cell r="B990" t="str">
            <v>Ancoragem defensa semi-maleável dupla (forn/ impl)</v>
          </cell>
          <cell r="E990" t="str">
            <v>m</v>
          </cell>
          <cell r="F990">
            <v>237.78</v>
          </cell>
        </row>
        <row r="991">
          <cell r="A991" t="str">
            <v>4 S 06 030 11</v>
          </cell>
          <cell r="B991" t="str">
            <v>Barreira de segurança dupla DNER PRO 176/86</v>
          </cell>
          <cell r="E991" t="str">
            <v>m</v>
          </cell>
          <cell r="F991">
            <v>201.42</v>
          </cell>
        </row>
        <row r="992">
          <cell r="A992" t="str">
            <v>4 S 06 100 11</v>
          </cell>
          <cell r="B992" t="str">
            <v>Pintura de faixa - tinta durabilidade - 1 ano</v>
          </cell>
          <cell r="E992" t="str">
            <v>m2</v>
          </cell>
          <cell r="F992">
            <v>6.87</v>
          </cell>
        </row>
        <row r="993">
          <cell r="A993" t="str">
            <v>4 S 06 100 12</v>
          </cell>
          <cell r="B993" t="str">
            <v>Pint. setas e zebrado - tinta durabilidade - 1 ano</v>
          </cell>
          <cell r="E993" t="str">
            <v>m2</v>
          </cell>
          <cell r="F993">
            <v>10.66</v>
          </cell>
        </row>
        <row r="994">
          <cell r="A994" t="str">
            <v>4 S 06 100 21</v>
          </cell>
          <cell r="B994" t="str">
            <v>Pintura faixa - tinta durabilidade - 2 anos</v>
          </cell>
          <cell r="E994" t="str">
            <v>m2</v>
          </cell>
          <cell r="F994">
            <v>9.9499999999999993</v>
          </cell>
        </row>
        <row r="995">
          <cell r="A995" t="str">
            <v>4 S 06 100 22</v>
          </cell>
          <cell r="B995" t="str">
            <v>Pintura setas e zebrado - 2 anos</v>
          </cell>
          <cell r="E995" t="str">
            <v>m2</v>
          </cell>
          <cell r="F995">
            <v>13.56</v>
          </cell>
        </row>
        <row r="996">
          <cell r="A996" t="str">
            <v>4 S 06 110 01</v>
          </cell>
          <cell r="B996" t="str">
            <v>Pintura faixa c/termoplástico-3 anos (p/ aspersão)</v>
          </cell>
          <cell r="E996" t="str">
            <v>m2</v>
          </cell>
          <cell r="F996">
            <v>27.8</v>
          </cell>
        </row>
        <row r="997">
          <cell r="A997" t="str">
            <v>4 S 06 110 02</v>
          </cell>
          <cell r="B997" t="str">
            <v>Pintura setas e zebrado term.-3 anos (p/ aspersão)</v>
          </cell>
          <cell r="E997" t="str">
            <v>m2</v>
          </cell>
          <cell r="F997">
            <v>34.42</v>
          </cell>
        </row>
        <row r="998">
          <cell r="A998" t="str">
            <v>4 S 06 110 03</v>
          </cell>
          <cell r="B998" t="str">
            <v>Pintura setas e zebrado term.-5 anos (p/ extrusão)</v>
          </cell>
          <cell r="E998" t="str">
            <v>m2</v>
          </cell>
          <cell r="F998">
            <v>39.03</v>
          </cell>
        </row>
        <row r="999">
          <cell r="A999" t="str">
            <v>4 S 06 120 01</v>
          </cell>
          <cell r="B999" t="str">
            <v>Forn. e colocação de tacha reflet. monodirecional</v>
          </cell>
          <cell r="E999" t="str">
            <v>und</v>
          </cell>
          <cell r="F999">
            <v>8.3000000000000007</v>
          </cell>
        </row>
        <row r="1000">
          <cell r="A1000" t="str">
            <v>4 S 06 120 11</v>
          </cell>
          <cell r="B1000" t="str">
            <v>Forn. e colocação de tachão reflet. monodirecional</v>
          </cell>
          <cell r="E1000" t="str">
            <v>und</v>
          </cell>
          <cell r="F1000">
            <v>23.2</v>
          </cell>
        </row>
        <row r="1001">
          <cell r="A1001" t="str">
            <v>4 S 06 121 01</v>
          </cell>
          <cell r="B1001" t="str">
            <v>Forn. e colocação de tacha reflet. bidirecional</v>
          </cell>
          <cell r="E1001" t="str">
            <v>und</v>
          </cell>
          <cell r="F1001">
            <v>8.9600000000000009</v>
          </cell>
        </row>
        <row r="1002">
          <cell r="A1002" t="str">
            <v>4 S 06 121 11</v>
          </cell>
          <cell r="B1002" t="str">
            <v>Forn. e colocação de tachão reflet. bidirecional</v>
          </cell>
          <cell r="E1002" t="str">
            <v>und</v>
          </cell>
          <cell r="F1002">
            <v>24.53</v>
          </cell>
        </row>
        <row r="1003">
          <cell r="A1003" t="str">
            <v>4 S 06 200 01</v>
          </cell>
          <cell r="B1003" t="str">
            <v>Forn. e implantação placa sinaliz. semi-refletiva</v>
          </cell>
          <cell r="E1003" t="str">
            <v>m2</v>
          </cell>
          <cell r="F1003">
            <v>186.91</v>
          </cell>
        </row>
        <row r="1004">
          <cell r="A1004" t="str">
            <v>4 S 06 200 02</v>
          </cell>
          <cell r="B1004" t="str">
            <v>Forn. e implantação placa sinaliz. tot.refletiva</v>
          </cell>
          <cell r="E1004" t="str">
            <v>m2</v>
          </cell>
          <cell r="F1004">
            <v>246.95</v>
          </cell>
        </row>
        <row r="1005">
          <cell r="A1005" t="str">
            <v>4 S 06 200 91</v>
          </cell>
          <cell r="B1005" t="str">
            <v>Remoção de placa de sinalização</v>
          </cell>
          <cell r="E1005" t="str">
            <v>m2</v>
          </cell>
          <cell r="F1005">
            <v>11.76</v>
          </cell>
        </row>
        <row r="1006">
          <cell r="A1006" t="str">
            <v>4 S 06 200 92</v>
          </cell>
          <cell r="B1006" t="str">
            <v>Recuperação de chapa p/placa de sinalização</v>
          </cell>
          <cell r="E1006" t="str">
            <v>m2</v>
          </cell>
          <cell r="F1006">
            <v>18.73</v>
          </cell>
        </row>
        <row r="1007">
          <cell r="A1007" t="str">
            <v>4 S 06 202 01</v>
          </cell>
          <cell r="B1007" t="str">
            <v>Confecção de placa sinalização semi-refletiva</v>
          </cell>
          <cell r="E1007" t="str">
            <v>m2</v>
          </cell>
          <cell r="F1007">
            <v>147.65</v>
          </cell>
        </row>
        <row r="1008">
          <cell r="A1008" t="str">
            <v>4 S 06 202 11</v>
          </cell>
          <cell r="B1008" t="str">
            <v>Confecção placa sinalização tot.refletiva</v>
          </cell>
          <cell r="E1008" t="str">
            <v>m2</v>
          </cell>
          <cell r="F1008">
            <v>207.69</v>
          </cell>
        </row>
        <row r="1009">
          <cell r="A1009" t="str">
            <v>4 S 06 202 21</v>
          </cell>
          <cell r="B1009" t="str">
            <v>Conf.placa sinal.semi-refletiva chapa recuperada</v>
          </cell>
          <cell r="E1009" t="str">
            <v>m2</v>
          </cell>
          <cell r="F1009">
            <v>67.849999999999994</v>
          </cell>
        </row>
        <row r="1010">
          <cell r="A1010" t="str">
            <v>4 S 06 202 31</v>
          </cell>
          <cell r="B1010" t="str">
            <v>Conf.placa sinal.tot.refletiva - chapa recuperada</v>
          </cell>
          <cell r="E1010" t="str">
            <v>m2</v>
          </cell>
          <cell r="F1010">
            <v>125.99</v>
          </cell>
        </row>
        <row r="1011">
          <cell r="A1011" t="str">
            <v>4 S 06 203 01</v>
          </cell>
          <cell r="B1011" t="str">
            <v>Confecção suporte e travessa p/placa sinaliz.</v>
          </cell>
          <cell r="E1011" t="str">
            <v>und</v>
          </cell>
          <cell r="F1011">
            <v>24.73</v>
          </cell>
        </row>
        <row r="1012">
          <cell r="A1012" t="str">
            <v>4 S 06 230 01</v>
          </cell>
          <cell r="B1012" t="str">
            <v>Forn. e implantação de balizador de concreto</v>
          </cell>
          <cell r="E1012" t="str">
            <v>und</v>
          </cell>
          <cell r="F1012">
            <v>17.399999999999999</v>
          </cell>
        </row>
        <row r="1013">
          <cell r="A1013" t="str">
            <v>4 S 09 002 00</v>
          </cell>
          <cell r="B1013" t="str">
            <v>Transporte local c/ basc. 5 m3 rodov. pav.</v>
          </cell>
          <cell r="E1013" t="str">
            <v>tkm</v>
          </cell>
          <cell r="F1013">
            <v>0.43</v>
          </cell>
        </row>
        <row r="1014">
          <cell r="A1014" t="str">
            <v>4 S 09 002 41</v>
          </cell>
          <cell r="B1014" t="str">
            <v>Transporte local c/ carroceria 4t rodov. pav.</v>
          </cell>
          <cell r="E1014" t="str">
            <v>tkm</v>
          </cell>
          <cell r="F1014">
            <v>0.6</v>
          </cell>
        </row>
        <row r="1015">
          <cell r="A1015" t="str">
            <v>4 S 09 202 70</v>
          </cell>
          <cell r="B1015" t="str">
            <v>Transp. local de água c/ cam. tanque rodov. pav.</v>
          </cell>
          <cell r="E1015" t="str">
            <v>tkm</v>
          </cell>
          <cell r="F1015">
            <v>0.84</v>
          </cell>
        </row>
        <row r="1016">
          <cell r="B1016" t="str">
            <v>Restauração</v>
          </cell>
        </row>
        <row r="1017">
          <cell r="A1017" t="str">
            <v>5 S 01 000 00</v>
          </cell>
          <cell r="B1017" t="str">
            <v>Desm. dest. e limp. áreas c/ arv. diam. até 0,15m</v>
          </cell>
          <cell r="E1017" t="str">
            <v>m2</v>
          </cell>
          <cell r="F1017">
            <v>0.24</v>
          </cell>
        </row>
        <row r="1018">
          <cell r="A1018" t="str">
            <v>5 S 01 010 00</v>
          </cell>
          <cell r="B1018" t="str">
            <v>Destocamento de árvores c/ diâm. 0,15 a 030m</v>
          </cell>
          <cell r="E1018" t="str">
            <v>und</v>
          </cell>
          <cell r="F1018">
            <v>21.1</v>
          </cell>
        </row>
        <row r="1019">
          <cell r="A1019" t="str">
            <v>5 S 01 011 00</v>
          </cell>
          <cell r="B1019" t="str">
            <v>Destocamento de árvores c/ diâm. &gt; 0,30m</v>
          </cell>
          <cell r="E1019" t="str">
            <v>und</v>
          </cell>
          <cell r="F1019">
            <v>52.76</v>
          </cell>
        </row>
        <row r="1020">
          <cell r="A1020" t="str">
            <v>5 S 01 100 01</v>
          </cell>
          <cell r="B1020" t="str">
            <v>Esc. carga transp. mat 1a cat DMT 50m</v>
          </cell>
          <cell r="E1020" t="str">
            <v>m3</v>
          </cell>
          <cell r="F1020">
            <v>1.24</v>
          </cell>
        </row>
        <row r="1021">
          <cell r="A1021" t="str">
            <v>5 S 01 100 09</v>
          </cell>
          <cell r="B1021" t="str">
            <v>Esc. carga tr. mat 1a c. DMT 50 a 200m c/carreg</v>
          </cell>
          <cell r="E1021" t="str">
            <v>m3</v>
          </cell>
          <cell r="F1021">
            <v>4</v>
          </cell>
        </row>
        <row r="1022">
          <cell r="A1022" t="str">
            <v>5 S 01 100 10</v>
          </cell>
          <cell r="B1022" t="str">
            <v>Esc. carga tr. mat 1a c. DMT 200 a 400m c/carreg</v>
          </cell>
          <cell r="E1022" t="str">
            <v>m3</v>
          </cell>
          <cell r="F1022">
            <v>4.33</v>
          </cell>
        </row>
        <row r="1023">
          <cell r="A1023" t="str">
            <v>5 S 01 100 11</v>
          </cell>
          <cell r="B1023" t="str">
            <v>Esc. carga tr. mat 1a c. DMT 400 a 600m c/carreg</v>
          </cell>
          <cell r="E1023" t="str">
            <v>m3</v>
          </cell>
          <cell r="F1023">
            <v>4.59</v>
          </cell>
        </row>
        <row r="1024">
          <cell r="A1024" t="str">
            <v>5 S 01 100 12</v>
          </cell>
          <cell r="B1024" t="str">
            <v>Esc. carga tr. mat 1a c. DMT 600 a 800m c/carreg</v>
          </cell>
          <cell r="E1024" t="str">
            <v>m3</v>
          </cell>
          <cell r="F1024">
            <v>4.92</v>
          </cell>
        </row>
        <row r="1025">
          <cell r="A1025" t="str">
            <v>5 S 01 100 13</v>
          </cell>
          <cell r="B1025" t="str">
            <v>Esc. carga tr. mat 1a c. DMT 800 a 1000m c/carreg</v>
          </cell>
          <cell r="E1025" t="str">
            <v>m3</v>
          </cell>
          <cell r="F1025">
            <v>5.18</v>
          </cell>
        </row>
        <row r="1026">
          <cell r="A1026" t="str">
            <v>5 S 01 100 14</v>
          </cell>
          <cell r="B1026" t="str">
            <v>Esc. carga tr. mat 1a c. DMT 1000 a 1200m c/carreg</v>
          </cell>
          <cell r="E1026" t="str">
            <v>m3</v>
          </cell>
          <cell r="F1026">
            <v>5.49</v>
          </cell>
        </row>
        <row r="1027">
          <cell r="A1027" t="str">
            <v>5 S 01 100 15</v>
          </cell>
          <cell r="B1027" t="str">
            <v>Esc. carga tr. mat 1a c. DMT 1200 a 1400m c/carreg</v>
          </cell>
          <cell r="E1027" t="str">
            <v>m3</v>
          </cell>
          <cell r="F1027">
            <v>5.69</v>
          </cell>
        </row>
        <row r="1028">
          <cell r="A1028" t="str">
            <v>5 S 01 100 16</v>
          </cell>
          <cell r="B1028" t="str">
            <v>Esc. carga tr. mat 1a c. DMT 1400 a 1600m c/carreg</v>
          </cell>
          <cell r="E1028" t="str">
            <v>m3</v>
          </cell>
          <cell r="F1028">
            <v>5.84</v>
          </cell>
        </row>
        <row r="1029">
          <cell r="A1029" t="str">
            <v>5 S 01 100 17</v>
          </cell>
          <cell r="B1029" t="str">
            <v>Esc. carga tr. mat 1a c. DMT 1600 a 1800m c/carreg</v>
          </cell>
          <cell r="E1029" t="str">
            <v>m3</v>
          </cell>
          <cell r="F1029">
            <v>6.09</v>
          </cell>
        </row>
        <row r="1030">
          <cell r="A1030" t="str">
            <v>5 S 01 100 18</v>
          </cell>
          <cell r="B1030" t="str">
            <v>Esc. carga tr. mat 1a c. DMT 1800 a 2000m c/carreg</v>
          </cell>
          <cell r="E1030" t="str">
            <v>m3</v>
          </cell>
          <cell r="F1030">
            <v>6.33</v>
          </cell>
        </row>
        <row r="1031">
          <cell r="A1031" t="str">
            <v>5 S 01 100 19</v>
          </cell>
          <cell r="B1031" t="str">
            <v>Esc. carga tr. mat 1a c. DMT 2000 a 3000m c/carreg</v>
          </cell>
          <cell r="E1031" t="str">
            <v>m3</v>
          </cell>
          <cell r="F1031">
            <v>7.19</v>
          </cell>
        </row>
        <row r="1032">
          <cell r="A1032" t="str">
            <v>5 S 01 100 20</v>
          </cell>
          <cell r="B1032" t="str">
            <v>Esc. carga tr. mat 1a c. DMT 3000 a 5000m c/carreg</v>
          </cell>
          <cell r="E1032" t="str">
            <v>m3</v>
          </cell>
          <cell r="F1032">
            <v>9.48</v>
          </cell>
        </row>
        <row r="1033">
          <cell r="A1033" t="str">
            <v>5 S 01 100 22</v>
          </cell>
          <cell r="B1033" t="str">
            <v>Esc. carga transp. mat 1a cat DMT 50 a 200m c/e</v>
          </cell>
          <cell r="E1033" t="str">
            <v>m3</v>
          </cell>
          <cell r="F1033">
            <v>3.89</v>
          </cell>
        </row>
        <row r="1034">
          <cell r="A1034" t="str">
            <v>5 S 01 100 23</v>
          </cell>
          <cell r="B1034" t="str">
            <v>Esc. carga transp. mat 1a cat DMT 200 a 400m c/e</v>
          </cell>
          <cell r="E1034" t="str">
            <v>m3</v>
          </cell>
          <cell r="F1034">
            <v>4.28</v>
          </cell>
        </row>
        <row r="1035">
          <cell r="A1035" t="str">
            <v>5 S 01 100 24</v>
          </cell>
          <cell r="B1035" t="str">
            <v>Esc. carga transp. mat 1a cat DMT 400 a 600m c/e</v>
          </cell>
          <cell r="E1035" t="str">
            <v>m3</v>
          </cell>
          <cell r="F1035">
            <v>4.5199999999999996</v>
          </cell>
        </row>
        <row r="1036">
          <cell r="A1036" t="str">
            <v>5 S 01 100 25</v>
          </cell>
          <cell r="B1036" t="str">
            <v>Esc. carga transp. mat 1a cat DMT 600 a 800m c/e</v>
          </cell>
          <cell r="E1036" t="str">
            <v>m3</v>
          </cell>
          <cell r="F1036">
            <v>4.82</v>
          </cell>
        </row>
        <row r="1037">
          <cell r="A1037" t="str">
            <v>5 S 01 100 26</v>
          </cell>
          <cell r="B1037" t="str">
            <v>Esc. carga transp. mat 1a cat DMT 800 a 1000m c/e</v>
          </cell>
          <cell r="E1037" t="str">
            <v>m3</v>
          </cell>
          <cell r="F1037">
            <v>5.13</v>
          </cell>
        </row>
        <row r="1038">
          <cell r="A1038" t="str">
            <v>5 S 01 100 27</v>
          </cell>
          <cell r="B1038" t="str">
            <v>Esc. carga transp. mat 1a cat DMT 1000 a 1200m c/e</v>
          </cell>
          <cell r="E1038" t="str">
            <v>m3</v>
          </cell>
          <cell r="F1038">
            <v>5.39</v>
          </cell>
        </row>
        <row r="1039">
          <cell r="A1039" t="str">
            <v>5 S 01 100 28</v>
          </cell>
          <cell r="B1039" t="str">
            <v>Esc. carga transp. mat 1a cat DMT 1200 a 1400m c/e</v>
          </cell>
          <cell r="E1039" t="str">
            <v>m3</v>
          </cell>
          <cell r="F1039">
            <v>5.6</v>
          </cell>
        </row>
        <row r="1040">
          <cell r="A1040" t="str">
            <v>5 S 01 100 29</v>
          </cell>
          <cell r="B1040" t="str">
            <v>Esc. carga transp. mat 1a cat DMT 1400 a 1600m c/e</v>
          </cell>
          <cell r="E1040" t="str">
            <v>m3</v>
          </cell>
          <cell r="F1040">
            <v>5.87</v>
          </cell>
        </row>
        <row r="1041">
          <cell r="A1041" t="str">
            <v>5 S 01 100 30</v>
          </cell>
          <cell r="B1041" t="str">
            <v>Esc. carga transp .mat 1a cat DMT 1600 a 1800m c/e</v>
          </cell>
          <cell r="E1041" t="str">
            <v>m3</v>
          </cell>
          <cell r="F1041">
            <v>6.04</v>
          </cell>
        </row>
        <row r="1042">
          <cell r="A1042" t="str">
            <v>5 S 01 100 31</v>
          </cell>
          <cell r="B1042" t="str">
            <v>Esc. carga transp. mat 1a cat DMT 1800 a 2000m c/e</v>
          </cell>
          <cell r="E1042" t="str">
            <v>m3</v>
          </cell>
          <cell r="F1042">
            <v>6.25</v>
          </cell>
        </row>
        <row r="1043">
          <cell r="A1043" t="str">
            <v>5 S 01 100 32</v>
          </cell>
          <cell r="B1043" t="str">
            <v>Esc. carga transp. mat 1a cat DMT 2000 a 3000m c/e</v>
          </cell>
          <cell r="E1043" t="str">
            <v>m3</v>
          </cell>
          <cell r="F1043">
            <v>7.1</v>
          </cell>
        </row>
        <row r="1044">
          <cell r="A1044" t="str">
            <v>5 S 01 100 33</v>
          </cell>
          <cell r="B1044" t="str">
            <v>Esc. carga transp. mat 1a cat DMT 3000 a 5000m c/e</v>
          </cell>
          <cell r="E1044" t="str">
            <v>m3</v>
          </cell>
          <cell r="F1044">
            <v>9.44</v>
          </cell>
        </row>
        <row r="1045">
          <cell r="A1045" t="str">
            <v>5 S 01 101 01</v>
          </cell>
          <cell r="B1045" t="str">
            <v>Esc. carga transp. mat 2a cat DMT 50m</v>
          </cell>
          <cell r="E1045" t="str">
            <v>m3</v>
          </cell>
          <cell r="F1045">
            <v>2.16</v>
          </cell>
        </row>
        <row r="1046">
          <cell r="A1046" t="str">
            <v>5 S 01 101 09</v>
          </cell>
          <cell r="B1046" t="str">
            <v>Esc. carga tr. mat 2a c. DMT 50 a 200m c/carreg</v>
          </cell>
          <cell r="E1046" t="str">
            <v>m3</v>
          </cell>
          <cell r="F1046">
            <v>6.39</v>
          </cell>
        </row>
        <row r="1047">
          <cell r="A1047" t="str">
            <v>5 S 01 101 10</v>
          </cell>
          <cell r="B1047" t="str">
            <v>Esc. carga tr. mat 2a c. DMT 200 a 400m c/carreg</v>
          </cell>
          <cell r="E1047" t="str">
            <v>m3</v>
          </cell>
          <cell r="F1047">
            <v>6.89</v>
          </cell>
        </row>
        <row r="1048">
          <cell r="A1048" t="str">
            <v>5 S 01 101 11</v>
          </cell>
          <cell r="B1048" t="str">
            <v>Esc. carga tr. mat 2a c. DMT 400 a 600m c/carreg</v>
          </cell>
          <cell r="E1048" t="str">
            <v>m3</v>
          </cell>
          <cell r="F1048">
            <v>7.17</v>
          </cell>
        </row>
        <row r="1049">
          <cell r="A1049" t="str">
            <v>5 S 01 101 12</v>
          </cell>
          <cell r="B1049" t="str">
            <v>Esc. carga tr. mat 2a c. DMT 600 a 800m c/carreg</v>
          </cell>
          <cell r="E1049" t="str">
            <v>m3</v>
          </cell>
          <cell r="F1049">
            <v>7.62</v>
          </cell>
        </row>
        <row r="1050">
          <cell r="A1050" t="str">
            <v>5 S 01 101 13</v>
          </cell>
          <cell r="B1050" t="str">
            <v>Esc. carga tr. mat 2a c. DMT 800 a 1000m c/carreg</v>
          </cell>
          <cell r="E1050" t="str">
            <v>m3</v>
          </cell>
          <cell r="F1050">
            <v>7.93</v>
          </cell>
        </row>
        <row r="1051">
          <cell r="A1051" t="str">
            <v>5 S 01 101 14</v>
          </cell>
          <cell r="B1051" t="str">
            <v>Esc. carga tr. mat 2a c. DMT 1000 a 1200m c/carreg</v>
          </cell>
          <cell r="E1051" t="str">
            <v>m3</v>
          </cell>
          <cell r="F1051">
            <v>8.1300000000000008</v>
          </cell>
        </row>
        <row r="1052">
          <cell r="A1052" t="str">
            <v>5 S 01 101 15</v>
          </cell>
          <cell r="B1052" t="str">
            <v>Esc. carga tr. mat 2a c. DMT 1200 a 1400m c/carreg</v>
          </cell>
          <cell r="E1052" t="str">
            <v>m3</v>
          </cell>
          <cell r="F1052">
            <v>8.4499999999999993</v>
          </cell>
        </row>
        <row r="1053">
          <cell r="A1053" t="str">
            <v>5 S 01 101 16</v>
          </cell>
          <cell r="B1053" t="str">
            <v>Esc. carga tr. mat 2a c. DMT 1400 a 1600m c/carreg</v>
          </cell>
          <cell r="E1053" t="str">
            <v>m3</v>
          </cell>
          <cell r="F1053">
            <v>8.7100000000000009</v>
          </cell>
        </row>
        <row r="1054">
          <cell r="A1054" t="str">
            <v>5 S 01 101 17</v>
          </cell>
          <cell r="B1054" t="str">
            <v>Esc. carga tr. mat 2a c. DMT 1600 a 1800m c/carreg</v>
          </cell>
          <cell r="E1054" t="str">
            <v>m3</v>
          </cell>
          <cell r="F1054">
            <v>8.86</v>
          </cell>
        </row>
        <row r="1055">
          <cell r="A1055" t="str">
            <v>5 S 01 101 18</v>
          </cell>
          <cell r="B1055" t="str">
            <v>Esc. carga tr. mat 2a c. DMT 1800 a 2000m c/carreg</v>
          </cell>
          <cell r="E1055" t="str">
            <v>m3</v>
          </cell>
          <cell r="F1055">
            <v>9.25</v>
          </cell>
        </row>
        <row r="1056">
          <cell r="A1056" t="str">
            <v>5 S 01 101 19</v>
          </cell>
          <cell r="B1056" t="str">
            <v>Esc. carga tr. mat 2a c. DMT 2000 a 3000m c/carreg</v>
          </cell>
          <cell r="E1056" t="str">
            <v>m3</v>
          </cell>
          <cell r="F1056">
            <v>10.220000000000001</v>
          </cell>
        </row>
        <row r="1057">
          <cell r="A1057" t="str">
            <v>5 S 01 101 20</v>
          </cell>
          <cell r="B1057" t="str">
            <v>Esc. carga tr. mat 2a c. DMT 3000 a 5000m c/carreg</v>
          </cell>
          <cell r="E1057" t="str">
            <v>m3</v>
          </cell>
          <cell r="F1057">
            <v>12.81</v>
          </cell>
        </row>
        <row r="1058">
          <cell r="A1058" t="str">
            <v>5 S 01 101 22</v>
          </cell>
          <cell r="B1058" t="str">
            <v>Esc. carga transp. mat 2a cat DMT 50 a 200m c/e</v>
          </cell>
          <cell r="E1058" t="str">
            <v>m3</v>
          </cell>
          <cell r="F1058">
            <v>5.46</v>
          </cell>
        </row>
        <row r="1059">
          <cell r="A1059" t="str">
            <v>5 S 01 101 23</v>
          </cell>
          <cell r="B1059" t="str">
            <v>Esc. carga transp. mat 2a cat DMT 200 a 400m c/e</v>
          </cell>
          <cell r="E1059" t="str">
            <v>m3</v>
          </cell>
          <cell r="F1059">
            <v>5.83</v>
          </cell>
        </row>
        <row r="1060">
          <cell r="A1060" t="str">
            <v>5 S 01 101 24</v>
          </cell>
          <cell r="B1060" t="str">
            <v>Esc. carga transp. mat 2a cat DMT 400 a 600m c/e</v>
          </cell>
          <cell r="E1060" t="str">
            <v>m3</v>
          </cell>
          <cell r="F1060">
            <v>6.26</v>
          </cell>
        </row>
        <row r="1061">
          <cell r="A1061" t="str">
            <v>5 S 01 101 25</v>
          </cell>
          <cell r="B1061" t="str">
            <v>Esc. carga transp. mat 2a cat DMT 600 a 800m c/e</v>
          </cell>
          <cell r="E1061" t="str">
            <v>m3</v>
          </cell>
          <cell r="F1061">
            <v>6.63</v>
          </cell>
        </row>
        <row r="1062">
          <cell r="A1062" t="str">
            <v>5 S 01 101 26</v>
          </cell>
          <cell r="B1062" t="str">
            <v>Esc. carga transp. mat 2a cat DMT 800 a 1000m c/e</v>
          </cell>
          <cell r="E1062" t="str">
            <v>m3</v>
          </cell>
          <cell r="F1062">
            <v>6.91</v>
          </cell>
        </row>
        <row r="1063">
          <cell r="A1063" t="str">
            <v>5 S 01 101 27</v>
          </cell>
          <cell r="B1063" t="str">
            <v>Esc. carga transp. mat 2a cat DMT 1000 a 1200m c/e</v>
          </cell>
          <cell r="E1063" t="str">
            <v>m3</v>
          </cell>
          <cell r="F1063">
            <v>7.24</v>
          </cell>
        </row>
        <row r="1064">
          <cell r="A1064" t="str">
            <v>5 S 01 101 28</v>
          </cell>
          <cell r="B1064" t="str">
            <v>Esc. carga transp. mat 2a cat DMT 1200 a 1400m c/e</v>
          </cell>
          <cell r="E1064" t="str">
            <v>m3</v>
          </cell>
          <cell r="F1064">
            <v>7.64</v>
          </cell>
        </row>
        <row r="1065">
          <cell r="A1065" t="str">
            <v>5 S 01 101 29</v>
          </cell>
          <cell r="B1065" t="str">
            <v>Esc. carga transp. mat 2a cat DMT 1400 a 1600m c/e</v>
          </cell>
          <cell r="E1065" t="str">
            <v>m3</v>
          </cell>
          <cell r="F1065">
            <v>7.85</v>
          </cell>
        </row>
        <row r="1066">
          <cell r="A1066" t="str">
            <v>5 S 01 101 30</v>
          </cell>
          <cell r="B1066" t="str">
            <v>Esc. carga transp. mat 2a cat DMT 1600 a 1800m c/e</v>
          </cell>
          <cell r="E1066" t="str">
            <v>m3</v>
          </cell>
          <cell r="F1066">
            <v>8.01</v>
          </cell>
        </row>
        <row r="1067">
          <cell r="A1067" t="str">
            <v>5 S 01 101 31</v>
          </cell>
          <cell r="B1067" t="str">
            <v>Esc. carga transp. mat 2a cat DMT 1800 a 2000m c/e</v>
          </cell>
          <cell r="E1067" t="str">
            <v>m3</v>
          </cell>
          <cell r="F1067">
            <v>8.36</v>
          </cell>
        </row>
        <row r="1068">
          <cell r="A1068" t="str">
            <v>5 S 01 101 32</v>
          </cell>
          <cell r="B1068" t="str">
            <v>Esc. carga transp. mat 2a cat DMT 2000 a 3000m c/e</v>
          </cell>
          <cell r="E1068" t="str">
            <v>m3</v>
          </cell>
          <cell r="F1068">
            <v>9.41</v>
          </cell>
        </row>
        <row r="1069">
          <cell r="A1069" t="str">
            <v>5 S 01 101 33</v>
          </cell>
          <cell r="B1069" t="str">
            <v>Esc. carga transp. mat 2a cat DMT 3000 a 5000m c/e</v>
          </cell>
          <cell r="E1069" t="str">
            <v>m3</v>
          </cell>
          <cell r="F1069">
            <v>12</v>
          </cell>
        </row>
        <row r="1070">
          <cell r="A1070" t="str">
            <v>5 S 01 102 01</v>
          </cell>
          <cell r="B1070" t="str">
            <v>Esc. carga transp. mat 3a cat DMT até 50m</v>
          </cell>
          <cell r="E1070" t="str">
            <v>m3</v>
          </cell>
          <cell r="F1070">
            <v>19.3</v>
          </cell>
        </row>
        <row r="1071">
          <cell r="A1071" t="str">
            <v>5 S 01 102 02</v>
          </cell>
          <cell r="B1071" t="str">
            <v>Esc. carga transp. mat 3a cat DMT 50 a 200m</v>
          </cell>
          <cell r="E1071" t="str">
            <v>m3</v>
          </cell>
          <cell r="F1071">
            <v>21.71</v>
          </cell>
        </row>
        <row r="1072">
          <cell r="A1072" t="str">
            <v>5 S 01 102 03</v>
          </cell>
          <cell r="B1072" t="str">
            <v>Esc. carga transp. mat 3a cat DMT 200 a 400m</v>
          </cell>
          <cell r="E1072" t="str">
            <v>m3</v>
          </cell>
          <cell r="F1072">
            <v>22.35</v>
          </cell>
        </row>
        <row r="1073">
          <cell r="A1073" t="str">
            <v>5 S 01 102 04</v>
          </cell>
          <cell r="B1073" t="str">
            <v>Esc. carga transp. mat 3a cat DMT 400 a 600m</v>
          </cell>
          <cell r="E1073" t="str">
            <v>m3</v>
          </cell>
          <cell r="F1073">
            <v>23.12</v>
          </cell>
        </row>
        <row r="1074">
          <cell r="A1074" t="str">
            <v>5 S 01 102 05</v>
          </cell>
          <cell r="B1074" t="str">
            <v>Esc. carga transp. mat 3a cat DMT 600 a 800m</v>
          </cell>
          <cell r="E1074" t="str">
            <v>m3</v>
          </cell>
          <cell r="F1074">
            <v>23.81</v>
          </cell>
        </row>
        <row r="1075">
          <cell r="A1075" t="str">
            <v>5 S 01 102 06</v>
          </cell>
          <cell r="B1075" t="str">
            <v>Esc. carga transp. mat 3a cat DMT 800 a 1000m</v>
          </cell>
          <cell r="E1075" t="str">
            <v>m3</v>
          </cell>
          <cell r="F1075">
            <v>24.25</v>
          </cell>
        </row>
        <row r="1076">
          <cell r="A1076" t="str">
            <v>5 S 01 102 07</v>
          </cell>
          <cell r="B1076" t="str">
            <v>Esc. carga transp. mat 3a cat DMT 1000 a 1200m</v>
          </cell>
          <cell r="E1076" t="str">
            <v>m3</v>
          </cell>
          <cell r="F1076">
            <v>24.68</v>
          </cell>
        </row>
        <row r="1077">
          <cell r="A1077" t="str">
            <v>5 S 01 510 00</v>
          </cell>
          <cell r="B1077" t="str">
            <v>Compactação de aterros a 95% proctor normal</v>
          </cell>
          <cell r="E1077" t="str">
            <v>m3</v>
          </cell>
          <cell r="F1077">
            <v>1.7</v>
          </cell>
        </row>
        <row r="1078">
          <cell r="A1078" t="str">
            <v>5 S 01 511 00</v>
          </cell>
          <cell r="B1078" t="str">
            <v>Compactação de aterros a 100% proctor normal</v>
          </cell>
          <cell r="E1078" t="str">
            <v>m3</v>
          </cell>
          <cell r="F1078">
            <v>2.02</v>
          </cell>
        </row>
        <row r="1079">
          <cell r="A1079" t="str">
            <v>5 S 01 513 01</v>
          </cell>
          <cell r="B1079" t="str">
            <v>Compactação de material de "bota-fora"</v>
          </cell>
          <cell r="E1079" t="str">
            <v>m3</v>
          </cell>
          <cell r="F1079">
            <v>1.3</v>
          </cell>
        </row>
        <row r="1080">
          <cell r="A1080" t="str">
            <v>5 S 02 100 00</v>
          </cell>
          <cell r="B1080" t="str">
            <v>Reforço do subleito</v>
          </cell>
          <cell r="E1080" t="str">
            <v>m3</v>
          </cell>
          <cell r="F1080">
            <v>8.57</v>
          </cell>
        </row>
        <row r="1081">
          <cell r="A1081" t="str">
            <v>5 S 02 110 00</v>
          </cell>
          <cell r="B1081" t="str">
            <v>Regularização do subleito</v>
          </cell>
          <cell r="E1081" t="str">
            <v>m2</v>
          </cell>
          <cell r="F1081">
            <v>0.53</v>
          </cell>
        </row>
        <row r="1082">
          <cell r="A1082" t="str">
            <v>5 S 02 110 01</v>
          </cell>
          <cell r="B1082" t="str">
            <v>Regul. subleito c/ fresa. corte contr. aut. greide</v>
          </cell>
          <cell r="E1082" t="str">
            <v>m2</v>
          </cell>
          <cell r="F1082">
            <v>0.83</v>
          </cell>
        </row>
        <row r="1083">
          <cell r="A1083" t="str">
            <v>5 S 02 200 00</v>
          </cell>
          <cell r="B1083" t="str">
            <v>Sub-base solo estabilizado granul. s/ mistura</v>
          </cell>
          <cell r="E1083" t="str">
            <v>m3</v>
          </cell>
          <cell r="F1083">
            <v>8.57</v>
          </cell>
        </row>
        <row r="1084">
          <cell r="A1084" t="str">
            <v>5 S 02 200 01</v>
          </cell>
          <cell r="B1084" t="str">
            <v>Base solo estabilizado granul. s/ mistura</v>
          </cell>
          <cell r="E1084" t="str">
            <v>m3</v>
          </cell>
          <cell r="F1084">
            <v>8.57</v>
          </cell>
        </row>
        <row r="1085">
          <cell r="A1085" t="str">
            <v>5 S 02 201 00</v>
          </cell>
          <cell r="B1085" t="str">
            <v>Recomposição camada de base s/ adição de material</v>
          </cell>
          <cell r="E1085" t="str">
            <v>m2</v>
          </cell>
          <cell r="F1085">
            <v>0.53</v>
          </cell>
        </row>
        <row r="1086">
          <cell r="A1086" t="str">
            <v>5 S 02 210 00</v>
          </cell>
          <cell r="B1086" t="str">
            <v>Sub-base estabiliz. granul. c/ mist. solo na pista</v>
          </cell>
          <cell r="E1086" t="str">
            <v>m3</v>
          </cell>
          <cell r="F1086">
            <v>9.07</v>
          </cell>
        </row>
        <row r="1087">
          <cell r="A1087" t="str">
            <v>5 S 02 210 01</v>
          </cell>
          <cell r="B1087" t="str">
            <v>Sub-base estab. granul.c/mist. solo-areia na pista</v>
          </cell>
          <cell r="E1087" t="str">
            <v>m3</v>
          </cell>
          <cell r="F1087">
            <v>10.43</v>
          </cell>
        </row>
        <row r="1088">
          <cell r="A1088" t="str">
            <v>5 S 02 210 02</v>
          </cell>
          <cell r="B1088" t="str">
            <v>Base estabiliz.granul.c/ mist. solo areia na pista</v>
          </cell>
          <cell r="E1088" t="str">
            <v>m3</v>
          </cell>
          <cell r="F1088">
            <v>10.43</v>
          </cell>
        </row>
        <row r="1089">
          <cell r="A1089" t="str">
            <v>5 S 02 220 00</v>
          </cell>
          <cell r="B1089" t="str">
            <v>Base estabilizada granul. c/ mistura solo-brita</v>
          </cell>
          <cell r="E1089" t="str">
            <v>m3</v>
          </cell>
          <cell r="F1089">
            <v>27.52</v>
          </cell>
        </row>
        <row r="1090">
          <cell r="A1090" t="str">
            <v>5 S 02 230 00</v>
          </cell>
          <cell r="B1090" t="str">
            <v>Base de brita graduada</v>
          </cell>
          <cell r="E1090" t="str">
            <v>m3</v>
          </cell>
          <cell r="F1090">
            <v>43.43</v>
          </cell>
        </row>
        <row r="1091">
          <cell r="A1091" t="str">
            <v>5 S 02 230 01</v>
          </cell>
          <cell r="B1091" t="str">
            <v>Base brita grad.c/distr.agreg. contr. autom.greide</v>
          </cell>
          <cell r="E1091" t="str">
            <v>m3</v>
          </cell>
          <cell r="F1091">
            <v>44.54</v>
          </cell>
        </row>
        <row r="1092">
          <cell r="A1092" t="str">
            <v>5 S 02 231 00</v>
          </cell>
          <cell r="B1092" t="str">
            <v>Base de macadame hidraúlico</v>
          </cell>
          <cell r="E1092" t="str">
            <v>m3</v>
          </cell>
          <cell r="F1092">
            <v>38.22</v>
          </cell>
        </row>
        <row r="1093">
          <cell r="A1093" t="str">
            <v>5 S 02 240 11</v>
          </cell>
          <cell r="B1093" t="str">
            <v>Recomposição camada de base c/ adição de cimento</v>
          </cell>
          <cell r="E1093" t="str">
            <v>m3</v>
          </cell>
          <cell r="F1093">
            <v>52.12</v>
          </cell>
        </row>
        <row r="1094">
          <cell r="A1094" t="str">
            <v>5 S 02 241 01</v>
          </cell>
          <cell r="B1094" t="str">
            <v>Base de solo cimento com mistura em usina</v>
          </cell>
          <cell r="E1094" t="str">
            <v>m3</v>
          </cell>
          <cell r="F1094">
            <v>109.61</v>
          </cell>
        </row>
        <row r="1095">
          <cell r="A1095" t="str">
            <v>5 S 02 243 01</v>
          </cell>
          <cell r="B1095" t="str">
            <v>Sub-base solo melhorado c/cimento c/mist. em usina</v>
          </cell>
          <cell r="E1095" t="str">
            <v>m3</v>
          </cell>
          <cell r="F1095">
            <v>64.09</v>
          </cell>
        </row>
        <row r="1096">
          <cell r="A1096" t="str">
            <v>5 S 02 249 11</v>
          </cell>
          <cell r="B1096" t="str">
            <v>Recomp. base c/ demol. do rev. e incorp. à base</v>
          </cell>
          <cell r="E1096" t="str">
            <v>m3</v>
          </cell>
          <cell r="F1096">
            <v>29.73</v>
          </cell>
        </row>
        <row r="1097">
          <cell r="A1097" t="str">
            <v>5 S 02 300 00</v>
          </cell>
          <cell r="B1097" t="str">
            <v>Imprimação</v>
          </cell>
          <cell r="E1097" t="str">
            <v>m2</v>
          </cell>
          <cell r="F1097">
            <v>0.17</v>
          </cell>
        </row>
        <row r="1098">
          <cell r="A1098" t="str">
            <v>5 S 02 400 00</v>
          </cell>
          <cell r="B1098" t="str">
            <v>Pintura de ligação</v>
          </cell>
          <cell r="E1098" t="str">
            <v>m2</v>
          </cell>
          <cell r="F1098">
            <v>0.1</v>
          </cell>
        </row>
        <row r="1099">
          <cell r="A1099" t="str">
            <v>5 S 02 500 00</v>
          </cell>
          <cell r="B1099" t="str">
            <v>Tratamento superficial simples c/ CAP</v>
          </cell>
          <cell r="E1099" t="str">
            <v>m2</v>
          </cell>
          <cell r="F1099">
            <v>0.5</v>
          </cell>
        </row>
        <row r="1100">
          <cell r="A1100" t="str">
            <v>5 S 02 500 01</v>
          </cell>
          <cell r="B1100" t="str">
            <v>Tratamento superficial simples c/ emulsão</v>
          </cell>
          <cell r="E1100" t="str">
            <v>m2</v>
          </cell>
          <cell r="F1100">
            <v>0.47</v>
          </cell>
        </row>
        <row r="1101">
          <cell r="A1101" t="str">
            <v>5 S 02 500 02</v>
          </cell>
          <cell r="B1101" t="str">
            <v>Tratamento superficial simples c/ banho diluído</v>
          </cell>
          <cell r="E1101" t="str">
            <v>m2</v>
          </cell>
          <cell r="F1101">
            <v>0.54</v>
          </cell>
        </row>
        <row r="1102">
          <cell r="A1102" t="str">
            <v>5 S 02 501 00</v>
          </cell>
          <cell r="B1102" t="str">
            <v>Tratamento superficial duplo c/ CAP</v>
          </cell>
          <cell r="E1102" t="str">
            <v>m2</v>
          </cell>
          <cell r="F1102">
            <v>1.49</v>
          </cell>
        </row>
        <row r="1103">
          <cell r="A1103" t="str">
            <v>5 S 02 501 01</v>
          </cell>
          <cell r="B1103" t="str">
            <v>Tratamento superficial duplo c/ emulsão</v>
          </cell>
          <cell r="E1103" t="str">
            <v>m2</v>
          </cell>
          <cell r="F1103">
            <v>1.49</v>
          </cell>
        </row>
        <row r="1104">
          <cell r="A1104" t="str">
            <v>5 S 02 501 02</v>
          </cell>
          <cell r="B1104" t="str">
            <v>Tratamento superficial duplo c/ banho diluído</v>
          </cell>
          <cell r="E1104" t="str">
            <v>m2</v>
          </cell>
          <cell r="F1104">
            <v>1.63</v>
          </cell>
        </row>
        <row r="1105">
          <cell r="A1105" t="str">
            <v>5 S 02 502 00</v>
          </cell>
          <cell r="B1105" t="str">
            <v>Tratamento superficial triplo c/ CAP</v>
          </cell>
          <cell r="E1105" t="str">
            <v>m2</v>
          </cell>
          <cell r="F1105">
            <v>2.14</v>
          </cell>
        </row>
        <row r="1106">
          <cell r="A1106" t="str">
            <v>5 S 02 502 01</v>
          </cell>
          <cell r="B1106" t="str">
            <v>Tratamento superficial triplo c/ emulsão</v>
          </cell>
          <cell r="E1106" t="str">
            <v>m2</v>
          </cell>
          <cell r="F1106">
            <v>2.16</v>
          </cell>
        </row>
        <row r="1107">
          <cell r="A1107" t="str">
            <v>5 S 02 502 02</v>
          </cell>
          <cell r="B1107" t="str">
            <v>Tratamento superficial triplo c/ banho diluído</v>
          </cell>
          <cell r="E1107" t="str">
            <v>m2</v>
          </cell>
          <cell r="F1107">
            <v>2.34</v>
          </cell>
        </row>
        <row r="1108">
          <cell r="A1108" t="str">
            <v>5 S 02 511 01</v>
          </cell>
          <cell r="B1108" t="str">
            <v>Micro-revestimento a frio - Microflex 0,8cm</v>
          </cell>
          <cell r="E1108" t="str">
            <v>m2</v>
          </cell>
          <cell r="F1108">
            <v>1.22</v>
          </cell>
        </row>
        <row r="1109">
          <cell r="A1109" t="str">
            <v>5 S 02 511 02</v>
          </cell>
          <cell r="B1109" t="str">
            <v>Micro-revestimento a frio - Microflex 1,5 cm</v>
          </cell>
          <cell r="E1109" t="str">
            <v>m2</v>
          </cell>
          <cell r="F1109">
            <v>2.39</v>
          </cell>
        </row>
        <row r="1110">
          <cell r="A1110" t="str">
            <v>5 S 02 511 03</v>
          </cell>
          <cell r="B1110" t="str">
            <v>Micro-revestimento a frio - Microflex 2,0 cm</v>
          </cell>
          <cell r="E1110" t="str">
            <v>m2</v>
          </cell>
          <cell r="F1110">
            <v>3.17</v>
          </cell>
        </row>
        <row r="1111">
          <cell r="A1111" t="str">
            <v>5 S 02 511 04</v>
          </cell>
          <cell r="B1111" t="str">
            <v>Micro-revestimento a frio - Microflex - 2,5 cm</v>
          </cell>
          <cell r="E1111" t="str">
            <v>m2</v>
          </cell>
          <cell r="F1111">
            <v>3.73</v>
          </cell>
        </row>
        <row r="1112">
          <cell r="A1112" t="str">
            <v>5 S 02 512 01</v>
          </cell>
          <cell r="B1112" t="str">
            <v>Lama asfáltica fina (granulometrias I e II)</v>
          </cell>
          <cell r="E1112" t="str">
            <v>m2</v>
          </cell>
          <cell r="F1112">
            <v>0.52</v>
          </cell>
        </row>
        <row r="1113">
          <cell r="A1113" t="str">
            <v>5 S 02 512 02</v>
          </cell>
          <cell r="B1113" t="str">
            <v>Lama asfáltica grossa (granulometrias III e IV)</v>
          </cell>
          <cell r="E1113" t="str">
            <v>m2</v>
          </cell>
          <cell r="F1113">
            <v>26.76</v>
          </cell>
        </row>
        <row r="1114">
          <cell r="A1114" t="str">
            <v>5 S 02 530 00</v>
          </cell>
          <cell r="B1114" t="str">
            <v>Pré-misturado a frio</v>
          </cell>
          <cell r="E1114" t="str">
            <v>m3</v>
          </cell>
          <cell r="F1114">
            <v>61.21</v>
          </cell>
        </row>
        <row r="1115">
          <cell r="A1115" t="str">
            <v>5 S 02 531 00</v>
          </cell>
          <cell r="B1115" t="str">
            <v>Macadame betuminoso por penetração</v>
          </cell>
          <cell r="E1115" t="str">
            <v>m3</v>
          </cell>
          <cell r="F1115">
            <v>51.61</v>
          </cell>
        </row>
        <row r="1116">
          <cell r="A1116" t="str">
            <v>5 S 02 532 00</v>
          </cell>
          <cell r="B1116" t="str">
            <v>Areia-asfalto a quente</v>
          </cell>
          <cell r="E1116" t="str">
            <v>t</v>
          </cell>
          <cell r="F1116">
            <v>39.270000000000003</v>
          </cell>
        </row>
        <row r="1117">
          <cell r="A1117" t="str">
            <v>5 S 02 540 01</v>
          </cell>
          <cell r="B1117" t="str">
            <v>Conc. betumin.usinado a quente - capa de rolamento</v>
          </cell>
          <cell r="E1117" t="str">
            <v>t</v>
          </cell>
          <cell r="F1117">
            <v>34.75</v>
          </cell>
        </row>
        <row r="1118">
          <cell r="A1118" t="str">
            <v>5 S 02 540 02</v>
          </cell>
          <cell r="B1118" t="str">
            <v>Concreto betuminoso usinado a quente - binder</v>
          </cell>
          <cell r="E1118" t="str">
            <v>t</v>
          </cell>
          <cell r="F1118">
            <v>34.22</v>
          </cell>
        </row>
        <row r="1119">
          <cell r="A1119" t="str">
            <v>5 S 02 540 11</v>
          </cell>
          <cell r="B1119" t="str">
            <v>CBUQ reciclado a quente no local</v>
          </cell>
          <cell r="E1119" t="str">
            <v>t</v>
          </cell>
          <cell r="F1119" t="str">
            <v>excluído</v>
          </cell>
        </row>
        <row r="1120">
          <cell r="A1120" t="str">
            <v>5 S 02 540 12</v>
          </cell>
          <cell r="B1120" t="str">
            <v>CBUQ reciclado em usina fixa</v>
          </cell>
          <cell r="E1120" t="str">
            <v>t</v>
          </cell>
          <cell r="F1120">
            <v>29.87</v>
          </cell>
        </row>
        <row r="1121">
          <cell r="A1121" t="str">
            <v>5 S 02 600 00</v>
          </cell>
          <cell r="B1121" t="str">
            <v>Manta sintét. p/ recap.asfál.- fornec. e aplicação</v>
          </cell>
          <cell r="E1121" t="str">
            <v>m2</v>
          </cell>
          <cell r="F1121">
            <v>4.68</v>
          </cell>
        </row>
        <row r="1122">
          <cell r="A1122" t="str">
            <v>5 S 02 607 00</v>
          </cell>
          <cell r="B1122" t="str">
            <v>Concreto cimento portland c/ equip. pequeno porte</v>
          </cell>
          <cell r="E1122" t="str">
            <v>m3</v>
          </cell>
          <cell r="F1122">
            <v>312.11</v>
          </cell>
        </row>
        <row r="1123">
          <cell r="A1123" t="str">
            <v>5 S 02 702 00</v>
          </cell>
          <cell r="B1123" t="str">
            <v>Limpeza e enchimento de junta de pavimento de conc</v>
          </cell>
          <cell r="E1123" t="str">
            <v>m</v>
          </cell>
          <cell r="F1123">
            <v>2.64</v>
          </cell>
        </row>
        <row r="1124">
          <cell r="A1124" t="str">
            <v>5 S 02 905 00</v>
          </cell>
          <cell r="B1124" t="str">
            <v>Remoção mecanizada de revestimento betuminoso</v>
          </cell>
          <cell r="E1124" t="str">
            <v>m3</v>
          </cell>
          <cell r="F1124">
            <v>6.16</v>
          </cell>
        </row>
        <row r="1125">
          <cell r="A1125" t="str">
            <v>5 S 02 905 01</v>
          </cell>
          <cell r="B1125" t="str">
            <v>Remoção manual de revestimento betuminoso</v>
          </cell>
          <cell r="E1125" t="str">
            <v>m3</v>
          </cell>
          <cell r="F1125">
            <v>104.36</v>
          </cell>
        </row>
        <row r="1126">
          <cell r="A1126" t="str">
            <v>5 S 02 906 00</v>
          </cell>
          <cell r="B1126" t="str">
            <v>Remoção mecanizada da camada granular pavimento</v>
          </cell>
          <cell r="E1126" t="str">
            <v>m3</v>
          </cell>
          <cell r="F1126">
            <v>3.95</v>
          </cell>
        </row>
        <row r="1127">
          <cell r="A1127" t="str">
            <v>5 S 02 906 01</v>
          </cell>
          <cell r="B1127" t="str">
            <v>Remoção manual da camada granular do pavimento</v>
          </cell>
          <cell r="E1127" t="str">
            <v>m3</v>
          </cell>
          <cell r="F1127">
            <v>56.65</v>
          </cell>
        </row>
        <row r="1128">
          <cell r="A1128" t="str">
            <v>5 S 02 907 00</v>
          </cell>
          <cell r="B1128" t="str">
            <v>Remoção mecanizada material de baixa capac.suporte</v>
          </cell>
          <cell r="E1128" t="str">
            <v>m3</v>
          </cell>
          <cell r="F1128">
            <v>3.89</v>
          </cell>
        </row>
        <row r="1129">
          <cell r="A1129" t="str">
            <v>5 S 02 907 01</v>
          </cell>
          <cell r="B1129" t="str">
            <v>Remoção manual de material de baixa capac.suporte</v>
          </cell>
          <cell r="E1129" t="str">
            <v>m3</v>
          </cell>
          <cell r="F1129">
            <v>48</v>
          </cell>
        </row>
        <row r="1130">
          <cell r="A1130" t="str">
            <v>5 S 02 908 00</v>
          </cell>
          <cell r="B1130" t="str">
            <v>Arrancamento e remoção de paralelepípedos</v>
          </cell>
          <cell r="E1130" t="str">
            <v>m2</v>
          </cell>
          <cell r="F1130">
            <v>13.14</v>
          </cell>
        </row>
        <row r="1131">
          <cell r="A1131" t="str">
            <v>5 S 02 909 00</v>
          </cell>
          <cell r="B1131" t="str">
            <v>Arrancamento e remoção de meios-fios</v>
          </cell>
          <cell r="E1131" t="str">
            <v>m3</v>
          </cell>
          <cell r="F1131">
            <v>71.58</v>
          </cell>
        </row>
        <row r="1132">
          <cell r="A1132" t="str">
            <v>5 S 02 990 11</v>
          </cell>
          <cell r="B1132" t="str">
            <v>Fresagem contínua do revest. betuminoso</v>
          </cell>
          <cell r="E1132" t="str">
            <v>m3</v>
          </cell>
          <cell r="F1132">
            <v>93.45</v>
          </cell>
        </row>
        <row r="1133">
          <cell r="A1133" t="str">
            <v>5 S 02 990 12</v>
          </cell>
          <cell r="B1133" t="str">
            <v>Fresagem descontínua revest. betuminoso</v>
          </cell>
          <cell r="E1133" t="str">
            <v>m3</v>
          </cell>
          <cell r="F1133">
            <v>129.41999999999999</v>
          </cell>
        </row>
        <row r="1134">
          <cell r="A1134" t="str">
            <v>5 S 04 300 16</v>
          </cell>
          <cell r="B1134" t="str">
            <v>Bueiro met. chapas múltiplas D=1,60m galv.</v>
          </cell>
          <cell r="E1134" t="str">
            <v>m</v>
          </cell>
          <cell r="F1134">
            <v>1028.1099999999999</v>
          </cell>
        </row>
        <row r="1135">
          <cell r="A1135" t="str">
            <v>5 S 04 300 20</v>
          </cell>
          <cell r="B1135" t="str">
            <v>Bueiro met. chapas múltiplas D=2,00m galv.</v>
          </cell>
          <cell r="E1135" t="str">
            <v>m</v>
          </cell>
          <cell r="F1135">
            <v>1279.3399999999999</v>
          </cell>
        </row>
        <row r="1136">
          <cell r="A1136" t="str">
            <v>5 S 04 301 16</v>
          </cell>
          <cell r="B1136" t="str">
            <v>Bueiro met. chapas múltiplas D=1,60m rev. epoxy</v>
          </cell>
          <cell r="E1136" t="str">
            <v>m</v>
          </cell>
          <cell r="F1136">
            <v>1076.94</v>
          </cell>
        </row>
        <row r="1137">
          <cell r="A1137" t="str">
            <v>5 S 04 301 20</v>
          </cell>
          <cell r="B1137" t="str">
            <v>Bueiro met. chapas múltiplas D=2,00m rev. epoxy</v>
          </cell>
          <cell r="E1137" t="str">
            <v>m</v>
          </cell>
          <cell r="F1137">
            <v>1339.98</v>
          </cell>
        </row>
        <row r="1138">
          <cell r="A1138" t="str">
            <v>5 S 04 310 16</v>
          </cell>
          <cell r="B1138" t="str">
            <v>Bueiro met. s/ interrup. de tráf. D=1,60m galv.</v>
          </cell>
          <cell r="E1138" t="str">
            <v>m</v>
          </cell>
          <cell r="F1138">
            <v>1958.05</v>
          </cell>
        </row>
        <row r="1139">
          <cell r="A1139" t="str">
            <v>5 S 04 310 20</v>
          </cell>
          <cell r="B1139" t="str">
            <v>Bueiro met. s/ interrup. de tráf. D=2,00m galv.</v>
          </cell>
          <cell r="E1139" t="str">
            <v>m</v>
          </cell>
          <cell r="F1139">
            <v>2435.4499999999998</v>
          </cell>
        </row>
        <row r="1140">
          <cell r="A1140" t="str">
            <v>5 S 04 311 16</v>
          </cell>
          <cell r="B1140" t="str">
            <v>Bueiro met.s/interrupção traf. D=1,60 m rev.epoxy</v>
          </cell>
          <cell r="E1140" t="str">
            <v>m</v>
          </cell>
          <cell r="F1140">
            <v>2031.03</v>
          </cell>
        </row>
        <row r="1141">
          <cell r="A1141" t="str">
            <v>5 S 04 311 20</v>
          </cell>
          <cell r="B1141" t="str">
            <v>Bueiro met.s/interrupção tráf. D=2,00 m rev. epoxy</v>
          </cell>
          <cell r="E1141" t="str">
            <v>m</v>
          </cell>
          <cell r="F1141">
            <v>2442.35</v>
          </cell>
        </row>
        <row r="1142">
          <cell r="A1142" t="str">
            <v>5 S 04 999 01</v>
          </cell>
          <cell r="B1142" t="str">
            <v>Remoção de bueiros existentes</v>
          </cell>
          <cell r="E1142" t="str">
            <v>m</v>
          </cell>
          <cell r="F1142">
            <v>36.86</v>
          </cell>
        </row>
        <row r="1143">
          <cell r="A1143" t="str">
            <v>5 S 04 999 04</v>
          </cell>
          <cell r="B1143" t="str">
            <v>Restauração de disp. danif. com concr. fck=12 MPa</v>
          </cell>
          <cell r="E1143" t="str">
            <v>m3</v>
          </cell>
          <cell r="F1143">
            <v>246.17</v>
          </cell>
        </row>
        <row r="1144">
          <cell r="A1144" t="str">
            <v>5 S 04 999 07</v>
          </cell>
          <cell r="B1144" t="str">
            <v>Demolição de dispositivos de concreto simples</v>
          </cell>
          <cell r="E1144" t="str">
            <v>m3</v>
          </cell>
          <cell r="F1144">
            <v>67.47</v>
          </cell>
        </row>
        <row r="1145">
          <cell r="A1145" t="str">
            <v>5 S 04 999 08</v>
          </cell>
          <cell r="B1145" t="str">
            <v>Demolição de dispositivos de concreto armado</v>
          </cell>
          <cell r="E1145" t="str">
            <v>m3</v>
          </cell>
          <cell r="F1145">
            <v>306.33</v>
          </cell>
        </row>
        <row r="1146">
          <cell r="A1146" t="str">
            <v>5 S 05 100 00</v>
          </cell>
          <cell r="B1146" t="str">
            <v>Enleivamento</v>
          </cell>
          <cell r="E1146" t="str">
            <v>m2</v>
          </cell>
          <cell r="F1146">
            <v>3.92</v>
          </cell>
        </row>
        <row r="1147">
          <cell r="A1147" t="str">
            <v>5 S 05 102 00</v>
          </cell>
          <cell r="B1147" t="str">
            <v>Hidrossemeadura</v>
          </cell>
          <cell r="E1147" t="str">
            <v>m2</v>
          </cell>
          <cell r="F1147">
            <v>0.86</v>
          </cell>
        </row>
        <row r="1148">
          <cell r="A1148" t="str">
            <v>5 S 05 300 01</v>
          </cell>
          <cell r="B1148" t="str">
            <v>Alvenaria de pedra arrumada</v>
          </cell>
          <cell r="E1148" t="str">
            <v>m3</v>
          </cell>
          <cell r="F1148">
            <v>56.22</v>
          </cell>
        </row>
        <row r="1149">
          <cell r="A1149" t="str">
            <v>5 S 05 300 02</v>
          </cell>
          <cell r="B1149" t="str">
            <v>Enrocamento de pedra jogada</v>
          </cell>
          <cell r="E1149" t="str">
            <v>m3</v>
          </cell>
          <cell r="F1149">
            <v>32.03</v>
          </cell>
        </row>
        <row r="1150">
          <cell r="A1150" t="str">
            <v>5 S 05 301 00</v>
          </cell>
          <cell r="B1150" t="str">
            <v>Alvenaria de pedra argamassada</v>
          </cell>
          <cell r="E1150" t="str">
            <v>m3</v>
          </cell>
          <cell r="F1150">
            <v>139.43</v>
          </cell>
        </row>
        <row r="1151">
          <cell r="A1151" t="str">
            <v>5 S 05 302 01</v>
          </cell>
          <cell r="B1151" t="str">
            <v>Muro de gabião tipo caixa</v>
          </cell>
          <cell r="E1151" t="str">
            <v>m3</v>
          </cell>
          <cell r="F1151">
            <v>138.34</v>
          </cell>
        </row>
        <row r="1152">
          <cell r="A1152" t="str">
            <v>5 S 05 303 01</v>
          </cell>
          <cell r="B1152" t="str">
            <v>Terra armada - ECE - greide 0,0&lt;h&lt;6,00m</v>
          </cell>
          <cell r="E1152" t="str">
            <v>m2</v>
          </cell>
          <cell r="F1152">
            <v>196.56</v>
          </cell>
        </row>
        <row r="1153">
          <cell r="A1153" t="str">
            <v>5 S 05 303 02</v>
          </cell>
          <cell r="B1153" t="str">
            <v>Terra armada - ECE - greide 6,0&lt;h&lt;9,00</v>
          </cell>
          <cell r="E1153" t="str">
            <v>m2</v>
          </cell>
          <cell r="F1153">
            <v>220.52</v>
          </cell>
        </row>
        <row r="1154">
          <cell r="A1154" t="str">
            <v>5 S 05 303 03</v>
          </cell>
          <cell r="B1154" t="str">
            <v>Terra armada - ECE - greide 9,0&lt;h&lt;12,00m</v>
          </cell>
          <cell r="E1154" t="str">
            <v>m2</v>
          </cell>
          <cell r="F1154">
            <v>244.38</v>
          </cell>
        </row>
        <row r="1155">
          <cell r="A1155" t="str">
            <v>5 S 05 303 04</v>
          </cell>
          <cell r="B1155" t="str">
            <v>Terra armada - ECE - pé de talude 0,0&lt;h&lt;6,00m</v>
          </cell>
          <cell r="E1155" t="str">
            <v>m2</v>
          </cell>
          <cell r="F1155">
            <v>231.72</v>
          </cell>
        </row>
        <row r="1156">
          <cell r="A1156" t="str">
            <v>5 S 05 303 05</v>
          </cell>
          <cell r="B1156" t="str">
            <v>Terra armada - ECE - pé de talude 6,0&lt;h&lt;9,00m</v>
          </cell>
          <cell r="E1156" t="str">
            <v>m2</v>
          </cell>
          <cell r="F1156">
            <v>260.49</v>
          </cell>
        </row>
        <row r="1157">
          <cell r="A1157" t="str">
            <v>5 S 05 303 06</v>
          </cell>
          <cell r="B1157" t="str">
            <v>Terra armada - ECE - pé de talude 9,0&lt;h&lt;12,00m</v>
          </cell>
          <cell r="E1157" t="str">
            <v>m2</v>
          </cell>
          <cell r="F1157">
            <v>287.66000000000003</v>
          </cell>
        </row>
        <row r="1158">
          <cell r="A1158" t="str">
            <v>5 S 05 303 07</v>
          </cell>
          <cell r="B1158" t="str">
            <v>Terra armada - ECE - encontro portante 0,0&lt;h&lt;6,0m</v>
          </cell>
          <cell r="E1158" t="str">
            <v>m2</v>
          </cell>
          <cell r="F1158">
            <v>421.92</v>
          </cell>
        </row>
        <row r="1159">
          <cell r="A1159" t="str">
            <v>5 S 05 303 08</v>
          </cell>
          <cell r="B1159" t="str">
            <v>Terra armada - ECE - encontro portante 6,0&lt;h&lt;9,00m</v>
          </cell>
          <cell r="E1159" t="str">
            <v>m2</v>
          </cell>
          <cell r="F1159">
            <v>562.24</v>
          </cell>
        </row>
        <row r="1160">
          <cell r="A1160" t="str">
            <v>5 S 05 303 09</v>
          </cell>
          <cell r="B1160" t="str">
            <v>Escamas de concreto armado para terra armada</v>
          </cell>
          <cell r="E1160" t="str">
            <v>m3</v>
          </cell>
          <cell r="F1160">
            <v>535.33000000000004</v>
          </cell>
        </row>
        <row r="1161">
          <cell r="A1161" t="str">
            <v>5 S 05 303 10</v>
          </cell>
          <cell r="B1161" t="str">
            <v>Conc. de soleira e arrem. de maciço de terra arm.</v>
          </cell>
          <cell r="E1161" t="str">
            <v>m3</v>
          </cell>
          <cell r="F1161">
            <v>254.14</v>
          </cell>
        </row>
        <row r="1162">
          <cell r="A1162" t="str">
            <v>5 S 05 303 11</v>
          </cell>
          <cell r="B1162" t="str">
            <v>Montagem de maciço terra armada</v>
          </cell>
          <cell r="E1162" t="str">
            <v>m2</v>
          </cell>
          <cell r="F1162">
            <v>61.95</v>
          </cell>
        </row>
        <row r="1163">
          <cell r="A1163" t="str">
            <v>5 S 05 340 01</v>
          </cell>
          <cell r="B1163" t="str">
            <v>Execução cortina atirantada conc.armado fck=15 MPa</v>
          </cell>
          <cell r="E1163" t="str">
            <v>m3</v>
          </cell>
          <cell r="F1163">
            <v>882.36</v>
          </cell>
        </row>
        <row r="1164">
          <cell r="A1164" t="str">
            <v>5 S 05 900 01</v>
          </cell>
          <cell r="B1164" t="str">
            <v>Execução tirante protendido cortina atirantada</v>
          </cell>
          <cell r="E1164" t="str">
            <v>m</v>
          </cell>
          <cell r="F1164">
            <v>92.75</v>
          </cell>
        </row>
        <row r="1165">
          <cell r="A1165" t="str">
            <v>5 S 06 400 01</v>
          </cell>
          <cell r="B1165" t="str">
            <v>Cêrcas arame farp. c/ mourão conc. seção quadr.</v>
          </cell>
          <cell r="E1165" t="str">
            <v>m</v>
          </cell>
          <cell r="F1165">
            <v>15.13</v>
          </cell>
        </row>
        <row r="1166">
          <cell r="A1166" t="str">
            <v>5 S 06 400 02</v>
          </cell>
          <cell r="B1166" t="str">
            <v>Cerca arame farp. c/ mourão de conc. seção triang</v>
          </cell>
          <cell r="E1166" t="str">
            <v>m</v>
          </cell>
          <cell r="F1166">
            <v>11.7</v>
          </cell>
        </row>
        <row r="1167">
          <cell r="A1167" t="str">
            <v>5 S 06 410 00</v>
          </cell>
          <cell r="B1167" t="str">
            <v>Cêrcas arame farpado com suporte madeira</v>
          </cell>
          <cell r="E1167" t="str">
            <v>m</v>
          </cell>
          <cell r="F1167">
            <v>18.739999999999998</v>
          </cell>
        </row>
        <row r="1168">
          <cell r="A1168" t="str">
            <v>5 S 09 001 07</v>
          </cell>
          <cell r="B1168" t="str">
            <v>Transporte local em rodov. não pavim.</v>
          </cell>
          <cell r="E1168" t="str">
            <v>tkm</v>
          </cell>
          <cell r="F1168">
            <v>0.55000000000000004</v>
          </cell>
        </row>
        <row r="1169">
          <cell r="A1169" t="str">
            <v>5 S 09 001 90</v>
          </cell>
          <cell r="B1169" t="str">
            <v>Transporte comercial c/ carroc. rodov. não pav.</v>
          </cell>
          <cell r="E1169" t="str">
            <v>tkm</v>
          </cell>
          <cell r="F1169">
            <v>0.36</v>
          </cell>
        </row>
        <row r="1170">
          <cell r="A1170" t="str">
            <v>5 S 09 002 07</v>
          </cell>
          <cell r="B1170" t="str">
            <v>Transporte local em rodov. pavim.</v>
          </cell>
          <cell r="E1170" t="str">
            <v>tkm</v>
          </cell>
          <cell r="F1170">
            <v>0.41</v>
          </cell>
        </row>
        <row r="1171">
          <cell r="A1171" t="str">
            <v>5 S 09 002 90</v>
          </cell>
          <cell r="B1171" t="str">
            <v>Transporte comercial c/ carroceria rodov. pav.</v>
          </cell>
          <cell r="E1171" t="str">
            <v>tkm</v>
          </cell>
          <cell r="F1171">
            <v>0.24</v>
          </cell>
        </row>
        <row r="1173">
          <cell r="B1173" t="str">
            <v>MATERIAIS</v>
          </cell>
          <cell r="C1173" t="str">
            <v>Und Com</v>
          </cell>
          <cell r="D1173" t="str">
            <v>Fator de Conversão</v>
          </cell>
          <cell r="E1173" t="str">
            <v>Und</v>
          </cell>
        </row>
        <row r="1174">
          <cell r="A1174" t="str">
            <v>AM01</v>
          </cell>
          <cell r="B1174" t="str">
            <v>Aço D=4,2 mm CA 25</v>
          </cell>
          <cell r="C1174" t="str">
            <v>kg</v>
          </cell>
          <cell r="D1174">
            <v>1</v>
          </cell>
          <cell r="E1174" t="str">
            <v>kg</v>
          </cell>
        </row>
        <row r="1175">
          <cell r="A1175" t="str">
            <v>AM02</v>
          </cell>
          <cell r="B1175" t="str">
            <v>Aço D=6,3 mm CA 25</v>
          </cell>
          <cell r="C1175" t="str">
            <v>kg</v>
          </cell>
          <cell r="D1175">
            <v>1</v>
          </cell>
          <cell r="E1175" t="str">
            <v>kg</v>
          </cell>
        </row>
        <row r="1176">
          <cell r="A1176" t="str">
            <v>AM03</v>
          </cell>
          <cell r="B1176" t="str">
            <v>Aço D=10 mm CA 25</v>
          </cell>
          <cell r="C1176" t="str">
            <v>kg</v>
          </cell>
          <cell r="D1176">
            <v>1</v>
          </cell>
          <cell r="E1176" t="str">
            <v>kg</v>
          </cell>
        </row>
        <row r="1177">
          <cell r="A1177" t="str">
            <v>AM04</v>
          </cell>
          <cell r="B1177" t="str">
            <v>Aço D=6,3 mm CA 50</v>
          </cell>
          <cell r="C1177" t="str">
            <v>kg</v>
          </cell>
          <cell r="D1177">
            <v>1</v>
          </cell>
          <cell r="E1177" t="str">
            <v>kg</v>
          </cell>
        </row>
        <row r="1178">
          <cell r="A1178" t="str">
            <v>AM05</v>
          </cell>
          <cell r="B1178" t="str">
            <v>Aço D=10 mm CA 50</v>
          </cell>
          <cell r="C1178" t="str">
            <v>kg</v>
          </cell>
          <cell r="D1178">
            <v>1</v>
          </cell>
          <cell r="E1178" t="str">
            <v>kg</v>
          </cell>
        </row>
        <row r="1179">
          <cell r="A1179" t="str">
            <v>AM06</v>
          </cell>
          <cell r="B1179" t="str">
            <v>Aço D=4,2 mm CA 60</v>
          </cell>
          <cell r="C1179" t="str">
            <v>kg</v>
          </cell>
          <cell r="D1179">
            <v>1</v>
          </cell>
          <cell r="E1179" t="str">
            <v>kg</v>
          </cell>
        </row>
        <row r="1180">
          <cell r="A1180" t="str">
            <v>AM07</v>
          </cell>
          <cell r="B1180" t="str">
            <v>Aço D=5,0 mm CA 60</v>
          </cell>
          <cell r="C1180" t="str">
            <v>kg</v>
          </cell>
          <cell r="D1180">
            <v>1</v>
          </cell>
          <cell r="E1180" t="str">
            <v>kg</v>
          </cell>
        </row>
        <row r="1181">
          <cell r="A1181" t="str">
            <v>AM08</v>
          </cell>
          <cell r="B1181" t="str">
            <v>Aço D=6,0 mm CA 60</v>
          </cell>
          <cell r="C1181" t="str">
            <v>kg</v>
          </cell>
          <cell r="D1181">
            <v>1</v>
          </cell>
          <cell r="E1181" t="str">
            <v>kg</v>
          </cell>
        </row>
        <row r="1182">
          <cell r="A1182" t="str">
            <v>AM09</v>
          </cell>
          <cell r="B1182" t="str">
            <v>Mandíbula móvel p/ britador 6240C</v>
          </cell>
          <cell r="C1182" t="str">
            <v>un</v>
          </cell>
          <cell r="D1182">
            <v>216</v>
          </cell>
          <cell r="E1182" t="str">
            <v>u/h</v>
          </cell>
        </row>
        <row r="1183">
          <cell r="A1183" t="str">
            <v>AM10</v>
          </cell>
          <cell r="B1183" t="str">
            <v>Mandíbula fixa p/ britador 6240C</v>
          </cell>
          <cell r="C1183" t="str">
            <v>un</v>
          </cell>
          <cell r="D1183">
            <v>133</v>
          </cell>
          <cell r="E1183" t="str">
            <v>u/h</v>
          </cell>
        </row>
        <row r="1184">
          <cell r="A1184" t="str">
            <v>AM11</v>
          </cell>
          <cell r="B1184" t="str">
            <v>Revestimento móvel p/ britador 60TS</v>
          </cell>
          <cell r="C1184" t="str">
            <v>un</v>
          </cell>
          <cell r="D1184">
            <v>381</v>
          </cell>
          <cell r="E1184" t="str">
            <v>u/h</v>
          </cell>
        </row>
        <row r="1185">
          <cell r="A1185" t="str">
            <v>AM12</v>
          </cell>
          <cell r="B1185" t="str">
            <v>Revestimento fixo p/ britador 60TS</v>
          </cell>
          <cell r="C1185" t="str">
            <v>un</v>
          </cell>
          <cell r="D1185">
            <v>395</v>
          </cell>
          <cell r="E1185" t="str">
            <v>u/h</v>
          </cell>
        </row>
        <row r="1186">
          <cell r="A1186" t="str">
            <v>AM19</v>
          </cell>
          <cell r="B1186" t="str">
            <v>Mandíbula fixa p/ britador 4230</v>
          </cell>
          <cell r="C1186" t="str">
            <v>un</v>
          </cell>
          <cell r="D1186">
            <v>150</v>
          </cell>
          <cell r="E1186" t="str">
            <v>u/h</v>
          </cell>
        </row>
        <row r="1187">
          <cell r="A1187" t="str">
            <v>AM20</v>
          </cell>
          <cell r="B1187" t="str">
            <v>Mandíbula móvel p/ britador 4230</v>
          </cell>
          <cell r="C1187" t="str">
            <v>un</v>
          </cell>
          <cell r="D1187">
            <v>100</v>
          </cell>
          <cell r="E1187" t="str">
            <v>u/h</v>
          </cell>
        </row>
        <row r="1188">
          <cell r="A1188" t="str">
            <v>AM25</v>
          </cell>
          <cell r="B1188" t="str">
            <v>Mandíbula móvel para britador 80x50</v>
          </cell>
          <cell r="C1188" t="str">
            <v>un</v>
          </cell>
          <cell r="D1188">
            <v>250</v>
          </cell>
          <cell r="E1188" t="str">
            <v>u/h</v>
          </cell>
        </row>
        <row r="1189">
          <cell r="A1189" t="str">
            <v>AM26</v>
          </cell>
          <cell r="B1189" t="str">
            <v>Mandíbula fixa para britador 80x50</v>
          </cell>
          <cell r="C1189" t="str">
            <v>un</v>
          </cell>
          <cell r="D1189">
            <v>437</v>
          </cell>
          <cell r="E1189" t="str">
            <v>u/h</v>
          </cell>
        </row>
        <row r="1190">
          <cell r="A1190" t="str">
            <v>AM27</v>
          </cell>
          <cell r="B1190" t="str">
            <v>Revestimento móvel p/ britador 90TS</v>
          </cell>
          <cell r="C1190" t="str">
            <v>un</v>
          </cell>
          <cell r="D1190">
            <v>338</v>
          </cell>
          <cell r="E1190" t="str">
            <v>u/h</v>
          </cell>
        </row>
        <row r="1191">
          <cell r="A1191" t="str">
            <v>AM28</v>
          </cell>
          <cell r="B1191" t="str">
            <v>Revestimento fixo p/ britador 90TS</v>
          </cell>
          <cell r="C1191" t="str">
            <v>un</v>
          </cell>
          <cell r="D1191">
            <v>440</v>
          </cell>
          <cell r="E1191" t="str">
            <v>u/h</v>
          </cell>
        </row>
        <row r="1192">
          <cell r="A1192" t="str">
            <v>AM29</v>
          </cell>
          <cell r="B1192" t="str">
            <v>Revestimento móvel p/ britador 90TF</v>
          </cell>
          <cell r="C1192" t="str">
            <v>un</v>
          </cell>
          <cell r="D1192">
            <v>99</v>
          </cell>
          <cell r="E1192" t="str">
            <v>u/h</v>
          </cell>
        </row>
        <row r="1193">
          <cell r="A1193" t="str">
            <v>AM30</v>
          </cell>
          <cell r="B1193" t="str">
            <v>Revestimento fixo p/ britador 90TF</v>
          </cell>
          <cell r="C1193" t="str">
            <v>un</v>
          </cell>
          <cell r="D1193">
            <v>125</v>
          </cell>
          <cell r="E1193" t="str">
            <v>u/h</v>
          </cell>
        </row>
        <row r="1194">
          <cell r="A1194" t="str">
            <v>AM35</v>
          </cell>
          <cell r="B1194" t="str">
            <v>Brita 1</v>
          </cell>
          <cell r="C1194" t="str">
            <v>m3</v>
          </cell>
          <cell r="D1194">
            <v>1</v>
          </cell>
          <cell r="E1194" t="str">
            <v>m3</v>
          </cell>
        </row>
        <row r="1195">
          <cell r="A1195" t="str">
            <v>AM36</v>
          </cell>
          <cell r="B1195" t="str">
            <v>Brita 2</v>
          </cell>
          <cell r="C1195" t="str">
            <v>m3</v>
          </cell>
          <cell r="D1195">
            <v>1</v>
          </cell>
          <cell r="E1195" t="str">
            <v>m3</v>
          </cell>
        </row>
        <row r="1196">
          <cell r="A1196" t="str">
            <v>AM37</v>
          </cell>
          <cell r="B1196" t="str">
            <v>Brita 3</v>
          </cell>
          <cell r="C1196" t="str">
            <v>m3</v>
          </cell>
          <cell r="D1196">
            <v>1</v>
          </cell>
          <cell r="E1196" t="str">
            <v>m3</v>
          </cell>
        </row>
        <row r="1197">
          <cell r="A1197" t="str">
            <v>F801</v>
          </cell>
          <cell r="B1197" t="str">
            <v>Bomba hidráulica alta pressão MAC</v>
          </cell>
          <cell r="C1197" t="str">
            <v>dia</v>
          </cell>
          <cell r="D1197">
            <v>8</v>
          </cell>
          <cell r="E1197" t="str">
            <v>h</v>
          </cell>
        </row>
        <row r="1198">
          <cell r="A1198" t="str">
            <v>F802</v>
          </cell>
          <cell r="B1198" t="str">
            <v>Bomba eletr p/ injeção de nata MAC</v>
          </cell>
          <cell r="C1198" t="str">
            <v>dia</v>
          </cell>
          <cell r="D1198">
            <v>8</v>
          </cell>
          <cell r="E1198" t="str">
            <v>h</v>
          </cell>
        </row>
        <row r="1199">
          <cell r="A1199" t="str">
            <v>F803</v>
          </cell>
          <cell r="B1199" t="str">
            <v>Macaco p/ protensão MAC 7</v>
          </cell>
          <cell r="C1199" t="str">
            <v>dia</v>
          </cell>
          <cell r="D1199">
            <v>8</v>
          </cell>
          <cell r="E1199" t="str">
            <v>h</v>
          </cell>
        </row>
        <row r="1200">
          <cell r="A1200" t="str">
            <v>F804</v>
          </cell>
          <cell r="B1200" t="str">
            <v>Macaco p/ protensão MAC 12</v>
          </cell>
          <cell r="C1200" t="str">
            <v>dia</v>
          </cell>
          <cell r="D1200">
            <v>8</v>
          </cell>
          <cell r="E1200" t="str">
            <v>h</v>
          </cell>
        </row>
        <row r="1201">
          <cell r="A1201" t="str">
            <v>F805</v>
          </cell>
          <cell r="B1201" t="str">
            <v>Macaco p/ protensão MAC 4</v>
          </cell>
          <cell r="C1201" t="str">
            <v>dia</v>
          </cell>
          <cell r="D1201">
            <v>8</v>
          </cell>
          <cell r="E1201" t="str">
            <v>h</v>
          </cell>
        </row>
        <row r="1202">
          <cell r="A1202" t="str">
            <v>F807</v>
          </cell>
          <cell r="B1202" t="str">
            <v>Bomba hidr. alta pressão STUP</v>
          </cell>
          <cell r="C1202" t="str">
            <v>dia</v>
          </cell>
          <cell r="D1202">
            <v>8</v>
          </cell>
          <cell r="E1202" t="str">
            <v>h</v>
          </cell>
        </row>
        <row r="1203">
          <cell r="A1203" t="str">
            <v>F808</v>
          </cell>
          <cell r="B1203" t="str">
            <v>Bomba eletr. injeção de nata STUP</v>
          </cell>
          <cell r="C1203" t="str">
            <v>dia</v>
          </cell>
          <cell r="D1203">
            <v>8</v>
          </cell>
          <cell r="E1203" t="str">
            <v>h</v>
          </cell>
        </row>
        <row r="1204">
          <cell r="A1204" t="str">
            <v>F809</v>
          </cell>
          <cell r="B1204" t="str">
            <v>Macaco p/ protensão STUP</v>
          </cell>
          <cell r="C1204" t="str">
            <v>dia</v>
          </cell>
          <cell r="D1204">
            <v>8</v>
          </cell>
          <cell r="E1204" t="str">
            <v>h</v>
          </cell>
        </row>
        <row r="1205">
          <cell r="A1205" t="str">
            <v>F810</v>
          </cell>
          <cell r="B1205" t="str">
            <v>Macaco p/ protensão STUP</v>
          </cell>
          <cell r="C1205" t="str">
            <v>dia</v>
          </cell>
          <cell r="D1205">
            <v>8</v>
          </cell>
          <cell r="E1205" t="str">
            <v>h</v>
          </cell>
        </row>
        <row r="1206">
          <cell r="A1206" t="str">
            <v>F811</v>
          </cell>
          <cell r="B1206" t="str">
            <v>Macaco p/ protensão STUP</v>
          </cell>
          <cell r="C1206" t="str">
            <v>dia</v>
          </cell>
          <cell r="D1206">
            <v>8</v>
          </cell>
          <cell r="E1206" t="str">
            <v>h</v>
          </cell>
        </row>
        <row r="1207">
          <cell r="A1207" t="str">
            <v>F812</v>
          </cell>
          <cell r="B1207" t="str">
            <v>Macaco p/ protensão STUP</v>
          </cell>
          <cell r="C1207" t="str">
            <v>dia</v>
          </cell>
          <cell r="D1207">
            <v>8</v>
          </cell>
          <cell r="E1207" t="str">
            <v>h</v>
          </cell>
        </row>
        <row r="1208">
          <cell r="A1208" t="str">
            <v>F813</v>
          </cell>
          <cell r="B1208" t="str">
            <v>Macaco p/ prot. de tirante D=32mm</v>
          </cell>
          <cell r="C1208" t="str">
            <v>dia</v>
          </cell>
          <cell r="D1208">
            <v>8</v>
          </cell>
          <cell r="E1208" t="str">
            <v>h</v>
          </cell>
        </row>
        <row r="1209">
          <cell r="A1209" t="str">
            <v>F814</v>
          </cell>
          <cell r="B1209" t="str">
            <v>Injeção de nata de cimento</v>
          </cell>
          <cell r="C1209" t="str">
            <v>m</v>
          </cell>
          <cell r="D1209">
            <v>1</v>
          </cell>
          <cell r="E1209" t="str">
            <v>m</v>
          </cell>
        </row>
        <row r="1210">
          <cell r="A1210" t="str">
            <v>F943</v>
          </cell>
          <cell r="B1210" t="str">
            <v>Terra Armada - moldes metálicos</v>
          </cell>
          <cell r="C1210" t="str">
            <v>cj</v>
          </cell>
          <cell r="D1210">
            <v>1</v>
          </cell>
          <cell r="E1210" t="str">
            <v>m3</v>
          </cell>
        </row>
        <row r="1211">
          <cell r="A1211" t="str">
            <v>M001</v>
          </cell>
          <cell r="B1211" t="str">
            <v>Gasolina</v>
          </cell>
          <cell r="C1211" t="str">
            <v>l</v>
          </cell>
          <cell r="D1211">
            <v>1</v>
          </cell>
          <cell r="E1211" t="str">
            <v>l</v>
          </cell>
        </row>
        <row r="1212">
          <cell r="A1212" t="str">
            <v>M002</v>
          </cell>
          <cell r="B1212" t="str">
            <v>Diesel</v>
          </cell>
          <cell r="C1212" t="str">
            <v>l</v>
          </cell>
          <cell r="D1212">
            <v>1</v>
          </cell>
          <cell r="E1212" t="str">
            <v>l</v>
          </cell>
        </row>
        <row r="1213">
          <cell r="A1213" t="str">
            <v>M003</v>
          </cell>
          <cell r="B1213" t="str">
            <v>Óleo combustível 1A</v>
          </cell>
          <cell r="C1213" t="str">
            <v>l</v>
          </cell>
          <cell r="D1213">
            <v>1</v>
          </cell>
          <cell r="E1213" t="str">
            <v>l</v>
          </cell>
        </row>
        <row r="1214">
          <cell r="A1214" t="str">
            <v>M004</v>
          </cell>
          <cell r="B1214" t="str">
            <v>Álcool</v>
          </cell>
          <cell r="C1214" t="str">
            <v>l</v>
          </cell>
          <cell r="D1214">
            <v>1</v>
          </cell>
          <cell r="E1214" t="str">
            <v>l</v>
          </cell>
        </row>
        <row r="1215">
          <cell r="A1215" t="str">
            <v>M005</v>
          </cell>
          <cell r="B1215" t="str">
            <v>Energia elétrica</v>
          </cell>
          <cell r="C1215" t="str">
            <v>kwh</v>
          </cell>
          <cell r="D1215">
            <v>1</v>
          </cell>
          <cell r="E1215" t="str">
            <v>kwh</v>
          </cell>
        </row>
        <row r="1216">
          <cell r="A1216" t="str">
            <v>M101</v>
          </cell>
          <cell r="B1216" t="str">
            <v>Cimento asfáltico CAP-20</v>
          </cell>
          <cell r="C1216" t="str">
            <v>t</v>
          </cell>
          <cell r="D1216">
            <v>1</v>
          </cell>
          <cell r="E1216" t="str">
            <v>t</v>
          </cell>
        </row>
        <row r="1217">
          <cell r="A1217" t="str">
            <v>M102</v>
          </cell>
          <cell r="B1217" t="str">
            <v>Cimento asfáltico CAP-40</v>
          </cell>
          <cell r="C1217" t="str">
            <v>t</v>
          </cell>
          <cell r="D1217">
            <v>1</v>
          </cell>
          <cell r="E1217" t="str">
            <v>t</v>
          </cell>
        </row>
        <row r="1218">
          <cell r="A1218" t="str">
            <v>M103</v>
          </cell>
          <cell r="B1218" t="str">
            <v>Asfalto diluído CM-30</v>
          </cell>
          <cell r="C1218" t="str">
            <v>t</v>
          </cell>
          <cell r="D1218">
            <v>1</v>
          </cell>
          <cell r="E1218" t="str">
            <v>t</v>
          </cell>
        </row>
        <row r="1219">
          <cell r="A1219" t="str">
            <v>M104</v>
          </cell>
          <cell r="B1219" t="str">
            <v>Emulsão asfáltica RR-1C</v>
          </cell>
          <cell r="C1219" t="str">
            <v>t</v>
          </cell>
          <cell r="D1219">
            <v>1</v>
          </cell>
          <cell r="E1219" t="str">
            <v>t</v>
          </cell>
        </row>
        <row r="1220">
          <cell r="A1220" t="str">
            <v>M105</v>
          </cell>
          <cell r="B1220" t="str">
            <v>Emulsão asfáltica RR-2C</v>
          </cell>
          <cell r="C1220" t="str">
            <v>t</v>
          </cell>
          <cell r="D1220">
            <v>1</v>
          </cell>
          <cell r="E1220" t="str">
            <v>t</v>
          </cell>
        </row>
        <row r="1221">
          <cell r="A1221" t="str">
            <v>M106</v>
          </cell>
          <cell r="B1221" t="str">
            <v>Cimento asfáltico CAP 7</v>
          </cell>
          <cell r="C1221" t="str">
            <v>t</v>
          </cell>
          <cell r="D1221">
            <v>1</v>
          </cell>
          <cell r="E1221" t="str">
            <v>t</v>
          </cell>
        </row>
        <row r="1222">
          <cell r="A1222" t="str">
            <v>M107</v>
          </cell>
          <cell r="B1222" t="str">
            <v>Emulsão asfáltica RM-1C</v>
          </cell>
          <cell r="C1222" t="str">
            <v>t</v>
          </cell>
          <cell r="D1222">
            <v>1</v>
          </cell>
          <cell r="E1222" t="str">
            <v>t</v>
          </cell>
        </row>
        <row r="1223">
          <cell r="A1223" t="str">
            <v>M108</v>
          </cell>
          <cell r="B1223" t="str">
            <v>Emulsão asfáltica RM-2C</v>
          </cell>
          <cell r="C1223" t="str">
            <v>t</v>
          </cell>
          <cell r="D1223">
            <v>1</v>
          </cell>
          <cell r="E1223" t="str">
            <v>t</v>
          </cell>
        </row>
        <row r="1224">
          <cell r="A1224" t="str">
            <v>M109</v>
          </cell>
          <cell r="B1224" t="str">
            <v>Emulsão asfáltica RL-1C</v>
          </cell>
          <cell r="C1224" t="str">
            <v>t</v>
          </cell>
          <cell r="D1224">
            <v>1</v>
          </cell>
          <cell r="E1224" t="str">
            <v>t</v>
          </cell>
        </row>
        <row r="1225">
          <cell r="A1225" t="str">
            <v>M110</v>
          </cell>
          <cell r="B1225" t="str">
            <v>Emulsão polim. p/ micro-rev. a frio</v>
          </cell>
          <cell r="C1225" t="str">
            <v>t</v>
          </cell>
          <cell r="D1225">
            <v>1</v>
          </cell>
          <cell r="E1225" t="str">
            <v>t</v>
          </cell>
        </row>
        <row r="1226">
          <cell r="A1226" t="str">
            <v>M111</v>
          </cell>
          <cell r="B1226" t="str">
            <v>Aditivo p/ controle de ruptura</v>
          </cell>
          <cell r="C1226" t="str">
            <v>kg</v>
          </cell>
          <cell r="D1226">
            <v>1</v>
          </cell>
          <cell r="E1226" t="str">
            <v>kg</v>
          </cell>
        </row>
        <row r="1227">
          <cell r="A1227" t="str">
            <v>M112</v>
          </cell>
          <cell r="B1227" t="str">
            <v>Aditivo sólido (fibras)</v>
          </cell>
          <cell r="C1227" t="str">
            <v>kg</v>
          </cell>
          <cell r="D1227">
            <v>1</v>
          </cell>
          <cell r="E1227" t="str">
            <v>kg</v>
          </cell>
        </row>
        <row r="1228">
          <cell r="A1228" t="str">
            <v>M114</v>
          </cell>
          <cell r="B1228" t="str">
            <v>Agente rejuv. p/ recicl. a quente</v>
          </cell>
          <cell r="C1228" t="str">
            <v>t</v>
          </cell>
          <cell r="D1228">
            <v>1</v>
          </cell>
          <cell r="E1228" t="str">
            <v>t</v>
          </cell>
        </row>
        <row r="1229">
          <cell r="A1229" t="str">
            <v>M201</v>
          </cell>
          <cell r="B1229" t="str">
            <v>Cimento portland CP-32 (a granel)</v>
          </cell>
          <cell r="C1229" t="str">
            <v>kg</v>
          </cell>
          <cell r="D1229">
            <v>1</v>
          </cell>
          <cell r="E1229" t="str">
            <v>kg</v>
          </cell>
        </row>
        <row r="1230">
          <cell r="A1230" t="str">
            <v>M202</v>
          </cell>
          <cell r="B1230" t="str">
            <v>Cimento portland CP-32</v>
          </cell>
          <cell r="C1230" t="str">
            <v>sc</v>
          </cell>
          <cell r="D1230">
            <v>50</v>
          </cell>
          <cell r="E1230" t="str">
            <v>kg</v>
          </cell>
        </row>
        <row r="1231">
          <cell r="A1231" t="str">
            <v>M307</v>
          </cell>
          <cell r="B1231" t="str">
            <v>Cordoalha CP-190 RB D=12,7mm</v>
          </cell>
          <cell r="C1231" t="str">
            <v>kg</v>
          </cell>
          <cell r="D1231">
            <v>1</v>
          </cell>
          <cell r="E1231" t="str">
            <v>kg</v>
          </cell>
        </row>
        <row r="1232">
          <cell r="A1232" t="str">
            <v>M319</v>
          </cell>
          <cell r="B1232" t="str">
            <v>Arame recozido nº. 18</v>
          </cell>
          <cell r="C1232" t="str">
            <v>kg</v>
          </cell>
          <cell r="D1232">
            <v>1</v>
          </cell>
          <cell r="E1232" t="str">
            <v>kg</v>
          </cell>
        </row>
        <row r="1233">
          <cell r="A1233" t="str">
            <v>M320</v>
          </cell>
          <cell r="B1233" t="str">
            <v>Pregos (18x30)</v>
          </cell>
          <cell r="C1233" t="str">
            <v>kg</v>
          </cell>
          <cell r="D1233">
            <v>1</v>
          </cell>
          <cell r="E1233" t="str">
            <v>kg</v>
          </cell>
        </row>
        <row r="1234">
          <cell r="A1234" t="str">
            <v>M321</v>
          </cell>
          <cell r="B1234" t="str">
            <v>Arame farpado nº. 16 galv. simples</v>
          </cell>
          <cell r="C1234" t="str">
            <v>rl</v>
          </cell>
          <cell r="D1234">
            <v>250</v>
          </cell>
          <cell r="E1234" t="str">
            <v>m</v>
          </cell>
        </row>
        <row r="1235">
          <cell r="A1235" t="str">
            <v>M322</v>
          </cell>
          <cell r="B1235" t="str">
            <v>Grampo para cerca galvanizado 1 x 9</v>
          </cell>
          <cell r="C1235" t="str">
            <v>kg</v>
          </cell>
          <cell r="D1235">
            <v>1</v>
          </cell>
          <cell r="E1235" t="str">
            <v>kg</v>
          </cell>
        </row>
        <row r="1236">
          <cell r="A1236" t="str">
            <v>M323</v>
          </cell>
          <cell r="B1236" t="str">
            <v>Cantoneira de aço 4" x 4" x 3/8"</v>
          </cell>
          <cell r="C1236" t="str">
            <v>kg</v>
          </cell>
          <cell r="D1236">
            <v>1</v>
          </cell>
          <cell r="E1236" t="str">
            <v>kg</v>
          </cell>
        </row>
        <row r="1237">
          <cell r="A1237" t="str">
            <v>M324</v>
          </cell>
          <cell r="B1237" t="str">
            <v>Pórtico metálico (15 a 17m de vão)</v>
          </cell>
          <cell r="C1237" t="str">
            <v>un</v>
          </cell>
          <cell r="D1237">
            <v>1</v>
          </cell>
          <cell r="E1237" t="str">
            <v>un</v>
          </cell>
        </row>
        <row r="1238">
          <cell r="A1238" t="str">
            <v>M325</v>
          </cell>
          <cell r="B1238" t="str">
            <v>Trilho metálico TR-37 (usado)</v>
          </cell>
          <cell r="C1238" t="str">
            <v>kg</v>
          </cell>
          <cell r="D1238">
            <v>1</v>
          </cell>
          <cell r="E1238" t="str">
            <v>kg</v>
          </cell>
        </row>
        <row r="1239">
          <cell r="A1239" t="str">
            <v>M326</v>
          </cell>
          <cell r="B1239" t="str">
            <v>Série de brocas S-12 D=22 mm</v>
          </cell>
          <cell r="C1239" t="str">
            <v>un</v>
          </cell>
          <cell r="D1239">
            <v>1</v>
          </cell>
          <cell r="E1239" t="str">
            <v>un</v>
          </cell>
        </row>
        <row r="1240">
          <cell r="A1240" t="str">
            <v>M328</v>
          </cell>
          <cell r="B1240" t="str">
            <v>Luva de emenda D=32mm</v>
          </cell>
          <cell r="C1240" t="str">
            <v>un</v>
          </cell>
          <cell r="D1240">
            <v>1</v>
          </cell>
          <cell r="E1240" t="str">
            <v>un</v>
          </cell>
        </row>
        <row r="1241">
          <cell r="A1241" t="str">
            <v>M330</v>
          </cell>
          <cell r="B1241" t="str">
            <v>Calha met. semicircular D=40 cm</v>
          </cell>
          <cell r="C1241" t="str">
            <v>m</v>
          </cell>
          <cell r="D1241">
            <v>1</v>
          </cell>
          <cell r="E1241" t="str">
            <v>m</v>
          </cell>
        </row>
        <row r="1242">
          <cell r="A1242" t="str">
            <v>M331</v>
          </cell>
          <cell r="B1242" t="str">
            <v>Paraf. fixação calha met. (1/2"x1")</v>
          </cell>
          <cell r="C1242" t="str">
            <v>un</v>
          </cell>
          <cell r="D1242">
            <v>1</v>
          </cell>
          <cell r="E1242" t="str">
            <v>un</v>
          </cell>
        </row>
        <row r="1243">
          <cell r="A1243" t="str">
            <v>M332</v>
          </cell>
          <cell r="B1243" t="str">
            <v>Paraf. forma de madeira (1/2"x3")</v>
          </cell>
          <cell r="C1243" t="str">
            <v>kg</v>
          </cell>
          <cell r="D1243">
            <v>1</v>
          </cell>
          <cell r="E1243" t="str">
            <v>kg</v>
          </cell>
        </row>
        <row r="1244">
          <cell r="A1244" t="str">
            <v>M334</v>
          </cell>
          <cell r="B1244" t="str">
            <v>Paraf. zinc. c/ fenda 1 1/2"x3/16"</v>
          </cell>
          <cell r="C1244" t="str">
            <v>un</v>
          </cell>
          <cell r="D1244">
            <v>1</v>
          </cell>
          <cell r="E1244" t="str">
            <v>un</v>
          </cell>
        </row>
        <row r="1245">
          <cell r="A1245" t="str">
            <v>M335</v>
          </cell>
          <cell r="B1245" t="str">
            <v>Paraf. zincado francês 4" x 5/16"</v>
          </cell>
          <cell r="C1245" t="str">
            <v>un</v>
          </cell>
          <cell r="D1245">
            <v>1</v>
          </cell>
          <cell r="E1245" t="str">
            <v>un</v>
          </cell>
        </row>
        <row r="1246">
          <cell r="A1246" t="str">
            <v>M338</v>
          </cell>
          <cell r="B1246" t="str">
            <v>Cano de ferro D=3/4"</v>
          </cell>
          <cell r="C1246" t="str">
            <v>pç</v>
          </cell>
          <cell r="D1246">
            <v>6</v>
          </cell>
          <cell r="E1246" t="str">
            <v>m</v>
          </cell>
        </row>
        <row r="1247">
          <cell r="A1247" t="str">
            <v>M339</v>
          </cell>
          <cell r="B1247" t="str">
            <v>Cantoneira ferro (3,0"x3,0"x3/8")</v>
          </cell>
          <cell r="C1247" t="str">
            <v>kg</v>
          </cell>
          <cell r="D1247">
            <v>1</v>
          </cell>
          <cell r="E1247" t="str">
            <v>kg</v>
          </cell>
        </row>
        <row r="1248">
          <cell r="A1248" t="str">
            <v>M340</v>
          </cell>
          <cell r="B1248" t="str">
            <v>Tampão de ferro fundido</v>
          </cell>
          <cell r="C1248" t="str">
            <v>un</v>
          </cell>
          <cell r="D1248">
            <v>1</v>
          </cell>
          <cell r="E1248" t="str">
            <v>un</v>
          </cell>
        </row>
        <row r="1249">
          <cell r="A1249" t="str">
            <v>M341</v>
          </cell>
          <cell r="B1249" t="str">
            <v>Defensa met. maleável simples</v>
          </cell>
          <cell r="C1249" t="str">
            <v>mod</v>
          </cell>
          <cell r="D1249">
            <v>1</v>
          </cell>
          <cell r="E1249" t="str">
            <v>mod</v>
          </cell>
        </row>
        <row r="1250">
          <cell r="A1250" t="str">
            <v>M342</v>
          </cell>
          <cell r="B1250" t="str">
            <v>Defensa met. maleável dupla</v>
          </cell>
          <cell r="C1250" t="str">
            <v>mod</v>
          </cell>
          <cell r="D1250">
            <v>1</v>
          </cell>
          <cell r="E1250" t="str">
            <v>mod</v>
          </cell>
        </row>
        <row r="1251">
          <cell r="A1251" t="str">
            <v>M343</v>
          </cell>
          <cell r="B1251" t="str">
            <v>Defensa met. semi-maleável simples</v>
          </cell>
          <cell r="C1251" t="str">
            <v>mod</v>
          </cell>
          <cell r="D1251">
            <v>1</v>
          </cell>
          <cell r="E1251" t="str">
            <v>mod</v>
          </cell>
        </row>
        <row r="1252">
          <cell r="A1252" t="str">
            <v>M344</v>
          </cell>
          <cell r="B1252" t="str">
            <v>Defensa met. semi-maleável dupla</v>
          </cell>
          <cell r="C1252" t="str">
            <v>mod</v>
          </cell>
          <cell r="D1252">
            <v>1</v>
          </cell>
          <cell r="E1252" t="str">
            <v>mod</v>
          </cell>
        </row>
        <row r="1253">
          <cell r="A1253" t="str">
            <v>M345</v>
          </cell>
          <cell r="B1253" t="str">
            <v>Chapa de aço n. 28 (fina)</v>
          </cell>
          <cell r="C1253" t="str">
            <v>kg</v>
          </cell>
          <cell r="D1253">
            <v>1</v>
          </cell>
          <cell r="E1253" t="str">
            <v>kg</v>
          </cell>
        </row>
        <row r="1254">
          <cell r="A1254" t="str">
            <v>M346</v>
          </cell>
          <cell r="B1254" t="str">
            <v>Chapa de aço n. 16 (tratada)</v>
          </cell>
          <cell r="C1254" t="str">
            <v>m2</v>
          </cell>
          <cell r="D1254">
            <v>1</v>
          </cell>
          <cell r="E1254" t="str">
            <v>m2</v>
          </cell>
        </row>
        <row r="1255">
          <cell r="A1255" t="str">
            <v>M347</v>
          </cell>
          <cell r="B1255" t="str">
            <v>Dente p/ fresadora 1000 C</v>
          </cell>
          <cell r="C1255" t="str">
            <v>un</v>
          </cell>
          <cell r="D1255">
            <v>1</v>
          </cell>
          <cell r="E1255" t="str">
            <v>un</v>
          </cell>
        </row>
        <row r="1256">
          <cell r="A1256" t="str">
            <v>M348</v>
          </cell>
          <cell r="B1256" t="str">
            <v>Porta dente p/ fresadora 1000 C</v>
          </cell>
          <cell r="C1256" t="str">
            <v>un</v>
          </cell>
          <cell r="D1256">
            <v>1</v>
          </cell>
          <cell r="E1256" t="str">
            <v>un</v>
          </cell>
        </row>
        <row r="1257">
          <cell r="A1257" t="str">
            <v>M349</v>
          </cell>
          <cell r="B1257" t="str">
            <v>Dente p/ fresadora 2000 DC</v>
          </cell>
          <cell r="C1257" t="str">
            <v>un</v>
          </cell>
          <cell r="D1257">
            <v>1</v>
          </cell>
          <cell r="E1257" t="str">
            <v>un</v>
          </cell>
        </row>
        <row r="1258">
          <cell r="A1258" t="str">
            <v>M350</v>
          </cell>
          <cell r="B1258" t="str">
            <v>Porta dente p/ fresadora 2000 DC</v>
          </cell>
          <cell r="C1258" t="str">
            <v>un</v>
          </cell>
          <cell r="D1258">
            <v>1</v>
          </cell>
          <cell r="E1258" t="str">
            <v>un</v>
          </cell>
        </row>
        <row r="1259">
          <cell r="A1259" t="str">
            <v>M351</v>
          </cell>
          <cell r="B1259" t="str">
            <v>Estrut. (tunnel liner) D=1,6m galv.</v>
          </cell>
          <cell r="C1259" t="str">
            <v>m</v>
          </cell>
          <cell r="D1259">
            <v>1</v>
          </cell>
          <cell r="E1259" t="str">
            <v>m</v>
          </cell>
        </row>
        <row r="1260">
          <cell r="A1260" t="str">
            <v>M352</v>
          </cell>
          <cell r="B1260" t="str">
            <v>Estrut. (tunnel liner) D=2,0m galv.</v>
          </cell>
          <cell r="C1260" t="str">
            <v>m</v>
          </cell>
          <cell r="D1260">
            <v>1</v>
          </cell>
          <cell r="E1260" t="str">
            <v>m</v>
          </cell>
        </row>
        <row r="1261">
          <cell r="A1261" t="str">
            <v>M353</v>
          </cell>
          <cell r="B1261" t="str">
            <v>Estrut. (tunnel liner) D=1,6m epoxy</v>
          </cell>
          <cell r="C1261" t="str">
            <v>m</v>
          </cell>
          <cell r="D1261">
            <v>1</v>
          </cell>
          <cell r="E1261" t="str">
            <v>m</v>
          </cell>
        </row>
        <row r="1262">
          <cell r="A1262" t="str">
            <v>M354</v>
          </cell>
          <cell r="B1262" t="str">
            <v>Estrut, (tunnel liner) D=2,0m epoxy</v>
          </cell>
          <cell r="C1262" t="str">
            <v>m</v>
          </cell>
          <cell r="D1262">
            <v>1</v>
          </cell>
          <cell r="E1262" t="str">
            <v>m</v>
          </cell>
        </row>
        <row r="1263">
          <cell r="A1263" t="str">
            <v>M355</v>
          </cell>
          <cell r="B1263" t="str">
            <v>Chapa mult. D=1,60 m rev. galv.</v>
          </cell>
          <cell r="C1263" t="str">
            <v>m</v>
          </cell>
          <cell r="D1263">
            <v>1</v>
          </cell>
          <cell r="E1263" t="str">
            <v>m</v>
          </cell>
        </row>
        <row r="1264">
          <cell r="A1264" t="str">
            <v>M356</v>
          </cell>
          <cell r="B1264" t="str">
            <v>Chapa mult. D=2,00 m rev. galv.</v>
          </cell>
          <cell r="C1264" t="str">
            <v>m</v>
          </cell>
          <cell r="D1264">
            <v>1</v>
          </cell>
          <cell r="E1264" t="str">
            <v>m</v>
          </cell>
        </row>
        <row r="1265">
          <cell r="A1265" t="str">
            <v>M357</v>
          </cell>
          <cell r="B1265" t="str">
            <v>Chapa mult. D=1,60 m rev. epoxy</v>
          </cell>
          <cell r="C1265" t="str">
            <v>m</v>
          </cell>
          <cell r="D1265">
            <v>1</v>
          </cell>
          <cell r="E1265" t="str">
            <v>m</v>
          </cell>
        </row>
        <row r="1266">
          <cell r="A1266" t="str">
            <v>M358</v>
          </cell>
          <cell r="B1266" t="str">
            <v>Chapa mult. D=2,00 m rev. epoxy</v>
          </cell>
          <cell r="C1266" t="str">
            <v>m</v>
          </cell>
          <cell r="D1266">
            <v>1</v>
          </cell>
          <cell r="E1266" t="str">
            <v>m</v>
          </cell>
        </row>
        <row r="1267">
          <cell r="A1267" t="str">
            <v>M359</v>
          </cell>
          <cell r="B1267" t="str">
            <v>Vigas "I" 254 x 117,5mm - 1ª alma</v>
          </cell>
          <cell r="C1267" t="str">
            <v>kg</v>
          </cell>
          <cell r="D1267">
            <v>1</v>
          </cell>
          <cell r="E1267" t="str">
            <v>kg</v>
          </cell>
        </row>
        <row r="1268">
          <cell r="A1268" t="str">
            <v>M361</v>
          </cell>
          <cell r="B1268" t="str">
            <v>Estrut.(tunnel liner) D=1,2m galv.</v>
          </cell>
          <cell r="C1268" t="str">
            <v>m</v>
          </cell>
          <cell r="D1268">
            <v>1</v>
          </cell>
          <cell r="E1268" t="str">
            <v>m</v>
          </cell>
        </row>
        <row r="1269">
          <cell r="A1269" t="str">
            <v>M362</v>
          </cell>
          <cell r="B1269" t="str">
            <v>Estrut. (tunnel liner) D=1,2m epoxy</v>
          </cell>
          <cell r="C1269" t="str">
            <v>m</v>
          </cell>
          <cell r="D1269">
            <v>1</v>
          </cell>
          <cell r="E1269" t="str">
            <v>m</v>
          </cell>
        </row>
        <row r="1270">
          <cell r="A1270" t="str">
            <v>M370</v>
          </cell>
          <cell r="B1270" t="str">
            <v>Bainha metálica diam. int.=45mm MAC</v>
          </cell>
          <cell r="C1270" t="str">
            <v>m</v>
          </cell>
          <cell r="D1270">
            <v>1</v>
          </cell>
          <cell r="E1270" t="str">
            <v>m</v>
          </cell>
        </row>
        <row r="1271">
          <cell r="A1271" t="str">
            <v>M371</v>
          </cell>
          <cell r="B1271" t="str">
            <v>Bainha metálica diam. int.=60mm MAC</v>
          </cell>
          <cell r="C1271" t="str">
            <v>m</v>
          </cell>
          <cell r="D1271">
            <v>1</v>
          </cell>
          <cell r="E1271" t="str">
            <v>m</v>
          </cell>
        </row>
        <row r="1272">
          <cell r="A1272" t="str">
            <v>M372</v>
          </cell>
          <cell r="B1272" t="str">
            <v>Bainha metálica diam. int.=55mm MAC</v>
          </cell>
          <cell r="C1272" t="str">
            <v>m</v>
          </cell>
          <cell r="D1272">
            <v>1</v>
          </cell>
          <cell r="E1272" t="str">
            <v>m</v>
          </cell>
        </row>
        <row r="1273">
          <cell r="A1273" t="str">
            <v>M373</v>
          </cell>
          <cell r="B1273" t="str">
            <v>Bainha metálica diam. int.=70mm MAC</v>
          </cell>
          <cell r="C1273" t="str">
            <v>m</v>
          </cell>
          <cell r="D1273">
            <v>1</v>
          </cell>
          <cell r="E1273" t="str">
            <v>m</v>
          </cell>
        </row>
        <row r="1274">
          <cell r="A1274" t="str">
            <v>M374</v>
          </cell>
          <cell r="B1274" t="str">
            <v>Ancoragem p/ cabo 4V D=1/2" MAC</v>
          </cell>
          <cell r="C1274" t="str">
            <v>cj</v>
          </cell>
          <cell r="D1274">
            <v>1</v>
          </cell>
          <cell r="E1274" t="str">
            <v>cj</v>
          </cell>
        </row>
        <row r="1275">
          <cell r="A1275" t="str">
            <v>M375</v>
          </cell>
          <cell r="B1275" t="str">
            <v>Ancoragem p/ cabo 6V D=1/2" MAC</v>
          </cell>
          <cell r="C1275" t="str">
            <v>cj</v>
          </cell>
          <cell r="D1275">
            <v>1</v>
          </cell>
          <cell r="E1275" t="str">
            <v>cj</v>
          </cell>
        </row>
        <row r="1276">
          <cell r="A1276" t="str">
            <v>M376</v>
          </cell>
          <cell r="B1276" t="str">
            <v>Ancoragem p/ cabo 7V D=1/2" MAC</v>
          </cell>
          <cell r="C1276" t="str">
            <v>cj</v>
          </cell>
          <cell r="D1276">
            <v>1</v>
          </cell>
          <cell r="E1276" t="str">
            <v>cj</v>
          </cell>
        </row>
        <row r="1277">
          <cell r="A1277" t="str">
            <v>M377</v>
          </cell>
          <cell r="B1277" t="str">
            <v>Ancoragem p/ cabo 12V D=1/2" MAC</v>
          </cell>
          <cell r="C1277" t="str">
            <v>cj</v>
          </cell>
          <cell r="D1277">
            <v>1</v>
          </cell>
          <cell r="E1277" t="str">
            <v>cj</v>
          </cell>
        </row>
        <row r="1278">
          <cell r="A1278" t="str">
            <v>M378</v>
          </cell>
          <cell r="B1278" t="str">
            <v>Apoio do porta dente frezad. 2000DC</v>
          </cell>
          <cell r="C1278" t="str">
            <v>un</v>
          </cell>
          <cell r="D1278">
            <v>1</v>
          </cell>
          <cell r="E1278" t="str">
            <v>un</v>
          </cell>
        </row>
        <row r="1279">
          <cell r="A1279" t="str">
            <v>M380</v>
          </cell>
          <cell r="B1279" t="str">
            <v>Bainha metálica D=45mm STUP</v>
          </cell>
          <cell r="C1279" t="str">
            <v>m</v>
          </cell>
          <cell r="D1279">
            <v>1</v>
          </cell>
          <cell r="E1279" t="str">
            <v>m</v>
          </cell>
        </row>
        <row r="1280">
          <cell r="A1280" t="str">
            <v>M381</v>
          </cell>
          <cell r="B1280" t="str">
            <v>Bainha metálica D=60mm STUP</v>
          </cell>
          <cell r="C1280" t="str">
            <v>m</v>
          </cell>
          <cell r="D1280">
            <v>1</v>
          </cell>
          <cell r="E1280" t="str">
            <v>m</v>
          </cell>
        </row>
        <row r="1281">
          <cell r="A1281" t="str">
            <v>M382</v>
          </cell>
          <cell r="B1281" t="str">
            <v>Bainha metálica D=55mm STUP</v>
          </cell>
          <cell r="C1281" t="str">
            <v>m</v>
          </cell>
          <cell r="D1281">
            <v>1</v>
          </cell>
          <cell r="E1281" t="str">
            <v>m</v>
          </cell>
        </row>
        <row r="1282">
          <cell r="A1282" t="str">
            <v>M383</v>
          </cell>
          <cell r="B1282" t="str">
            <v>Bainha metálica D=70mm STUP</v>
          </cell>
          <cell r="C1282" t="str">
            <v>m</v>
          </cell>
          <cell r="D1282">
            <v>1</v>
          </cell>
          <cell r="E1282" t="str">
            <v>m</v>
          </cell>
        </row>
        <row r="1283">
          <cell r="A1283" t="str">
            <v>M384</v>
          </cell>
          <cell r="B1283" t="str">
            <v>Ancoragem p/ cabo 4V D=1/2" STUP</v>
          </cell>
          <cell r="C1283" t="str">
            <v>cj</v>
          </cell>
          <cell r="D1283">
            <v>1</v>
          </cell>
          <cell r="E1283" t="str">
            <v>cj</v>
          </cell>
        </row>
        <row r="1284">
          <cell r="A1284" t="str">
            <v>M385</v>
          </cell>
          <cell r="B1284" t="str">
            <v>Ancoragem p/ cabo 6V D=1/2" STUP</v>
          </cell>
          <cell r="C1284" t="str">
            <v>cj</v>
          </cell>
          <cell r="D1284">
            <v>1</v>
          </cell>
          <cell r="E1284" t="str">
            <v>cj</v>
          </cell>
        </row>
        <row r="1285">
          <cell r="A1285" t="str">
            <v>M386</v>
          </cell>
          <cell r="B1285" t="str">
            <v>Ancoragem p/ cabo 7V D=1/2" STUP</v>
          </cell>
          <cell r="C1285" t="str">
            <v>cj</v>
          </cell>
          <cell r="D1285">
            <v>1</v>
          </cell>
          <cell r="E1285" t="str">
            <v>cj</v>
          </cell>
        </row>
        <row r="1286">
          <cell r="A1286" t="str">
            <v>M387</v>
          </cell>
          <cell r="B1286" t="str">
            <v>Ancoragem p/ cabo 12V D=1/2" STUP</v>
          </cell>
          <cell r="C1286" t="str">
            <v>cj</v>
          </cell>
          <cell r="D1286">
            <v>1</v>
          </cell>
          <cell r="E1286" t="str">
            <v>cj</v>
          </cell>
        </row>
        <row r="1287">
          <cell r="A1287" t="str">
            <v>M390</v>
          </cell>
          <cell r="B1287" t="str">
            <v>Porca de ancoragem D=32mm</v>
          </cell>
          <cell r="C1287" t="str">
            <v>un</v>
          </cell>
          <cell r="D1287">
            <v>1</v>
          </cell>
          <cell r="E1287" t="str">
            <v>un</v>
          </cell>
        </row>
        <row r="1288">
          <cell r="A1288" t="str">
            <v>M391</v>
          </cell>
          <cell r="B1288" t="str">
            <v>Contra porca h=35mm D=32mm</v>
          </cell>
          <cell r="C1288" t="str">
            <v>un</v>
          </cell>
          <cell r="D1288">
            <v>1</v>
          </cell>
          <cell r="E1288" t="str">
            <v>un</v>
          </cell>
        </row>
        <row r="1289">
          <cell r="A1289" t="str">
            <v>M392</v>
          </cell>
          <cell r="B1289" t="str">
            <v>Aço ST 85/105 D=32mm</v>
          </cell>
          <cell r="C1289" t="str">
            <v>m</v>
          </cell>
          <cell r="D1289">
            <v>1</v>
          </cell>
          <cell r="E1289" t="str">
            <v>m</v>
          </cell>
        </row>
        <row r="1290">
          <cell r="A1290" t="str">
            <v>M393</v>
          </cell>
          <cell r="B1290" t="str">
            <v>Placa de ancoragem - 200x200x38mm</v>
          </cell>
          <cell r="C1290" t="str">
            <v>un</v>
          </cell>
          <cell r="D1290">
            <v>1</v>
          </cell>
          <cell r="E1290" t="str">
            <v>un</v>
          </cell>
        </row>
        <row r="1291">
          <cell r="A1291" t="str">
            <v>M394</v>
          </cell>
          <cell r="B1291" t="str">
            <v>Bainha metálica D=38mm</v>
          </cell>
          <cell r="C1291" t="str">
            <v>m</v>
          </cell>
          <cell r="D1291">
            <v>1</v>
          </cell>
          <cell r="E1291" t="str">
            <v>m</v>
          </cell>
        </row>
        <row r="1292">
          <cell r="A1292" t="str">
            <v>M395</v>
          </cell>
          <cell r="B1292" t="str">
            <v>Bits p/ estabil. e recicl. RR/SS250</v>
          </cell>
          <cell r="C1292" t="str">
            <v>un</v>
          </cell>
          <cell r="D1292">
            <v>1</v>
          </cell>
          <cell r="E1292" t="str">
            <v>un</v>
          </cell>
        </row>
        <row r="1293">
          <cell r="A1293" t="str">
            <v>M396</v>
          </cell>
          <cell r="B1293" t="str">
            <v>Porta dente p/ est. e rec. RR/SS250</v>
          </cell>
          <cell r="C1293" t="str">
            <v>un</v>
          </cell>
          <cell r="D1293">
            <v>1</v>
          </cell>
          <cell r="E1293" t="str">
            <v>un</v>
          </cell>
        </row>
        <row r="1294">
          <cell r="A1294" t="str">
            <v>M397</v>
          </cell>
          <cell r="B1294" t="str">
            <v>Dente de corte para equip. recicl.</v>
          </cell>
          <cell r="C1294" t="str">
            <v>un</v>
          </cell>
          <cell r="D1294">
            <v>1</v>
          </cell>
          <cell r="E1294" t="str">
            <v>un</v>
          </cell>
        </row>
        <row r="1295">
          <cell r="A1295" t="str">
            <v>M398</v>
          </cell>
          <cell r="B1295" t="str">
            <v>Chapa de 8,00 mm</v>
          </cell>
          <cell r="C1295" t="str">
            <v>kg</v>
          </cell>
          <cell r="D1295">
            <v>1</v>
          </cell>
          <cell r="E1295" t="str">
            <v>kg</v>
          </cell>
        </row>
        <row r="1296">
          <cell r="A1296" t="str">
            <v>M401</v>
          </cell>
          <cell r="B1296" t="str">
            <v>Pontaletes D=15 cm (tronco p/ esc.)</v>
          </cell>
          <cell r="C1296" t="str">
            <v>m</v>
          </cell>
          <cell r="D1296">
            <v>1</v>
          </cell>
          <cell r="E1296" t="str">
            <v>m</v>
          </cell>
        </row>
        <row r="1297">
          <cell r="A1297" t="str">
            <v>M402</v>
          </cell>
          <cell r="B1297" t="str">
            <v>Pontaletes D=20 cm (tronco p/ esc.)</v>
          </cell>
          <cell r="C1297" t="str">
            <v>m</v>
          </cell>
          <cell r="D1297">
            <v>1</v>
          </cell>
          <cell r="E1297" t="str">
            <v>m</v>
          </cell>
        </row>
        <row r="1298">
          <cell r="A1298" t="str">
            <v>M403</v>
          </cell>
          <cell r="B1298" t="str">
            <v>Mourão madeira H=2,15 m D=9 cm</v>
          </cell>
          <cell r="C1298" t="str">
            <v>un</v>
          </cell>
          <cell r="D1298">
            <v>1</v>
          </cell>
          <cell r="E1298" t="str">
            <v>un</v>
          </cell>
        </row>
        <row r="1299">
          <cell r="A1299" t="str">
            <v>M404</v>
          </cell>
          <cell r="B1299" t="str">
            <v>Mourão madeira H=2,50 m D=12 cm</v>
          </cell>
          <cell r="C1299" t="str">
            <v>un</v>
          </cell>
          <cell r="D1299">
            <v>1</v>
          </cell>
          <cell r="E1299" t="str">
            <v>un</v>
          </cell>
        </row>
        <row r="1300">
          <cell r="A1300" t="str">
            <v>M405</v>
          </cell>
          <cell r="B1300" t="str">
            <v>Ripas de 2,5 cm x 5,0 cm</v>
          </cell>
          <cell r="C1300" t="str">
            <v>m</v>
          </cell>
          <cell r="D1300">
            <v>1</v>
          </cell>
          <cell r="E1300" t="str">
            <v>m</v>
          </cell>
        </row>
        <row r="1301">
          <cell r="A1301" t="str">
            <v>M406</v>
          </cell>
          <cell r="B1301" t="str">
            <v>Caibros de 7,5 cm x 7,5 cm</v>
          </cell>
          <cell r="C1301" t="str">
            <v>m</v>
          </cell>
          <cell r="D1301">
            <v>1</v>
          </cell>
          <cell r="E1301" t="str">
            <v>m</v>
          </cell>
        </row>
        <row r="1302">
          <cell r="A1302" t="str">
            <v>M407</v>
          </cell>
          <cell r="B1302" t="str">
            <v>Tábua pinho de 1ª 2,5 cm x 15,0 cm</v>
          </cell>
          <cell r="C1302" t="str">
            <v>m</v>
          </cell>
          <cell r="D1302">
            <v>1</v>
          </cell>
          <cell r="E1302" t="str">
            <v>m</v>
          </cell>
        </row>
        <row r="1303">
          <cell r="A1303" t="str">
            <v>M408</v>
          </cell>
          <cell r="B1303" t="str">
            <v>Tábua de 5ª 2,5 cm x 30,0 cm</v>
          </cell>
          <cell r="C1303" t="str">
            <v>m</v>
          </cell>
          <cell r="D1303">
            <v>1</v>
          </cell>
          <cell r="E1303" t="str">
            <v>m</v>
          </cell>
        </row>
        <row r="1304">
          <cell r="A1304" t="str">
            <v>M409</v>
          </cell>
          <cell r="B1304" t="str">
            <v>Pranchão de 1ª de 5,0 cm x 30,0 cm</v>
          </cell>
          <cell r="C1304" t="str">
            <v>m</v>
          </cell>
          <cell r="D1304">
            <v>1</v>
          </cell>
          <cell r="E1304" t="str">
            <v>m</v>
          </cell>
        </row>
        <row r="1305">
          <cell r="A1305" t="str">
            <v>M410</v>
          </cell>
          <cell r="B1305" t="str">
            <v>Compensado resinado de 17 mm</v>
          </cell>
          <cell r="C1305" t="str">
            <v>un</v>
          </cell>
          <cell r="D1305">
            <v>2.42</v>
          </cell>
          <cell r="E1305" t="str">
            <v>m2</v>
          </cell>
        </row>
        <row r="1306">
          <cell r="A1306" t="str">
            <v>M411</v>
          </cell>
          <cell r="B1306" t="str">
            <v>Compensado plastificado de 17 mm</v>
          </cell>
          <cell r="C1306" t="str">
            <v>un</v>
          </cell>
          <cell r="D1306">
            <v>2.97</v>
          </cell>
          <cell r="E1306" t="str">
            <v>m2</v>
          </cell>
        </row>
        <row r="1307">
          <cell r="A1307" t="str">
            <v>M412</v>
          </cell>
          <cell r="B1307" t="str">
            <v>Gastalho 10 x 2,0 cm</v>
          </cell>
          <cell r="C1307" t="str">
            <v>m</v>
          </cell>
          <cell r="D1307">
            <v>1</v>
          </cell>
          <cell r="E1307" t="str">
            <v>m</v>
          </cell>
        </row>
        <row r="1308">
          <cell r="A1308" t="str">
            <v>M413</v>
          </cell>
          <cell r="B1308" t="str">
            <v>Gastalho 10 x 2,5 cm</v>
          </cell>
          <cell r="C1308" t="str">
            <v>m</v>
          </cell>
          <cell r="D1308">
            <v>1</v>
          </cell>
          <cell r="E1308" t="str">
            <v>m</v>
          </cell>
        </row>
        <row r="1309">
          <cell r="A1309" t="str">
            <v>M414</v>
          </cell>
          <cell r="B1309" t="str">
            <v>Pranchão 7,5 x 30,0 cm</v>
          </cell>
          <cell r="C1309" t="str">
            <v>un</v>
          </cell>
          <cell r="D1309">
            <v>1</v>
          </cell>
          <cell r="E1309" t="str">
            <v>m</v>
          </cell>
        </row>
        <row r="1310">
          <cell r="A1310" t="str">
            <v>M415</v>
          </cell>
          <cell r="B1310" t="str">
            <v>Tábua 2,5 x 22,5 cm</v>
          </cell>
          <cell r="C1310" t="str">
            <v>un</v>
          </cell>
          <cell r="D1310">
            <v>1</v>
          </cell>
          <cell r="E1310" t="str">
            <v>m</v>
          </cell>
        </row>
        <row r="1311">
          <cell r="A1311" t="str">
            <v>M501</v>
          </cell>
          <cell r="B1311" t="str">
            <v>Dinamite a 60% (gelatina especial)</v>
          </cell>
          <cell r="C1311" t="str">
            <v>kg</v>
          </cell>
          <cell r="D1311">
            <v>1</v>
          </cell>
          <cell r="E1311" t="str">
            <v>kg</v>
          </cell>
        </row>
        <row r="1312">
          <cell r="A1312" t="str">
            <v>M503</v>
          </cell>
          <cell r="B1312" t="str">
            <v>Espoleta comum n. 8</v>
          </cell>
          <cell r="C1312" t="str">
            <v>un</v>
          </cell>
          <cell r="D1312">
            <v>1</v>
          </cell>
          <cell r="E1312" t="str">
            <v>un</v>
          </cell>
        </row>
        <row r="1313">
          <cell r="A1313" t="str">
            <v>M505</v>
          </cell>
          <cell r="B1313" t="str">
            <v>Cordel detonante NP 10</v>
          </cell>
          <cell r="C1313" t="str">
            <v>m</v>
          </cell>
          <cell r="D1313">
            <v>1</v>
          </cell>
          <cell r="E1313" t="str">
            <v>m</v>
          </cell>
        </row>
        <row r="1314">
          <cell r="A1314" t="str">
            <v>M507</v>
          </cell>
          <cell r="B1314" t="str">
            <v>Retardador de cordel</v>
          </cell>
          <cell r="C1314" t="str">
            <v>un</v>
          </cell>
          <cell r="D1314">
            <v>1</v>
          </cell>
          <cell r="E1314" t="str">
            <v>un</v>
          </cell>
        </row>
        <row r="1315">
          <cell r="A1315" t="str">
            <v>M508</v>
          </cell>
          <cell r="B1315" t="str">
            <v>Estopim</v>
          </cell>
          <cell r="C1315" t="str">
            <v>m</v>
          </cell>
          <cell r="D1315">
            <v>1</v>
          </cell>
          <cell r="E1315" t="str">
            <v>m</v>
          </cell>
        </row>
        <row r="1316">
          <cell r="A1316" t="str">
            <v>M600</v>
          </cell>
          <cell r="B1316" t="str">
            <v>Tinta refletiva alquídica p/ 1 ano</v>
          </cell>
          <cell r="C1316" t="str">
            <v>ba</v>
          </cell>
          <cell r="D1316">
            <v>18</v>
          </cell>
          <cell r="E1316" t="str">
            <v>l</v>
          </cell>
        </row>
        <row r="1317">
          <cell r="A1317" t="str">
            <v>M601</v>
          </cell>
          <cell r="B1317" t="str">
            <v>Tinta refletiva acrílica p/ 2 anos</v>
          </cell>
          <cell r="C1317" t="str">
            <v>ba</v>
          </cell>
          <cell r="D1317">
            <v>18</v>
          </cell>
          <cell r="E1317" t="str">
            <v>l</v>
          </cell>
        </row>
        <row r="1318">
          <cell r="A1318" t="str">
            <v>M602</v>
          </cell>
          <cell r="B1318" t="str">
            <v>Adubo NPK (4.14.8)</v>
          </cell>
          <cell r="C1318" t="str">
            <v>kg</v>
          </cell>
          <cell r="D1318">
            <v>1</v>
          </cell>
          <cell r="E1318" t="str">
            <v>kg</v>
          </cell>
        </row>
        <row r="1319">
          <cell r="A1319" t="str">
            <v>M603</v>
          </cell>
          <cell r="B1319" t="str">
            <v>Inseticida</v>
          </cell>
          <cell r="C1319" t="str">
            <v>l</v>
          </cell>
          <cell r="D1319">
            <v>1</v>
          </cell>
          <cell r="E1319" t="str">
            <v>l</v>
          </cell>
        </row>
        <row r="1320">
          <cell r="A1320" t="str">
            <v>M604</v>
          </cell>
          <cell r="B1320" t="str">
            <v>Aditivo plastiment BV-40</v>
          </cell>
          <cell r="C1320" t="str">
            <v>tam</v>
          </cell>
          <cell r="D1320">
            <v>200</v>
          </cell>
          <cell r="E1320" t="str">
            <v>kg</v>
          </cell>
        </row>
        <row r="1321">
          <cell r="A1321" t="str">
            <v>M605</v>
          </cell>
          <cell r="B1321" t="str">
            <v>Cola para tubo PVC</v>
          </cell>
          <cell r="C1321" t="str">
            <v>tb</v>
          </cell>
          <cell r="D1321">
            <v>75</v>
          </cell>
          <cell r="E1321" t="str">
            <v>gr</v>
          </cell>
        </row>
        <row r="1322">
          <cell r="A1322" t="str">
            <v>M606</v>
          </cell>
          <cell r="B1322" t="str">
            <v>Tinta anti-corrosiva</v>
          </cell>
          <cell r="C1322" t="str">
            <v>ba</v>
          </cell>
          <cell r="D1322">
            <v>18</v>
          </cell>
          <cell r="E1322" t="str">
            <v>l</v>
          </cell>
        </row>
        <row r="1323">
          <cell r="A1323" t="str">
            <v>M607</v>
          </cell>
          <cell r="B1323" t="str">
            <v>Óleo de linhaça</v>
          </cell>
          <cell r="C1323" t="str">
            <v>tam</v>
          </cell>
          <cell r="D1323">
            <v>200</v>
          </cell>
          <cell r="E1323" t="str">
            <v>l</v>
          </cell>
        </row>
        <row r="1324">
          <cell r="A1324" t="str">
            <v>M608</v>
          </cell>
          <cell r="B1324" t="str">
            <v>Detergente</v>
          </cell>
          <cell r="C1324" t="str">
            <v>ba</v>
          </cell>
          <cell r="D1324">
            <v>18</v>
          </cell>
          <cell r="E1324" t="str">
            <v>l</v>
          </cell>
        </row>
        <row r="1325">
          <cell r="A1325" t="str">
            <v>M609</v>
          </cell>
          <cell r="B1325" t="str">
            <v>Tinta esmalte sintético fosco</v>
          </cell>
          <cell r="C1325" t="str">
            <v>ba</v>
          </cell>
          <cell r="D1325">
            <v>18</v>
          </cell>
          <cell r="E1325" t="str">
            <v>l</v>
          </cell>
        </row>
        <row r="1326">
          <cell r="A1326" t="str">
            <v>M610</v>
          </cell>
          <cell r="B1326" t="str">
            <v>Pintura epóxica - barra D= 32mm</v>
          </cell>
          <cell r="C1326" t="str">
            <v>m</v>
          </cell>
          <cell r="D1326">
            <v>1</v>
          </cell>
          <cell r="E1326" t="str">
            <v>m</v>
          </cell>
        </row>
        <row r="1327">
          <cell r="A1327" t="str">
            <v>M611</v>
          </cell>
          <cell r="B1327" t="str">
            <v>Redutor tipo 2002 prim. qualidade</v>
          </cell>
          <cell r="C1327" t="str">
            <v>l</v>
          </cell>
          <cell r="D1327">
            <v>1</v>
          </cell>
          <cell r="E1327" t="str">
            <v>l</v>
          </cell>
        </row>
        <row r="1328">
          <cell r="A1328" t="str">
            <v>M612</v>
          </cell>
          <cell r="B1328" t="str">
            <v>Lixa para ferro n. 100</v>
          </cell>
          <cell r="C1328" t="str">
            <v>un</v>
          </cell>
          <cell r="D1328">
            <v>1</v>
          </cell>
          <cell r="E1328" t="str">
            <v>un</v>
          </cell>
        </row>
        <row r="1329">
          <cell r="A1329" t="str">
            <v>M613</v>
          </cell>
          <cell r="B1329" t="str">
            <v>Base de resina alquídica (primer)</v>
          </cell>
          <cell r="C1329" t="str">
            <v>l</v>
          </cell>
          <cell r="D1329">
            <v>1</v>
          </cell>
          <cell r="E1329" t="str">
            <v>l</v>
          </cell>
        </row>
        <row r="1330">
          <cell r="A1330" t="str">
            <v>M615</v>
          </cell>
          <cell r="B1330" t="str">
            <v>Microesferas PRE-MIX</v>
          </cell>
          <cell r="C1330" t="str">
            <v>kg</v>
          </cell>
          <cell r="D1330">
            <v>1</v>
          </cell>
          <cell r="E1330" t="str">
            <v>kg</v>
          </cell>
        </row>
        <row r="1331">
          <cell r="A1331" t="str">
            <v>M616</v>
          </cell>
          <cell r="B1331" t="str">
            <v>Microesferas DROP-ON</v>
          </cell>
          <cell r="C1331" t="str">
            <v>kg</v>
          </cell>
          <cell r="D1331">
            <v>1</v>
          </cell>
          <cell r="E1331" t="str">
            <v>kg</v>
          </cell>
        </row>
        <row r="1332">
          <cell r="A1332" t="str">
            <v>M617</v>
          </cell>
          <cell r="B1332" t="str">
            <v>Massa termoplástica para extrusão</v>
          </cell>
          <cell r="C1332" t="str">
            <v>kg</v>
          </cell>
          <cell r="D1332">
            <v>1</v>
          </cell>
          <cell r="E1332" t="str">
            <v>kg</v>
          </cell>
        </row>
        <row r="1333">
          <cell r="A1333" t="str">
            <v>M618</v>
          </cell>
          <cell r="B1333" t="str">
            <v>Massa termoplástica para aspersão</v>
          </cell>
          <cell r="C1333" t="str">
            <v>kg</v>
          </cell>
          <cell r="D1333">
            <v>1</v>
          </cell>
          <cell r="E1333" t="str">
            <v>kg</v>
          </cell>
        </row>
        <row r="1334">
          <cell r="A1334" t="str">
            <v>M619</v>
          </cell>
          <cell r="B1334" t="str">
            <v>Cola poliester</v>
          </cell>
          <cell r="C1334" t="str">
            <v>kg</v>
          </cell>
          <cell r="D1334">
            <v>1</v>
          </cell>
          <cell r="E1334" t="str">
            <v>kg</v>
          </cell>
        </row>
        <row r="1335">
          <cell r="A1335" t="str">
            <v>M620</v>
          </cell>
          <cell r="B1335" t="str">
            <v>Protetor de cura do concreto</v>
          </cell>
          <cell r="C1335" t="str">
            <v>tam</v>
          </cell>
          <cell r="D1335">
            <v>180</v>
          </cell>
          <cell r="E1335" t="str">
            <v>kg</v>
          </cell>
        </row>
        <row r="1336">
          <cell r="A1336" t="str">
            <v>M621</v>
          </cell>
          <cell r="B1336" t="str">
            <v>Desmoldante</v>
          </cell>
          <cell r="C1336" t="str">
            <v>tam</v>
          </cell>
          <cell r="D1336">
            <v>180</v>
          </cell>
          <cell r="E1336" t="str">
            <v>kg</v>
          </cell>
        </row>
        <row r="1337">
          <cell r="A1337" t="str">
            <v>M622</v>
          </cell>
          <cell r="B1337" t="str">
            <v>Interplast N</v>
          </cell>
          <cell r="C1337" t="str">
            <v>sc</v>
          </cell>
          <cell r="D1337">
            <v>50</v>
          </cell>
          <cell r="E1337" t="str">
            <v>kg</v>
          </cell>
        </row>
        <row r="1338">
          <cell r="A1338" t="str">
            <v>M623</v>
          </cell>
          <cell r="B1338" t="str">
            <v>Gás propano</v>
          </cell>
          <cell r="C1338" t="str">
            <v>kg</v>
          </cell>
          <cell r="D1338">
            <v>1</v>
          </cell>
          <cell r="E1338" t="str">
            <v>kg</v>
          </cell>
        </row>
        <row r="1339">
          <cell r="A1339" t="str">
            <v>M624</v>
          </cell>
          <cell r="B1339" t="str">
            <v>Tinta para pré-marcação</v>
          </cell>
          <cell r="C1339" t="str">
            <v>l</v>
          </cell>
          <cell r="D1339">
            <v>1</v>
          </cell>
          <cell r="E1339" t="str">
            <v>l</v>
          </cell>
        </row>
        <row r="1340">
          <cell r="A1340" t="str">
            <v>M625</v>
          </cell>
          <cell r="B1340" t="str">
            <v>Acetileno</v>
          </cell>
          <cell r="C1340" t="str">
            <v>m3</v>
          </cell>
          <cell r="D1340">
            <v>1</v>
          </cell>
          <cell r="E1340" t="str">
            <v>m3</v>
          </cell>
        </row>
        <row r="1341">
          <cell r="A1341" t="str">
            <v>M626</v>
          </cell>
          <cell r="B1341" t="str">
            <v>Oxigênio</v>
          </cell>
          <cell r="C1341" t="str">
            <v>m3</v>
          </cell>
          <cell r="D1341">
            <v>1</v>
          </cell>
          <cell r="E1341" t="str">
            <v>m3</v>
          </cell>
        </row>
        <row r="1342">
          <cell r="A1342" t="str">
            <v>M700</v>
          </cell>
          <cell r="B1342" t="str">
            <v>Tijolo comum maciço (5,5x9x19) cm</v>
          </cell>
          <cell r="C1342" t="str">
            <v>mlh</v>
          </cell>
          <cell r="D1342">
            <v>1000</v>
          </cell>
          <cell r="E1342" t="str">
            <v>un</v>
          </cell>
        </row>
        <row r="1343">
          <cell r="A1343" t="str">
            <v>M702</v>
          </cell>
          <cell r="B1343" t="str">
            <v>Cal hidratada</v>
          </cell>
          <cell r="C1343" t="str">
            <v>sc</v>
          </cell>
          <cell r="D1343">
            <v>20</v>
          </cell>
          <cell r="E1343" t="str">
            <v>kg</v>
          </cell>
        </row>
        <row r="1344">
          <cell r="A1344" t="str">
            <v>M703</v>
          </cell>
          <cell r="B1344" t="str">
            <v>Tijolo 20 x 30 cm</v>
          </cell>
          <cell r="C1344" t="str">
            <v>mlh</v>
          </cell>
          <cell r="D1344">
            <v>1000</v>
          </cell>
          <cell r="E1344" t="str">
            <v>un</v>
          </cell>
        </row>
        <row r="1345">
          <cell r="A1345" t="str">
            <v>M704</v>
          </cell>
          <cell r="B1345" t="str">
            <v>Areia Lavada Comercial</v>
          </cell>
          <cell r="C1345" t="str">
            <v>m3</v>
          </cell>
          <cell r="D1345">
            <v>1</v>
          </cell>
          <cell r="E1345" t="str">
            <v>m3</v>
          </cell>
        </row>
        <row r="1346">
          <cell r="A1346" t="str">
            <v>M705</v>
          </cell>
          <cell r="B1346" t="str">
            <v>Pó de pedra</v>
          </cell>
          <cell r="C1346" t="str">
            <v>m3</v>
          </cell>
          <cell r="D1346">
            <v>1</v>
          </cell>
          <cell r="E1346" t="str">
            <v>m3</v>
          </cell>
        </row>
        <row r="1347">
          <cell r="A1347" t="str">
            <v>M709</v>
          </cell>
          <cell r="B1347" t="str">
            <v>Brita Comercial</v>
          </cell>
          <cell r="C1347" t="str">
            <v>m3</v>
          </cell>
          <cell r="D1347">
            <v>1</v>
          </cell>
          <cell r="E1347" t="str">
            <v>m3</v>
          </cell>
        </row>
        <row r="1348">
          <cell r="A1348" t="str">
            <v>M710</v>
          </cell>
          <cell r="B1348" t="str">
            <v>Pedra de mão</v>
          </cell>
          <cell r="C1348" t="str">
            <v>m3</v>
          </cell>
          <cell r="D1348">
            <v>1</v>
          </cell>
          <cell r="E1348" t="str">
            <v>m3</v>
          </cell>
        </row>
        <row r="1349">
          <cell r="A1349" t="str">
            <v>M715</v>
          </cell>
          <cell r="B1349" t="str">
            <v>Pó calcário dolomítico</v>
          </cell>
          <cell r="C1349" t="str">
            <v>kg</v>
          </cell>
          <cell r="D1349">
            <v>1</v>
          </cell>
          <cell r="E1349" t="str">
            <v>kg</v>
          </cell>
        </row>
        <row r="1350">
          <cell r="A1350" t="str">
            <v>M901</v>
          </cell>
          <cell r="B1350" t="str">
            <v>Aparelho de apoio neoprene fretado</v>
          </cell>
          <cell r="C1350" t="str">
            <v>dm3</v>
          </cell>
          <cell r="D1350">
            <v>1</v>
          </cell>
          <cell r="E1350" t="str">
            <v>dm3</v>
          </cell>
        </row>
        <row r="1351">
          <cell r="A1351" t="str">
            <v>M902</v>
          </cell>
          <cell r="B1351" t="str">
            <v>Tubo de PVC D=75 mm</v>
          </cell>
          <cell r="C1351" t="str">
            <v>vr</v>
          </cell>
          <cell r="D1351">
            <v>6</v>
          </cell>
          <cell r="E1351" t="str">
            <v>m</v>
          </cell>
        </row>
        <row r="1352">
          <cell r="A1352" t="str">
            <v>M903</v>
          </cell>
          <cell r="B1352" t="str">
            <v>Manta sintética (Bidim) OP-20</v>
          </cell>
          <cell r="C1352" t="str">
            <v>m2</v>
          </cell>
          <cell r="D1352">
            <v>1</v>
          </cell>
          <cell r="E1352" t="str">
            <v>m2</v>
          </cell>
        </row>
        <row r="1353">
          <cell r="A1353" t="str">
            <v>M904</v>
          </cell>
          <cell r="B1353" t="str">
            <v>Manta sintética (Bidim) OP-30</v>
          </cell>
          <cell r="C1353" t="str">
            <v>m2</v>
          </cell>
          <cell r="D1353">
            <v>1</v>
          </cell>
          <cell r="E1353" t="str">
            <v>m2</v>
          </cell>
        </row>
        <row r="1354">
          <cell r="A1354" t="str">
            <v>M905</v>
          </cell>
          <cell r="B1354" t="str">
            <v>Filler</v>
          </cell>
          <cell r="C1354" t="str">
            <v>kg</v>
          </cell>
          <cell r="D1354">
            <v>1</v>
          </cell>
          <cell r="E1354" t="str">
            <v>kg</v>
          </cell>
        </row>
        <row r="1355">
          <cell r="A1355" t="str">
            <v>M906</v>
          </cell>
          <cell r="B1355" t="str">
            <v>Sementes p/ hidrossemeadura</v>
          </cell>
          <cell r="C1355" t="str">
            <v>kg</v>
          </cell>
          <cell r="D1355">
            <v>1</v>
          </cell>
          <cell r="E1355" t="str">
            <v>kg</v>
          </cell>
        </row>
        <row r="1356">
          <cell r="A1356" t="str">
            <v>M907</v>
          </cell>
          <cell r="B1356" t="str">
            <v>Adubo orgânico</v>
          </cell>
          <cell r="C1356" t="str">
            <v>t</v>
          </cell>
          <cell r="D1356">
            <v>1000</v>
          </cell>
          <cell r="E1356" t="str">
            <v>kg</v>
          </cell>
        </row>
        <row r="1357">
          <cell r="A1357" t="str">
            <v>M908</v>
          </cell>
          <cell r="B1357" t="str">
            <v>Eletrodo p/ solda eletr. OK 46.00</v>
          </cell>
          <cell r="C1357" t="str">
            <v>kg</v>
          </cell>
          <cell r="D1357">
            <v>1</v>
          </cell>
          <cell r="E1357" t="str">
            <v>kg</v>
          </cell>
        </row>
        <row r="1358">
          <cell r="A1358" t="str">
            <v>M909</v>
          </cell>
          <cell r="B1358" t="str">
            <v>Tubo de PVC perfurado D=50 mm</v>
          </cell>
          <cell r="C1358" t="str">
            <v>vr</v>
          </cell>
          <cell r="D1358">
            <v>6</v>
          </cell>
          <cell r="E1358" t="str">
            <v>m</v>
          </cell>
        </row>
        <row r="1359">
          <cell r="A1359" t="str">
            <v>M910</v>
          </cell>
          <cell r="B1359" t="str">
            <v>Tubo de PVC rígido D=50 mm</v>
          </cell>
          <cell r="C1359" t="str">
            <v>vr</v>
          </cell>
          <cell r="D1359">
            <v>6</v>
          </cell>
          <cell r="E1359" t="str">
            <v>m</v>
          </cell>
        </row>
        <row r="1360">
          <cell r="A1360" t="str">
            <v>M911</v>
          </cell>
          <cell r="B1360" t="str">
            <v>Tubo de PVC D=100 mm</v>
          </cell>
          <cell r="C1360" t="str">
            <v>vr</v>
          </cell>
          <cell r="D1360">
            <v>6</v>
          </cell>
          <cell r="E1360" t="str">
            <v>m</v>
          </cell>
        </row>
        <row r="1361">
          <cell r="A1361" t="str">
            <v>M920</v>
          </cell>
          <cell r="B1361" t="str">
            <v>Meio tubo de concreto D=40 cm</v>
          </cell>
          <cell r="C1361" t="str">
            <v>m</v>
          </cell>
          <cell r="D1361">
            <v>1</v>
          </cell>
          <cell r="E1361" t="str">
            <v>m</v>
          </cell>
        </row>
        <row r="1362">
          <cell r="A1362" t="str">
            <v>M930</v>
          </cell>
          <cell r="B1362" t="str">
            <v>Gabião caixa 2x1x1m galvanizado</v>
          </cell>
          <cell r="C1362" t="str">
            <v>un</v>
          </cell>
          <cell r="D1362">
            <v>1</v>
          </cell>
          <cell r="E1362" t="str">
            <v>un</v>
          </cell>
        </row>
        <row r="1363">
          <cell r="A1363" t="str">
            <v>M935</v>
          </cell>
          <cell r="B1363" t="str">
            <v>Terra arm. ECE - greide 0&lt;h&lt;6m</v>
          </cell>
          <cell r="C1363" t="str">
            <v>m2</v>
          </cell>
          <cell r="D1363">
            <v>1</v>
          </cell>
          <cell r="E1363" t="str">
            <v>m2</v>
          </cell>
        </row>
        <row r="1364">
          <cell r="A1364" t="str">
            <v>M936</v>
          </cell>
          <cell r="B1364" t="str">
            <v>Terra arm. ECE - greide 6&lt;h&lt;9m</v>
          </cell>
          <cell r="C1364" t="str">
            <v>m2</v>
          </cell>
          <cell r="D1364">
            <v>1</v>
          </cell>
          <cell r="E1364" t="str">
            <v>m2</v>
          </cell>
        </row>
        <row r="1365">
          <cell r="A1365" t="str">
            <v>M937</v>
          </cell>
          <cell r="B1365" t="str">
            <v>Terra arm. ECE - greide 9&lt;h&lt;12m</v>
          </cell>
          <cell r="C1365" t="str">
            <v>m2</v>
          </cell>
          <cell r="D1365">
            <v>1</v>
          </cell>
          <cell r="E1365" t="str">
            <v>m2</v>
          </cell>
        </row>
        <row r="1366">
          <cell r="A1366" t="str">
            <v>M938</v>
          </cell>
          <cell r="B1366" t="str">
            <v>Terra arm. ECE- pé talude 0&lt;h&lt;6m</v>
          </cell>
          <cell r="C1366" t="str">
            <v>m2</v>
          </cell>
          <cell r="D1366">
            <v>1</v>
          </cell>
          <cell r="E1366" t="str">
            <v>m2</v>
          </cell>
        </row>
        <row r="1367">
          <cell r="A1367" t="str">
            <v>M939</v>
          </cell>
          <cell r="B1367" t="str">
            <v>Terra arm. ECE- pé talude 6&lt;h&lt;9m</v>
          </cell>
          <cell r="C1367" t="str">
            <v>m2</v>
          </cell>
          <cell r="D1367">
            <v>1</v>
          </cell>
          <cell r="E1367" t="str">
            <v>m2</v>
          </cell>
        </row>
        <row r="1368">
          <cell r="A1368" t="str">
            <v>M940</v>
          </cell>
          <cell r="B1368" t="str">
            <v>Terra arm. ECE- pé talude 9&lt;h&lt;12m</v>
          </cell>
          <cell r="C1368" t="str">
            <v>m2</v>
          </cell>
          <cell r="D1368">
            <v>1</v>
          </cell>
          <cell r="E1368" t="str">
            <v>m2</v>
          </cell>
        </row>
        <row r="1369">
          <cell r="A1369" t="str">
            <v>M941</v>
          </cell>
          <cell r="B1369" t="str">
            <v>Terra arm. ECE-enc. portante 0&lt;h&lt;6m</v>
          </cell>
          <cell r="C1369" t="str">
            <v>m2</v>
          </cell>
          <cell r="D1369">
            <v>1</v>
          </cell>
          <cell r="E1369" t="str">
            <v>m2</v>
          </cell>
        </row>
        <row r="1370">
          <cell r="A1370" t="str">
            <v>M942</v>
          </cell>
          <cell r="B1370" t="str">
            <v>Terra arm. ECE-enc. portante 6&lt;h&lt;9m</v>
          </cell>
          <cell r="C1370" t="str">
            <v>m2</v>
          </cell>
          <cell r="D1370">
            <v>1</v>
          </cell>
          <cell r="E1370" t="str">
            <v>m2</v>
          </cell>
        </row>
        <row r="1371">
          <cell r="A1371" t="str">
            <v>M945</v>
          </cell>
          <cell r="B1371" t="str">
            <v>Haste para perfuratriz de esteira</v>
          </cell>
          <cell r="C1371" t="str">
            <v>un</v>
          </cell>
          <cell r="D1371">
            <v>1</v>
          </cell>
          <cell r="E1371" t="str">
            <v>un</v>
          </cell>
        </row>
        <row r="1372">
          <cell r="A1372" t="str">
            <v>M946</v>
          </cell>
          <cell r="B1372" t="str">
            <v>Luva para perfuratriz de esteira</v>
          </cell>
          <cell r="C1372" t="str">
            <v>un</v>
          </cell>
          <cell r="D1372">
            <v>1</v>
          </cell>
          <cell r="E1372" t="str">
            <v>un</v>
          </cell>
        </row>
        <row r="1373">
          <cell r="A1373" t="str">
            <v>M947</v>
          </cell>
          <cell r="B1373" t="str">
            <v>Punho para perfuratriz de esteira</v>
          </cell>
          <cell r="C1373" t="str">
            <v>un</v>
          </cell>
          <cell r="D1373">
            <v>1</v>
          </cell>
          <cell r="E1373" t="str">
            <v>un</v>
          </cell>
        </row>
        <row r="1374">
          <cell r="A1374" t="str">
            <v>M948</v>
          </cell>
          <cell r="B1374" t="str">
            <v>Coroa para perfuratriz de esteira</v>
          </cell>
          <cell r="C1374" t="str">
            <v>un</v>
          </cell>
          <cell r="D1374">
            <v>1</v>
          </cell>
          <cell r="E1374" t="str">
            <v>un</v>
          </cell>
        </row>
        <row r="1375">
          <cell r="A1375" t="str">
            <v>M949</v>
          </cell>
          <cell r="B1375" t="str">
            <v>Disco diam. p/ máq. de disco 48kW</v>
          </cell>
          <cell r="C1375" t="str">
            <v>un</v>
          </cell>
          <cell r="D1375">
            <v>1</v>
          </cell>
          <cell r="E1375" t="str">
            <v>un</v>
          </cell>
        </row>
        <row r="1376">
          <cell r="A1376" t="str">
            <v>M950</v>
          </cell>
          <cell r="B1376" t="str">
            <v>Coroa de diamante linha NX</v>
          </cell>
          <cell r="C1376" t="str">
            <v>un</v>
          </cell>
          <cell r="D1376">
            <v>1</v>
          </cell>
          <cell r="E1376" t="str">
            <v>un</v>
          </cell>
        </row>
        <row r="1377">
          <cell r="A1377" t="str">
            <v>M951</v>
          </cell>
          <cell r="B1377" t="str">
            <v>Calibrador de diamante linha NX</v>
          </cell>
          <cell r="C1377" t="str">
            <v>un</v>
          </cell>
          <cell r="D1377">
            <v>1</v>
          </cell>
          <cell r="E1377" t="str">
            <v>un</v>
          </cell>
        </row>
        <row r="1378">
          <cell r="A1378" t="str">
            <v>M952</v>
          </cell>
          <cell r="B1378" t="str">
            <v>Mola comum linha NX</v>
          </cell>
          <cell r="C1378" t="str">
            <v>un</v>
          </cell>
          <cell r="D1378">
            <v>1</v>
          </cell>
          <cell r="E1378" t="str">
            <v>un</v>
          </cell>
        </row>
        <row r="1379">
          <cell r="A1379" t="str">
            <v>M953</v>
          </cell>
          <cell r="B1379" t="str">
            <v>Barrilete simples linha NX</v>
          </cell>
          <cell r="C1379" t="str">
            <v>un</v>
          </cell>
          <cell r="D1379">
            <v>1</v>
          </cell>
          <cell r="E1379" t="str">
            <v>un</v>
          </cell>
        </row>
        <row r="1380">
          <cell r="A1380" t="str">
            <v>M954</v>
          </cell>
          <cell r="B1380" t="str">
            <v>Haste paredes paraleleas c/ niples</v>
          </cell>
          <cell r="C1380" t="str">
            <v>un</v>
          </cell>
          <cell r="D1380">
            <v>1</v>
          </cell>
          <cell r="E1380" t="str">
            <v>un</v>
          </cell>
        </row>
        <row r="1381">
          <cell r="A1381" t="str">
            <v>M955</v>
          </cell>
          <cell r="B1381" t="str">
            <v>Coroa de widia linha NX</v>
          </cell>
          <cell r="C1381" t="str">
            <v>un</v>
          </cell>
          <cell r="D1381">
            <v>1</v>
          </cell>
          <cell r="E1381" t="str">
            <v>un</v>
          </cell>
        </row>
        <row r="1382">
          <cell r="A1382" t="str">
            <v>M956</v>
          </cell>
          <cell r="B1382" t="str">
            <v>Sapata de widia linha NX</v>
          </cell>
          <cell r="C1382" t="str">
            <v>un</v>
          </cell>
          <cell r="D1382">
            <v>1</v>
          </cell>
          <cell r="E1382" t="str">
            <v>un</v>
          </cell>
        </row>
        <row r="1383">
          <cell r="A1383" t="str">
            <v>M957</v>
          </cell>
          <cell r="B1383" t="str">
            <v>Revestimento c/ conector linha NX</v>
          </cell>
          <cell r="C1383" t="str">
            <v>un</v>
          </cell>
          <cell r="D1383">
            <v>1</v>
          </cell>
          <cell r="E1383" t="str">
            <v>un</v>
          </cell>
        </row>
        <row r="1384">
          <cell r="A1384" t="str">
            <v>M958</v>
          </cell>
          <cell r="B1384" t="str">
            <v>Calibrador de widia simples linh NX</v>
          </cell>
          <cell r="C1384" t="str">
            <v>un</v>
          </cell>
          <cell r="D1384">
            <v>1</v>
          </cell>
          <cell r="E1384" t="str">
            <v>un</v>
          </cell>
        </row>
        <row r="1385">
          <cell r="A1385" t="str">
            <v>M960</v>
          </cell>
          <cell r="B1385" t="str">
            <v>Fio de nylon n. 40</v>
          </cell>
          <cell r="C1385" t="str">
            <v>rl</v>
          </cell>
          <cell r="D1385">
            <v>100</v>
          </cell>
          <cell r="E1385" t="str">
            <v>m</v>
          </cell>
        </row>
        <row r="1386">
          <cell r="A1386" t="str">
            <v>M969</v>
          </cell>
          <cell r="B1386" t="str">
            <v>Película refletiva lentes expostas</v>
          </cell>
          <cell r="C1386" t="str">
            <v>m2</v>
          </cell>
          <cell r="D1386">
            <v>1</v>
          </cell>
          <cell r="E1386" t="str">
            <v>m2</v>
          </cell>
        </row>
        <row r="1387">
          <cell r="A1387" t="str">
            <v>M970</v>
          </cell>
          <cell r="B1387" t="str">
            <v>Película refletiva lentes inclusas</v>
          </cell>
          <cell r="C1387" t="str">
            <v>m2</v>
          </cell>
          <cell r="D1387">
            <v>1</v>
          </cell>
          <cell r="E1387" t="str">
            <v>m2</v>
          </cell>
        </row>
        <row r="1388">
          <cell r="A1388" t="str">
            <v>M971</v>
          </cell>
          <cell r="B1388" t="str">
            <v>Dispositivo anti-ofuscante</v>
          </cell>
          <cell r="C1388" t="str">
            <v>m</v>
          </cell>
          <cell r="D1388">
            <v>1</v>
          </cell>
          <cell r="E1388" t="str">
            <v>m</v>
          </cell>
        </row>
        <row r="1389">
          <cell r="A1389" t="str">
            <v>M972</v>
          </cell>
          <cell r="B1389" t="str">
            <v>Tacha refletiva monodirecional</v>
          </cell>
          <cell r="C1389" t="str">
            <v>un</v>
          </cell>
          <cell r="D1389">
            <v>1</v>
          </cell>
          <cell r="E1389" t="str">
            <v>un</v>
          </cell>
        </row>
        <row r="1390">
          <cell r="A1390" t="str">
            <v>M973</v>
          </cell>
          <cell r="B1390" t="str">
            <v>Tacha refletiva bidirecional</v>
          </cell>
          <cell r="C1390" t="str">
            <v>un</v>
          </cell>
          <cell r="D1390">
            <v>1</v>
          </cell>
          <cell r="E1390" t="str">
            <v>un</v>
          </cell>
        </row>
        <row r="1391">
          <cell r="A1391" t="str">
            <v>M974</v>
          </cell>
          <cell r="B1391" t="str">
            <v>Tachão refletivo monodirecional</v>
          </cell>
          <cell r="C1391" t="str">
            <v>un</v>
          </cell>
          <cell r="D1391">
            <v>1</v>
          </cell>
          <cell r="E1391" t="str">
            <v>un</v>
          </cell>
        </row>
        <row r="1392">
          <cell r="A1392" t="str">
            <v>M975</v>
          </cell>
          <cell r="B1392" t="str">
            <v>Tachão refletivo bidirecional</v>
          </cell>
          <cell r="C1392" t="str">
            <v>un</v>
          </cell>
          <cell r="D1392">
            <v>1</v>
          </cell>
          <cell r="E1392" t="str">
            <v>un</v>
          </cell>
        </row>
        <row r="1393">
          <cell r="A1393" t="str">
            <v>M976</v>
          </cell>
          <cell r="B1393" t="str">
            <v>Baguete limitador de polietileno</v>
          </cell>
          <cell r="C1393" t="str">
            <v>m</v>
          </cell>
          <cell r="D1393">
            <v>1</v>
          </cell>
          <cell r="E1393" t="str">
            <v>m</v>
          </cell>
        </row>
        <row r="1394">
          <cell r="A1394" t="str">
            <v>M977</v>
          </cell>
          <cell r="B1394" t="str">
            <v>Selante asfáltico polimerizado</v>
          </cell>
          <cell r="C1394" t="str">
            <v>l</v>
          </cell>
          <cell r="D1394">
            <v>1</v>
          </cell>
          <cell r="E1394" t="str">
            <v>l</v>
          </cell>
        </row>
        <row r="1395">
          <cell r="A1395" t="str">
            <v>M980</v>
          </cell>
          <cell r="B1395" t="str">
            <v>Indenização de jazida</v>
          </cell>
          <cell r="C1395" t="str">
            <v>m3</v>
          </cell>
          <cell r="D1395">
            <v>1</v>
          </cell>
          <cell r="E1395" t="str">
            <v>m3</v>
          </cell>
        </row>
        <row r="1396">
          <cell r="A1396" t="str">
            <v>M982</v>
          </cell>
          <cell r="B1396" t="str">
            <v>Isopor de 5cm de espessura</v>
          </cell>
          <cell r="C1396" t="str">
            <v>m2</v>
          </cell>
          <cell r="D1396">
            <v>1</v>
          </cell>
          <cell r="E1396" t="str">
            <v>m2</v>
          </cell>
        </row>
        <row r="1397">
          <cell r="A1397" t="str">
            <v>M983</v>
          </cell>
          <cell r="B1397" t="str">
            <v>Disco diam. p/ máq. de disco 6kW</v>
          </cell>
          <cell r="C1397" t="str">
            <v>un</v>
          </cell>
          <cell r="D1397">
            <v>1</v>
          </cell>
          <cell r="E1397" t="str">
            <v>un</v>
          </cell>
        </row>
        <row r="1398">
          <cell r="A1398" t="str">
            <v>M984</v>
          </cell>
          <cell r="B1398" t="str">
            <v>Chumbadores</v>
          </cell>
          <cell r="C1398" t="str">
            <v>pç</v>
          </cell>
          <cell r="D1398">
            <v>0.3</v>
          </cell>
          <cell r="E1398" t="str">
            <v>kg</v>
          </cell>
        </row>
        <row r="1399">
          <cell r="A1399" t="str">
            <v>M985</v>
          </cell>
          <cell r="B1399" t="str">
            <v>Tubo plástico para purgadores</v>
          </cell>
          <cell r="C1399" t="str">
            <v>m</v>
          </cell>
          <cell r="D1399">
            <v>1</v>
          </cell>
          <cell r="E1399" t="str">
            <v>m</v>
          </cell>
        </row>
        <row r="1400">
          <cell r="A1400" t="str">
            <v>M996</v>
          </cell>
          <cell r="B1400" t="str">
            <v>Material Demolido</v>
          </cell>
          <cell r="C1400" t="str">
            <v>t</v>
          </cell>
          <cell r="D1400">
            <v>1</v>
          </cell>
          <cell r="E1400" t="str">
            <v>t</v>
          </cell>
        </row>
        <row r="1401">
          <cell r="A1401" t="str">
            <v>M997</v>
          </cell>
          <cell r="B1401" t="str">
            <v>Material Fresado</v>
          </cell>
          <cell r="C1401" t="str">
            <v>t</v>
          </cell>
          <cell r="D1401">
            <v>1</v>
          </cell>
          <cell r="E1401" t="str">
            <v>t</v>
          </cell>
        </row>
        <row r="1402">
          <cell r="A1402" t="str">
            <v>M998</v>
          </cell>
          <cell r="B1402" t="str">
            <v>Madeira</v>
          </cell>
          <cell r="C1402" t="str">
            <v>t</v>
          </cell>
          <cell r="D1402">
            <v>1</v>
          </cell>
          <cell r="E1402" t="str">
            <v>t</v>
          </cell>
        </row>
        <row r="1403">
          <cell r="A1403" t="str">
            <v>M999</v>
          </cell>
          <cell r="B1403" t="str">
            <v>Material retirado da pista</v>
          </cell>
          <cell r="C1403" t="str">
            <v>t</v>
          </cell>
          <cell r="D1403">
            <v>1</v>
          </cell>
          <cell r="E1403" t="str">
            <v>t</v>
          </cell>
        </row>
      </sheetData>
      <sheetData sheetId="1"/>
      <sheetData sheetId="2" refreshError="1"/>
      <sheetData sheetId="3" refreshError="1"/>
      <sheetData sheetId="4" refreshError="1"/>
      <sheetData sheetId="5" refreshError="1"/>
      <sheetData sheetId="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o"/>
      <sheetName val="Planilha Resumida"/>
      <sheetName val="Planilha Sintética TR"/>
      <sheetName val="Planilha Orçamentária"/>
      <sheetName val="Memorial de Cálculo"/>
      <sheetName val="Cronograma"/>
      <sheetName val="Cronograma TR"/>
      <sheetName val="Cronograma Físico"/>
      <sheetName val="CURVA ABC"/>
      <sheetName val="GANT"/>
      <sheetName val="GANTT TR"/>
      <sheetName val="LARGURA DE ESCAVAÇÃO"/>
      <sheetName val="DMT"/>
      <sheetName val="COMP"/>
      <sheetName val="SINAPI"/>
      <sheetName val="IOPES"/>
      <sheetName val="DER-ES"/>
      <sheetName val="CESAN"/>
      <sheetName val="SICRO"/>
      <sheetName val="REAJUSTE"/>
      <sheetName val="CONSULTORIA"/>
      <sheetName val="REAJUSTE MEMORIAL"/>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5">
          <cell r="F15">
            <v>16.100000000000001</v>
          </cell>
        </row>
      </sheetData>
      <sheetData sheetId="13"/>
      <sheetData sheetId="14"/>
      <sheetData sheetId="15"/>
      <sheetData sheetId="16"/>
      <sheetData sheetId="17"/>
      <sheetData sheetId="18"/>
      <sheetData sheetId="19"/>
      <sheetData sheetId="20"/>
      <sheetData sheetId="2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Planilha2">
    <tabColor theme="1"/>
  </sheetPr>
  <dimension ref="A1:AFX141"/>
  <sheetViews>
    <sheetView tabSelected="1" topLeftCell="A93" zoomScale="70" zoomScaleNormal="70" zoomScaleSheetLayoutView="50" workbookViewId="0">
      <selection sqref="A1:D1"/>
    </sheetView>
  </sheetViews>
  <sheetFormatPr defaultRowHeight="13.2" x14ac:dyDescent="0.25"/>
  <cols>
    <col min="1" max="1" width="7" style="155" bestFit="1" customWidth="1"/>
    <col min="2" max="2" width="10.5546875" style="155" bestFit="1" customWidth="1"/>
    <col min="3" max="3" width="12.6640625" style="155" customWidth="1"/>
    <col min="4" max="4" width="71.6640625" customWidth="1"/>
    <col min="5" max="5" width="10.6640625" style="155" customWidth="1"/>
    <col min="6" max="6" width="12.88671875" style="176" bestFit="1" customWidth="1"/>
    <col min="7" max="7" width="16.44140625" style="180" bestFit="1" customWidth="1"/>
    <col min="8" max="8" width="19.33203125" style="168" customWidth="1"/>
    <col min="9" max="9" width="12.6640625" bestFit="1" customWidth="1"/>
    <col min="10" max="10" width="16" style="225" bestFit="1" customWidth="1"/>
    <col min="11" max="11" width="14.5546875" style="225" bestFit="1" customWidth="1"/>
    <col min="12" max="12" width="9.88671875" bestFit="1" customWidth="1"/>
  </cols>
  <sheetData>
    <row r="1" spans="1:48" ht="13.8" x14ac:dyDescent="0.25">
      <c r="A1" s="237" t="s">
        <v>728</v>
      </c>
      <c r="B1" s="238"/>
      <c r="C1" s="238"/>
      <c r="D1" s="238"/>
      <c r="E1" s="239"/>
      <c r="F1" s="239"/>
      <c r="G1" s="239"/>
      <c r="H1" s="239"/>
      <c r="I1" s="207"/>
    </row>
    <row r="2" spans="1:48" x14ac:dyDescent="0.25">
      <c r="A2" s="240" t="s">
        <v>566</v>
      </c>
      <c r="B2" s="241"/>
      <c r="C2" s="241"/>
      <c r="D2" s="241"/>
      <c r="E2" s="172"/>
      <c r="F2" s="150"/>
      <c r="G2" s="178"/>
      <c r="H2" s="206"/>
      <c r="I2" s="207"/>
    </row>
    <row r="3" spans="1:48" ht="12.75" customHeight="1" x14ac:dyDescent="0.25">
      <c r="A3" s="242" t="s">
        <v>567</v>
      </c>
      <c r="B3" s="243"/>
      <c r="C3" s="243"/>
      <c r="D3" s="243"/>
      <c r="E3" s="192" t="s">
        <v>0</v>
      </c>
      <c r="F3" s="209">
        <v>0.3453</v>
      </c>
      <c r="G3" s="244" t="s">
        <v>648</v>
      </c>
      <c r="H3" s="244"/>
      <c r="I3" s="207"/>
    </row>
    <row r="4" spans="1:48" x14ac:dyDescent="0.25">
      <c r="A4" s="240" t="s">
        <v>565</v>
      </c>
      <c r="B4" s="241"/>
      <c r="C4" s="241"/>
      <c r="D4" s="241"/>
      <c r="E4" s="191"/>
      <c r="F4" s="191"/>
      <c r="G4" s="245" t="s">
        <v>562</v>
      </c>
      <c r="H4" s="246"/>
      <c r="J4"/>
      <c r="K4"/>
    </row>
    <row r="5" spans="1:48" ht="12.75" customHeight="1" x14ac:dyDescent="0.25">
      <c r="A5" s="247" t="s">
        <v>568</v>
      </c>
      <c r="B5" s="248"/>
      <c r="C5" s="248"/>
      <c r="D5" s="248"/>
      <c r="E5" s="173"/>
      <c r="F5" s="182"/>
      <c r="G5" s="249"/>
      <c r="H5" s="250"/>
      <c r="J5"/>
      <c r="K5"/>
    </row>
    <row r="6" spans="1:48" ht="26.25" customHeight="1" x14ac:dyDescent="0.25">
      <c r="A6" s="154" t="s">
        <v>1</v>
      </c>
      <c r="B6" s="154" t="s">
        <v>563</v>
      </c>
      <c r="C6" s="154" t="s">
        <v>2</v>
      </c>
      <c r="D6" s="154" t="s">
        <v>6</v>
      </c>
      <c r="E6" s="154" t="s">
        <v>7</v>
      </c>
      <c r="F6" s="169" t="s">
        <v>5</v>
      </c>
      <c r="G6" s="205" t="s">
        <v>187</v>
      </c>
      <c r="H6" s="205" t="s">
        <v>564</v>
      </c>
      <c r="J6"/>
      <c r="K6"/>
    </row>
    <row r="7" spans="1:48" x14ac:dyDescent="0.25">
      <c r="A7" s="162">
        <v>1</v>
      </c>
      <c r="B7" s="236" t="s">
        <v>662</v>
      </c>
      <c r="C7" s="236"/>
      <c r="D7" s="236"/>
      <c r="E7" s="236"/>
      <c r="F7" s="236"/>
      <c r="G7" s="236"/>
      <c r="H7" s="236"/>
      <c r="J7"/>
      <c r="K7"/>
    </row>
    <row r="8" spans="1:48" s="21" customFormat="1" x14ac:dyDescent="0.25">
      <c r="A8" s="187" t="s">
        <v>569</v>
      </c>
      <c r="B8" s="187" t="s">
        <v>50</v>
      </c>
      <c r="C8" s="221" t="s">
        <v>168</v>
      </c>
      <c r="D8" s="222" t="s">
        <v>557</v>
      </c>
      <c r="E8" s="187" t="s">
        <v>147</v>
      </c>
      <c r="F8" s="164">
        <v>8</v>
      </c>
      <c r="G8" s="187"/>
      <c r="H8" s="165"/>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4"/>
      <c r="AO8" s="224"/>
      <c r="AP8" s="224"/>
      <c r="AQ8" s="224"/>
      <c r="AR8" s="224"/>
      <c r="AS8" s="224"/>
      <c r="AT8" s="224"/>
      <c r="AU8" s="224"/>
      <c r="AV8" s="224"/>
    </row>
    <row r="9" spans="1:48" x14ac:dyDescent="0.25">
      <c r="A9" s="162">
        <v>2</v>
      </c>
      <c r="B9" s="236" t="s">
        <v>8</v>
      </c>
      <c r="C9" s="236"/>
      <c r="D9" s="236"/>
      <c r="E9" s="236"/>
      <c r="F9" s="236"/>
      <c r="G9" s="236"/>
      <c r="H9" s="236"/>
      <c r="J9"/>
      <c r="K9"/>
    </row>
    <row r="10" spans="1:48" x14ac:dyDescent="0.25">
      <c r="A10" s="160" t="s">
        <v>570</v>
      </c>
      <c r="B10" s="216" t="s">
        <v>50</v>
      </c>
      <c r="C10" s="217" t="s">
        <v>530</v>
      </c>
      <c r="D10" s="218" t="str">
        <f>UPPER("Demolição de alvenaria")</f>
        <v>DEMOLIÇÃO DE ALVENARIA</v>
      </c>
      <c r="E10" s="216" t="s">
        <v>12</v>
      </c>
      <c r="F10" s="219">
        <v>2.38</v>
      </c>
      <c r="G10" s="220"/>
      <c r="H10" s="165"/>
      <c r="J10"/>
      <c r="K10"/>
    </row>
    <row r="11" spans="1:48" x14ac:dyDescent="0.25">
      <c r="A11" s="160" t="s">
        <v>571</v>
      </c>
      <c r="B11" s="160" t="s">
        <v>50</v>
      </c>
      <c r="C11" s="160" t="s">
        <v>537</v>
      </c>
      <c r="D11" s="152" t="s">
        <v>23</v>
      </c>
      <c r="E11" s="160" t="s">
        <v>13</v>
      </c>
      <c r="F11" s="164">
        <v>85</v>
      </c>
      <c r="G11" s="165"/>
      <c r="H11" s="165"/>
      <c r="J11"/>
      <c r="K11"/>
    </row>
    <row r="12" spans="1:48" x14ac:dyDescent="0.25">
      <c r="A12" s="160" t="s">
        <v>573</v>
      </c>
      <c r="B12" s="160" t="s">
        <v>50</v>
      </c>
      <c r="C12" s="161" t="s">
        <v>531</v>
      </c>
      <c r="D12" s="152" t="s">
        <v>17</v>
      </c>
      <c r="E12" s="160" t="s">
        <v>13</v>
      </c>
      <c r="F12" s="164">
        <v>4.41</v>
      </c>
      <c r="G12" s="165"/>
      <c r="H12" s="165"/>
      <c r="J12"/>
      <c r="K12"/>
    </row>
    <row r="13" spans="1:48" x14ac:dyDescent="0.25">
      <c r="A13" s="160" t="s">
        <v>577</v>
      </c>
      <c r="B13" s="160" t="s">
        <v>50</v>
      </c>
      <c r="C13" s="161" t="s">
        <v>533</v>
      </c>
      <c r="D13" s="152" t="s">
        <v>19</v>
      </c>
      <c r="E13" s="160" t="s">
        <v>147</v>
      </c>
      <c r="F13" s="164">
        <v>6</v>
      </c>
      <c r="G13" s="165"/>
      <c r="H13" s="165"/>
      <c r="J13"/>
      <c r="K13"/>
    </row>
    <row r="14" spans="1:48" x14ac:dyDescent="0.25">
      <c r="A14" s="160" t="s">
        <v>580</v>
      </c>
      <c r="B14" s="160" t="s">
        <v>50</v>
      </c>
      <c r="C14" s="161" t="s">
        <v>534</v>
      </c>
      <c r="D14" s="166" t="s">
        <v>20</v>
      </c>
      <c r="E14" s="160" t="s">
        <v>13</v>
      </c>
      <c r="F14" s="164">
        <v>1.45</v>
      </c>
      <c r="G14" s="165"/>
      <c r="H14" s="165"/>
      <c r="J14"/>
      <c r="K14"/>
    </row>
    <row r="15" spans="1:48" x14ac:dyDescent="0.25">
      <c r="A15" s="160" t="s">
        <v>582</v>
      </c>
      <c r="B15" s="160" t="s">
        <v>50</v>
      </c>
      <c r="C15" s="161" t="s">
        <v>536</v>
      </c>
      <c r="D15" s="152" t="s">
        <v>22</v>
      </c>
      <c r="E15" s="160" t="s">
        <v>16</v>
      </c>
      <c r="F15" s="164">
        <v>100</v>
      </c>
      <c r="G15" s="165"/>
      <c r="H15" s="165"/>
      <c r="J15"/>
      <c r="K15"/>
    </row>
    <row r="16" spans="1:48" x14ac:dyDescent="0.25">
      <c r="A16" s="160" t="s">
        <v>584</v>
      </c>
      <c r="B16" s="160" t="s">
        <v>50</v>
      </c>
      <c r="C16" s="161" t="s">
        <v>538</v>
      </c>
      <c r="D16" s="152" t="s">
        <v>24</v>
      </c>
      <c r="E16" s="160" t="s">
        <v>147</v>
      </c>
      <c r="F16" s="164">
        <v>3</v>
      </c>
      <c r="G16" s="165"/>
      <c r="H16" s="165"/>
      <c r="J16"/>
      <c r="K16"/>
    </row>
    <row r="17" spans="1:11" x14ac:dyDescent="0.25">
      <c r="A17" s="160" t="s">
        <v>587</v>
      </c>
      <c r="B17" s="160" t="s">
        <v>50</v>
      </c>
      <c r="C17" s="161" t="s">
        <v>535</v>
      </c>
      <c r="D17" s="152" t="s">
        <v>21</v>
      </c>
      <c r="E17" s="160" t="s">
        <v>147</v>
      </c>
      <c r="F17" s="164">
        <v>19</v>
      </c>
      <c r="G17" s="165"/>
      <c r="H17" s="165"/>
      <c r="J17"/>
      <c r="K17"/>
    </row>
    <row r="18" spans="1:11" x14ac:dyDescent="0.25">
      <c r="A18" s="160" t="s">
        <v>596</v>
      </c>
      <c r="B18" s="160" t="s">
        <v>50</v>
      </c>
      <c r="C18" s="161" t="s">
        <v>532</v>
      </c>
      <c r="D18" s="152" t="s">
        <v>18</v>
      </c>
      <c r="E18" s="160" t="s">
        <v>13</v>
      </c>
      <c r="F18" s="164">
        <v>550</v>
      </c>
      <c r="G18" s="165"/>
      <c r="H18" s="165"/>
      <c r="J18"/>
      <c r="K18"/>
    </row>
    <row r="19" spans="1:11" x14ac:dyDescent="0.25">
      <c r="A19" s="160" t="s">
        <v>598</v>
      </c>
      <c r="B19" s="160" t="s">
        <v>585</v>
      </c>
      <c r="C19" s="161">
        <v>7218</v>
      </c>
      <c r="D19" s="153" t="s">
        <v>651</v>
      </c>
      <c r="E19" s="160" t="s">
        <v>13</v>
      </c>
      <c r="F19" s="164">
        <v>204</v>
      </c>
      <c r="G19" s="165"/>
      <c r="H19" s="165"/>
      <c r="J19"/>
      <c r="K19"/>
    </row>
    <row r="20" spans="1:11" x14ac:dyDescent="0.25">
      <c r="A20" s="162">
        <v>3</v>
      </c>
      <c r="B20" s="236" t="s">
        <v>556</v>
      </c>
      <c r="C20" s="236"/>
      <c r="D20" s="236"/>
      <c r="E20" s="236"/>
      <c r="F20" s="236"/>
      <c r="G20" s="236"/>
      <c r="H20" s="236"/>
      <c r="J20"/>
      <c r="K20"/>
    </row>
    <row r="21" spans="1:11" x14ac:dyDescent="0.25">
      <c r="A21" s="163" t="s">
        <v>603</v>
      </c>
      <c r="B21" s="233" t="s">
        <v>26</v>
      </c>
      <c r="C21" s="234"/>
      <c r="D21" s="234"/>
      <c r="E21" s="234"/>
      <c r="F21" s="234"/>
      <c r="G21" s="234"/>
      <c r="H21" s="235"/>
      <c r="J21"/>
      <c r="K21"/>
    </row>
    <row r="22" spans="1:11" x14ac:dyDescent="0.25">
      <c r="A22" s="160" t="s">
        <v>608</v>
      </c>
      <c r="B22" s="160" t="s">
        <v>50</v>
      </c>
      <c r="C22" s="161">
        <v>24130</v>
      </c>
      <c r="D22" s="166" t="s">
        <v>92</v>
      </c>
      <c r="E22" s="160" t="s">
        <v>13</v>
      </c>
      <c r="F22" s="164">
        <v>204</v>
      </c>
      <c r="G22" s="165"/>
      <c r="H22" s="165"/>
      <c r="J22"/>
      <c r="K22"/>
    </row>
    <row r="23" spans="1:11" x14ac:dyDescent="0.25">
      <c r="A23" s="160" t="s">
        <v>609</v>
      </c>
      <c r="B23" s="160" t="s">
        <v>578</v>
      </c>
      <c r="C23" s="160" t="s">
        <v>579</v>
      </c>
      <c r="D23" s="166" t="s">
        <v>594</v>
      </c>
      <c r="E23" s="160" t="s">
        <v>147</v>
      </c>
      <c r="F23" s="164">
        <v>1</v>
      </c>
      <c r="G23" s="165"/>
      <c r="H23" s="165"/>
      <c r="J23"/>
      <c r="K23"/>
    </row>
    <row r="24" spans="1:11" x14ac:dyDescent="0.25">
      <c r="A24" s="163" t="s">
        <v>605</v>
      </c>
      <c r="B24" s="233" t="s">
        <v>572</v>
      </c>
      <c r="C24" s="234"/>
      <c r="D24" s="234"/>
      <c r="E24" s="234"/>
      <c r="F24" s="234"/>
      <c r="G24" s="234"/>
      <c r="H24" s="235"/>
    </row>
    <row r="25" spans="1:11" x14ac:dyDescent="0.25">
      <c r="A25" s="160" t="s">
        <v>610</v>
      </c>
      <c r="B25" s="160" t="s">
        <v>34</v>
      </c>
      <c r="C25" s="161">
        <v>96358</v>
      </c>
      <c r="D25" s="167" t="s">
        <v>76</v>
      </c>
      <c r="E25" s="160" t="s">
        <v>13</v>
      </c>
      <c r="F25" s="164">
        <v>18</v>
      </c>
      <c r="G25" s="165"/>
      <c r="H25" s="165"/>
    </row>
    <row r="26" spans="1:11" x14ac:dyDescent="0.25">
      <c r="A26" s="160" t="s">
        <v>611</v>
      </c>
      <c r="B26" s="160" t="s">
        <v>50</v>
      </c>
      <c r="C26" s="160" t="s">
        <v>546</v>
      </c>
      <c r="D26" s="166" t="str">
        <f>UPPER("Pintura com tinta látex PVA Suvinil, Coral ou Metalatex, inclusive selador em paredes internas e forros a três demãos")</f>
        <v>PINTURA COM TINTA LÁTEX PVA SUVINIL, CORAL OU METALATEX, INCLUSIVE SELADOR EM PAREDES INTERNAS E FORROS A TRÊS DEMÃOS</v>
      </c>
      <c r="E26" s="160" t="s">
        <v>13</v>
      </c>
      <c r="F26" s="164">
        <v>550</v>
      </c>
      <c r="G26" s="165"/>
      <c r="H26" s="165"/>
    </row>
    <row r="27" spans="1:11" x14ac:dyDescent="0.25">
      <c r="A27" s="163" t="s">
        <v>606</v>
      </c>
      <c r="B27" s="233" t="s">
        <v>574</v>
      </c>
      <c r="C27" s="234"/>
      <c r="D27" s="234"/>
      <c r="E27" s="234"/>
      <c r="F27" s="234"/>
      <c r="G27" s="234"/>
      <c r="H27" s="235"/>
    </row>
    <row r="28" spans="1:11" x14ac:dyDescent="0.25">
      <c r="A28" s="160" t="s">
        <v>614</v>
      </c>
      <c r="B28" s="160" t="s">
        <v>34</v>
      </c>
      <c r="C28" s="161">
        <v>96113</v>
      </c>
      <c r="D28" s="167" t="s">
        <v>77</v>
      </c>
      <c r="E28" s="160" t="s">
        <v>13</v>
      </c>
      <c r="F28" s="164">
        <v>94</v>
      </c>
      <c r="G28" s="165"/>
      <c r="H28" s="165"/>
    </row>
    <row r="29" spans="1:11" x14ac:dyDescent="0.25">
      <c r="A29" s="160" t="s">
        <v>663</v>
      </c>
      <c r="B29" s="160" t="s">
        <v>50</v>
      </c>
      <c r="C29" s="160" t="s">
        <v>546</v>
      </c>
      <c r="D29" s="166" t="s">
        <v>575</v>
      </c>
      <c r="E29" s="170" t="s">
        <v>13</v>
      </c>
      <c r="F29" s="164">
        <v>136</v>
      </c>
      <c r="G29" s="165"/>
      <c r="H29" s="165"/>
    </row>
    <row r="30" spans="1:11" x14ac:dyDescent="0.25">
      <c r="A30" s="163" t="s">
        <v>607</v>
      </c>
      <c r="B30" s="233" t="s">
        <v>576</v>
      </c>
      <c r="C30" s="234"/>
      <c r="D30" s="234"/>
      <c r="E30" s="234"/>
      <c r="F30" s="234"/>
      <c r="G30" s="234"/>
      <c r="H30" s="235"/>
    </row>
    <row r="31" spans="1:11" x14ac:dyDescent="0.25">
      <c r="A31" s="160" t="s">
        <v>618</v>
      </c>
      <c r="B31" s="160" t="s">
        <v>578</v>
      </c>
      <c r="C31" s="160" t="s">
        <v>579</v>
      </c>
      <c r="D31" s="166" t="str">
        <f>UPPER("Biancogres Porcelanato Esmaltado New York Grigio Touch 120x120 Retificado")</f>
        <v>BIANCOGRES PORCELANATO ESMALTADO NEW YORK GRIGIO TOUCH 120X120 RETIFICADO</v>
      </c>
      <c r="E31" s="160" t="s">
        <v>13</v>
      </c>
      <c r="F31" s="164">
        <v>85</v>
      </c>
      <c r="G31" s="165"/>
      <c r="H31" s="165"/>
    </row>
    <row r="32" spans="1:11" x14ac:dyDescent="0.25">
      <c r="A32" s="160" t="s">
        <v>619</v>
      </c>
      <c r="B32" s="160" t="s">
        <v>50</v>
      </c>
      <c r="C32" s="161" t="s">
        <v>542</v>
      </c>
      <c r="D32" s="167" t="str">
        <f>UPPER("Assentamento e rejuntamento de piso em porcelanato (dimensões superiores a 30x30cm) utilizando dupla colagem de argamassa colante para porcelanato tipo ACII/ACIII, exclusive fornecimento do porcelanato e do rejunte")</f>
        <v>ASSENTAMENTO E REJUNTAMENTO DE PISO EM PORCELANATO (DIMENSÕES SUPERIORES A 30X30CM) UTILIZANDO DUPLA COLAGEM DE ARGAMASSA COLANTE PARA PORCELANATO TIPO ACII/ACIII, EXCLUSIVE FORNECIMENTO DO PORCELANATO E DO REJUNTE</v>
      </c>
      <c r="E32" s="160" t="s">
        <v>13</v>
      </c>
      <c r="F32" s="164">
        <v>416.82</v>
      </c>
      <c r="G32" s="165"/>
      <c r="H32" s="165"/>
    </row>
    <row r="33" spans="1:8" x14ac:dyDescent="0.25">
      <c r="A33" s="163" t="s">
        <v>664</v>
      </c>
      <c r="B33" s="233" t="s">
        <v>581</v>
      </c>
      <c r="C33" s="234"/>
      <c r="D33" s="234"/>
      <c r="E33" s="234"/>
      <c r="F33" s="234"/>
      <c r="G33" s="234"/>
      <c r="H33" s="235"/>
    </row>
    <row r="34" spans="1:8" x14ac:dyDescent="0.25">
      <c r="A34" s="160" t="s">
        <v>665</v>
      </c>
      <c r="B34" s="160" t="s">
        <v>578</v>
      </c>
      <c r="C34" s="160" t="s">
        <v>579</v>
      </c>
      <c r="D34" s="167" t="s">
        <v>655</v>
      </c>
      <c r="E34" s="160" t="s">
        <v>13</v>
      </c>
      <c r="F34" s="164">
        <v>0.44</v>
      </c>
      <c r="G34" s="165"/>
      <c r="H34" s="165"/>
    </row>
    <row r="35" spans="1:8" x14ac:dyDescent="0.25">
      <c r="A35" s="160" t="s">
        <v>666</v>
      </c>
      <c r="B35" s="160" t="s">
        <v>578</v>
      </c>
      <c r="C35" s="160" t="s">
        <v>579</v>
      </c>
      <c r="D35" s="167" t="s">
        <v>656</v>
      </c>
      <c r="E35" s="160" t="s">
        <v>13</v>
      </c>
      <c r="F35" s="164">
        <v>68.33</v>
      </c>
      <c r="G35" s="165"/>
      <c r="H35" s="165"/>
    </row>
    <row r="36" spans="1:8" x14ac:dyDescent="0.25">
      <c r="A36" s="160" t="s">
        <v>667</v>
      </c>
      <c r="B36" s="160" t="s">
        <v>578</v>
      </c>
      <c r="C36" s="160" t="s">
        <v>579</v>
      </c>
      <c r="D36" s="167" t="s">
        <v>657</v>
      </c>
      <c r="E36" s="160" t="s">
        <v>13</v>
      </c>
      <c r="F36" s="164">
        <v>18.88</v>
      </c>
      <c r="G36" s="165"/>
      <c r="H36" s="165"/>
    </row>
    <row r="37" spans="1:8" x14ac:dyDescent="0.25">
      <c r="A37" s="160" t="s">
        <v>668</v>
      </c>
      <c r="B37" s="160" t="s">
        <v>578</v>
      </c>
      <c r="C37" s="160" t="s">
        <v>579</v>
      </c>
      <c r="D37" s="167" t="s">
        <v>658</v>
      </c>
      <c r="E37" s="160" t="s">
        <v>13</v>
      </c>
      <c r="F37" s="164">
        <v>21.21</v>
      </c>
      <c r="G37" s="165"/>
      <c r="H37" s="165"/>
    </row>
    <row r="38" spans="1:8" x14ac:dyDescent="0.25">
      <c r="A38" s="163" t="s">
        <v>669</v>
      </c>
      <c r="B38" s="233" t="s">
        <v>583</v>
      </c>
      <c r="C38" s="234"/>
      <c r="D38" s="234"/>
      <c r="E38" s="234"/>
      <c r="F38" s="234"/>
      <c r="G38" s="234"/>
      <c r="H38" s="235"/>
    </row>
    <row r="39" spans="1:8" x14ac:dyDescent="0.25">
      <c r="A39" s="160" t="s">
        <v>670</v>
      </c>
      <c r="B39" s="160" t="s">
        <v>578</v>
      </c>
      <c r="C39" s="160" t="s">
        <v>579</v>
      </c>
      <c r="D39" s="166" t="s">
        <v>595</v>
      </c>
      <c r="E39" s="171" t="s">
        <v>147</v>
      </c>
      <c r="F39" s="164">
        <v>2</v>
      </c>
      <c r="G39" s="165"/>
      <c r="H39" s="165"/>
    </row>
    <row r="40" spans="1:8" x14ac:dyDescent="0.25">
      <c r="A40" s="163" t="s">
        <v>671</v>
      </c>
      <c r="B40" s="233" t="s">
        <v>170</v>
      </c>
      <c r="C40" s="234"/>
      <c r="D40" s="234"/>
      <c r="E40" s="234"/>
      <c r="F40" s="234"/>
      <c r="G40" s="234"/>
      <c r="H40" s="235"/>
    </row>
    <row r="41" spans="1:8" x14ac:dyDescent="0.25">
      <c r="A41" s="163" t="s">
        <v>672</v>
      </c>
      <c r="B41" s="233" t="s">
        <v>553</v>
      </c>
      <c r="C41" s="234"/>
      <c r="D41" s="234"/>
      <c r="E41" s="234"/>
      <c r="F41" s="234"/>
      <c r="G41" s="234"/>
      <c r="H41" s="235"/>
    </row>
    <row r="42" spans="1:8" ht="14.4" x14ac:dyDescent="0.25">
      <c r="A42" s="160" t="s">
        <v>673</v>
      </c>
      <c r="B42" s="160" t="s">
        <v>50</v>
      </c>
      <c r="C42" s="151" t="s">
        <v>541</v>
      </c>
      <c r="D42" s="152" t="s">
        <v>52</v>
      </c>
      <c r="E42" s="174" t="s">
        <v>13</v>
      </c>
      <c r="F42" s="183"/>
      <c r="G42" s="165"/>
      <c r="H42" s="165"/>
    </row>
    <row r="43" spans="1:8" ht="52.8" x14ac:dyDescent="0.25">
      <c r="A43" s="160" t="s">
        <v>674</v>
      </c>
      <c r="B43" s="160" t="s">
        <v>50</v>
      </c>
      <c r="C43" s="151" t="s">
        <v>539</v>
      </c>
      <c r="D43" s="152" t="s">
        <v>51</v>
      </c>
      <c r="E43" s="22" t="s">
        <v>147</v>
      </c>
      <c r="F43" s="164">
        <v>2</v>
      </c>
      <c r="G43" s="165"/>
      <c r="H43" s="165"/>
    </row>
    <row r="44" spans="1:8" x14ac:dyDescent="0.25">
      <c r="A44" s="160" t="s">
        <v>675</v>
      </c>
      <c r="B44" s="160" t="s">
        <v>585</v>
      </c>
      <c r="C44" s="161">
        <v>13096</v>
      </c>
      <c r="D44" s="166" t="s">
        <v>586</v>
      </c>
      <c r="E44" s="160" t="s">
        <v>13</v>
      </c>
      <c r="F44" s="164">
        <v>3.15</v>
      </c>
      <c r="G44" s="165"/>
      <c r="H44" s="165"/>
    </row>
    <row r="45" spans="1:8" x14ac:dyDescent="0.25">
      <c r="A45" s="160" t="s">
        <v>676</v>
      </c>
      <c r="B45" s="160" t="s">
        <v>585</v>
      </c>
      <c r="C45" s="161">
        <v>13096</v>
      </c>
      <c r="D45" s="166" t="s">
        <v>586</v>
      </c>
      <c r="E45" s="160" t="s">
        <v>13</v>
      </c>
      <c r="F45" s="164">
        <v>2.2999999999999998</v>
      </c>
      <c r="G45" s="165"/>
      <c r="H45" s="165"/>
    </row>
    <row r="46" spans="1:8" x14ac:dyDescent="0.25">
      <c r="A46" s="160" t="s">
        <v>677</v>
      </c>
      <c r="B46" s="160" t="s">
        <v>578</v>
      </c>
      <c r="C46" s="160" t="s">
        <v>579</v>
      </c>
      <c r="D46" s="166" t="s">
        <v>589</v>
      </c>
      <c r="E46" s="160" t="s">
        <v>147</v>
      </c>
      <c r="F46" s="164">
        <v>5</v>
      </c>
      <c r="G46" s="165"/>
      <c r="H46" s="165"/>
    </row>
    <row r="47" spans="1:8" x14ac:dyDescent="0.25">
      <c r="A47" s="160" t="s">
        <v>678</v>
      </c>
      <c r="B47" s="160" t="s">
        <v>585</v>
      </c>
      <c r="C47" s="161">
        <v>13096</v>
      </c>
      <c r="D47" s="166" t="s">
        <v>586</v>
      </c>
      <c r="E47" s="160" t="s">
        <v>13</v>
      </c>
      <c r="F47" s="164">
        <v>2.2999999999999998</v>
      </c>
      <c r="G47" s="165"/>
      <c r="H47" s="165"/>
    </row>
    <row r="48" spans="1:8" x14ac:dyDescent="0.25">
      <c r="A48" s="163" t="s">
        <v>679</v>
      </c>
      <c r="B48" s="233" t="s">
        <v>554</v>
      </c>
      <c r="C48" s="234"/>
      <c r="D48" s="234"/>
      <c r="E48" s="234"/>
      <c r="F48" s="234"/>
      <c r="G48" s="234"/>
      <c r="H48" s="235"/>
    </row>
    <row r="49" spans="1:8" ht="26.4" x14ac:dyDescent="0.25">
      <c r="A49" s="160" t="s">
        <v>679</v>
      </c>
      <c r="B49" s="158" t="s">
        <v>50</v>
      </c>
      <c r="C49" s="156" t="s">
        <v>540</v>
      </c>
      <c r="D49" s="175" t="s">
        <v>25</v>
      </c>
      <c r="E49" s="158" t="s">
        <v>13</v>
      </c>
      <c r="F49" s="164">
        <v>2.2000000000000002</v>
      </c>
      <c r="G49" s="179"/>
      <c r="H49" s="165"/>
    </row>
    <row r="50" spans="1:8" ht="26.4" x14ac:dyDescent="0.25">
      <c r="A50" s="160" t="s">
        <v>680</v>
      </c>
      <c r="B50" s="158" t="s">
        <v>50</v>
      </c>
      <c r="C50" s="156" t="s">
        <v>540</v>
      </c>
      <c r="D50" s="175" t="s">
        <v>25</v>
      </c>
      <c r="E50" s="158" t="s">
        <v>13</v>
      </c>
      <c r="F50" s="164">
        <v>1.21</v>
      </c>
      <c r="G50" s="179"/>
      <c r="H50" s="165"/>
    </row>
    <row r="51" spans="1:8" x14ac:dyDescent="0.25">
      <c r="A51" s="163" t="s">
        <v>681</v>
      </c>
      <c r="B51" s="233" t="s">
        <v>588</v>
      </c>
      <c r="C51" s="234"/>
      <c r="D51" s="234"/>
      <c r="E51" s="234"/>
      <c r="F51" s="234"/>
      <c r="G51" s="234"/>
      <c r="H51" s="235"/>
    </row>
    <row r="52" spans="1:8" x14ac:dyDescent="0.25">
      <c r="A52" s="158" t="s">
        <v>682</v>
      </c>
      <c r="B52" s="158" t="s">
        <v>50</v>
      </c>
      <c r="C52" s="156" t="s">
        <v>552</v>
      </c>
      <c r="D52" s="157" t="s">
        <v>555</v>
      </c>
      <c r="E52" s="158" t="s">
        <v>16</v>
      </c>
      <c r="F52" s="164">
        <v>18</v>
      </c>
      <c r="G52" s="179"/>
      <c r="H52" s="165"/>
    </row>
    <row r="53" spans="1:8" x14ac:dyDescent="0.25">
      <c r="A53" s="158" t="s">
        <v>683</v>
      </c>
      <c r="B53" s="160" t="s">
        <v>578</v>
      </c>
      <c r="C53" s="158" t="s">
        <v>579</v>
      </c>
      <c r="D53" s="184" t="s">
        <v>590</v>
      </c>
      <c r="E53" s="160" t="s">
        <v>147</v>
      </c>
      <c r="F53" s="177">
        <v>12</v>
      </c>
      <c r="G53" s="179"/>
      <c r="H53" s="179"/>
    </row>
    <row r="54" spans="1:8" x14ac:dyDescent="0.25">
      <c r="A54" s="158" t="s">
        <v>684</v>
      </c>
      <c r="B54" s="160" t="s">
        <v>578</v>
      </c>
      <c r="C54" s="158" t="s">
        <v>579</v>
      </c>
      <c r="D54" s="184" t="s">
        <v>591</v>
      </c>
      <c r="E54" s="160" t="s">
        <v>147</v>
      </c>
      <c r="F54" s="177">
        <v>12</v>
      </c>
      <c r="G54" s="179"/>
      <c r="H54" s="179"/>
    </row>
    <row r="55" spans="1:8" x14ac:dyDescent="0.25">
      <c r="A55" s="158" t="s">
        <v>685</v>
      </c>
      <c r="B55" s="160" t="s">
        <v>578</v>
      </c>
      <c r="C55" s="158" t="s">
        <v>579</v>
      </c>
      <c r="D55" s="159" t="s">
        <v>592</v>
      </c>
      <c r="E55" s="160" t="s">
        <v>147</v>
      </c>
      <c r="F55" s="177">
        <v>16</v>
      </c>
      <c r="G55" s="179"/>
      <c r="H55" s="179"/>
    </row>
    <row r="56" spans="1:8" x14ac:dyDescent="0.25">
      <c r="A56" s="158" t="s">
        <v>686</v>
      </c>
      <c r="B56" s="160" t="s">
        <v>578</v>
      </c>
      <c r="C56" s="158" t="s">
        <v>579</v>
      </c>
      <c r="D56" s="159" t="s">
        <v>593</v>
      </c>
      <c r="E56" s="158" t="s">
        <v>147</v>
      </c>
      <c r="F56" s="177">
        <v>4</v>
      </c>
      <c r="G56" s="179"/>
      <c r="H56" s="179"/>
    </row>
    <row r="57" spans="1:8" ht="14.25" customHeight="1" x14ac:dyDescent="0.25">
      <c r="A57" s="158" t="s">
        <v>687</v>
      </c>
      <c r="B57" s="160" t="s">
        <v>578</v>
      </c>
      <c r="C57" s="158" t="s">
        <v>579</v>
      </c>
      <c r="D57" s="159" t="s">
        <v>593</v>
      </c>
      <c r="E57" s="158" t="s">
        <v>147</v>
      </c>
      <c r="F57" s="177">
        <v>4</v>
      </c>
      <c r="G57" s="179"/>
      <c r="H57" s="179"/>
    </row>
    <row r="58" spans="1:8" x14ac:dyDescent="0.25">
      <c r="A58" s="158" t="s">
        <v>688</v>
      </c>
      <c r="B58" s="160" t="s">
        <v>578</v>
      </c>
      <c r="C58" s="158" t="s">
        <v>579</v>
      </c>
      <c r="D58" s="152" t="s">
        <v>659</v>
      </c>
      <c r="E58" s="158" t="s">
        <v>13</v>
      </c>
      <c r="F58" s="177">
        <v>3.8</v>
      </c>
      <c r="G58" s="179"/>
      <c r="H58" s="179"/>
    </row>
    <row r="59" spans="1:8" x14ac:dyDescent="0.25">
      <c r="A59" s="158" t="s">
        <v>689</v>
      </c>
      <c r="B59" s="160" t="s">
        <v>578</v>
      </c>
      <c r="C59" s="158" t="s">
        <v>579</v>
      </c>
      <c r="D59" s="152" t="s">
        <v>660</v>
      </c>
      <c r="E59" s="158" t="s">
        <v>13</v>
      </c>
      <c r="F59" s="177">
        <v>1.32</v>
      </c>
      <c r="G59" s="179"/>
      <c r="H59" s="179"/>
    </row>
    <row r="60" spans="1:8" x14ac:dyDescent="0.25">
      <c r="A60" s="158" t="s">
        <v>690</v>
      </c>
      <c r="B60" s="160" t="s">
        <v>578</v>
      </c>
      <c r="C60" s="158" t="s">
        <v>579</v>
      </c>
      <c r="D60" s="159" t="s">
        <v>661</v>
      </c>
      <c r="E60" s="158" t="s">
        <v>13</v>
      </c>
      <c r="F60" s="177">
        <v>2.25</v>
      </c>
      <c r="G60" s="179"/>
      <c r="H60" s="179"/>
    </row>
    <row r="61" spans="1:8" x14ac:dyDescent="0.25">
      <c r="A61" s="163" t="s">
        <v>691</v>
      </c>
      <c r="B61" s="233" t="s">
        <v>597</v>
      </c>
      <c r="C61" s="234"/>
      <c r="D61" s="234"/>
      <c r="E61" s="234"/>
      <c r="F61" s="234"/>
      <c r="G61" s="234"/>
      <c r="H61" s="235"/>
    </row>
    <row r="62" spans="1:8" x14ac:dyDescent="0.25">
      <c r="A62" s="187" t="s">
        <v>692</v>
      </c>
      <c r="B62" s="156" t="s">
        <v>50</v>
      </c>
      <c r="C62" s="156" t="s">
        <v>551</v>
      </c>
      <c r="D62" s="157" t="s">
        <v>31</v>
      </c>
      <c r="E62" s="156" t="s">
        <v>147</v>
      </c>
      <c r="F62" s="177">
        <v>1</v>
      </c>
      <c r="G62" s="179"/>
      <c r="H62" s="179"/>
    </row>
    <row r="63" spans="1:8" ht="26.4" x14ac:dyDescent="0.25">
      <c r="A63" s="187" t="s">
        <v>693</v>
      </c>
      <c r="B63" s="156" t="s">
        <v>50</v>
      </c>
      <c r="C63" s="151" t="s">
        <v>558</v>
      </c>
      <c r="D63" s="152" t="s">
        <v>559</v>
      </c>
      <c r="E63" s="158" t="s">
        <v>147</v>
      </c>
      <c r="F63" s="177">
        <v>2</v>
      </c>
      <c r="G63" s="179"/>
      <c r="H63" s="179"/>
    </row>
    <row r="64" spans="1:8" ht="26.4" x14ac:dyDescent="0.25">
      <c r="A64" s="187" t="s">
        <v>694</v>
      </c>
      <c r="B64" s="156" t="s">
        <v>50</v>
      </c>
      <c r="C64" s="151" t="s">
        <v>560</v>
      </c>
      <c r="D64" s="152" t="s">
        <v>561</v>
      </c>
      <c r="E64" s="158" t="s">
        <v>147</v>
      </c>
      <c r="F64" s="177">
        <v>3</v>
      </c>
      <c r="G64" s="179"/>
      <c r="H64" s="179"/>
    </row>
    <row r="65" spans="1:8" x14ac:dyDescent="0.25">
      <c r="A65" s="162">
        <v>4</v>
      </c>
      <c r="B65" s="236" t="s">
        <v>602</v>
      </c>
      <c r="C65" s="236"/>
      <c r="D65" s="236"/>
      <c r="E65" s="236"/>
      <c r="F65" s="236"/>
      <c r="G65" s="236"/>
      <c r="H65" s="236"/>
    </row>
    <row r="66" spans="1:8" x14ac:dyDescent="0.25">
      <c r="A66" s="163" t="s">
        <v>630</v>
      </c>
      <c r="B66" s="233" t="s">
        <v>604</v>
      </c>
      <c r="C66" s="234"/>
      <c r="D66" s="234"/>
      <c r="E66" s="234"/>
      <c r="F66" s="234"/>
      <c r="G66" s="234"/>
      <c r="H66" s="235"/>
    </row>
    <row r="67" spans="1:8" x14ac:dyDescent="0.25">
      <c r="A67" s="187" t="s">
        <v>631</v>
      </c>
      <c r="B67" s="160" t="s">
        <v>578</v>
      </c>
      <c r="C67" s="158" t="s">
        <v>579</v>
      </c>
      <c r="D67" s="159" t="s">
        <v>599</v>
      </c>
      <c r="E67" s="156" t="s">
        <v>147</v>
      </c>
      <c r="F67" s="177">
        <v>1</v>
      </c>
      <c r="G67" s="179"/>
      <c r="H67" s="179"/>
    </row>
    <row r="68" spans="1:8" ht="26.4" x14ac:dyDescent="0.25">
      <c r="A68" s="187" t="s">
        <v>633</v>
      </c>
      <c r="B68" s="158" t="s">
        <v>50</v>
      </c>
      <c r="C68" s="151" t="s">
        <v>550</v>
      </c>
      <c r="D68" s="152" t="s">
        <v>29</v>
      </c>
      <c r="E68" s="156" t="s">
        <v>147</v>
      </c>
      <c r="F68" s="177">
        <v>2</v>
      </c>
      <c r="G68" s="179"/>
      <c r="H68" s="179"/>
    </row>
    <row r="69" spans="1:8" x14ac:dyDescent="0.25">
      <c r="A69" s="163" t="s">
        <v>639</v>
      </c>
      <c r="B69" s="233" t="s">
        <v>612</v>
      </c>
      <c r="C69" s="234"/>
      <c r="D69" s="234"/>
      <c r="E69" s="234"/>
      <c r="F69" s="234"/>
      <c r="G69" s="234"/>
      <c r="H69" s="235"/>
    </row>
    <row r="70" spans="1:8" x14ac:dyDescent="0.25">
      <c r="A70" s="187" t="s">
        <v>640</v>
      </c>
      <c r="B70" s="158" t="s">
        <v>50</v>
      </c>
      <c r="C70" s="151" t="s">
        <v>549</v>
      </c>
      <c r="D70" s="157" t="s">
        <v>56</v>
      </c>
      <c r="E70" s="156" t="s">
        <v>147</v>
      </c>
      <c r="F70" s="177">
        <v>1</v>
      </c>
      <c r="G70" s="179"/>
      <c r="H70" s="179"/>
    </row>
    <row r="71" spans="1:8" x14ac:dyDescent="0.25">
      <c r="A71" s="187" t="s">
        <v>641</v>
      </c>
      <c r="B71" s="158" t="s">
        <v>50</v>
      </c>
      <c r="C71" s="151" t="s">
        <v>529</v>
      </c>
      <c r="D71" s="157" t="s">
        <v>30</v>
      </c>
      <c r="E71" s="156" t="s">
        <v>147</v>
      </c>
      <c r="F71" s="177">
        <v>4</v>
      </c>
      <c r="G71" s="179"/>
      <c r="H71" s="179"/>
    </row>
    <row r="72" spans="1:8" ht="39.6" x14ac:dyDescent="0.25">
      <c r="A72" s="187" t="s">
        <v>642</v>
      </c>
      <c r="B72" s="160" t="s">
        <v>50</v>
      </c>
      <c r="C72" s="186" t="s">
        <v>547</v>
      </c>
      <c r="D72" s="152" t="s">
        <v>55</v>
      </c>
      <c r="E72" s="160" t="s">
        <v>147</v>
      </c>
      <c r="F72" s="164">
        <v>1</v>
      </c>
      <c r="G72" s="165"/>
      <c r="H72" s="165"/>
    </row>
    <row r="73" spans="1:8" x14ac:dyDescent="0.25">
      <c r="A73" s="187" t="s">
        <v>695</v>
      </c>
      <c r="B73" s="158" t="s">
        <v>50</v>
      </c>
      <c r="C73" s="156" t="s">
        <v>548</v>
      </c>
      <c r="D73" s="152" t="s">
        <v>28</v>
      </c>
      <c r="E73" s="158" t="s">
        <v>147</v>
      </c>
      <c r="F73" s="177">
        <v>3</v>
      </c>
      <c r="G73" s="179"/>
      <c r="H73" s="179"/>
    </row>
    <row r="74" spans="1:8" x14ac:dyDescent="0.25">
      <c r="A74" s="187" t="s">
        <v>696</v>
      </c>
      <c r="B74" s="160" t="s">
        <v>578</v>
      </c>
      <c r="C74" s="158" t="s">
        <v>579</v>
      </c>
      <c r="D74" s="159" t="s">
        <v>600</v>
      </c>
      <c r="E74" s="158" t="s">
        <v>147</v>
      </c>
      <c r="F74" s="177">
        <v>1</v>
      </c>
      <c r="G74" s="179"/>
      <c r="H74" s="179"/>
    </row>
    <row r="75" spans="1:8" x14ac:dyDescent="0.25">
      <c r="A75" s="187" t="s">
        <v>697</v>
      </c>
      <c r="B75" s="160" t="s">
        <v>578</v>
      </c>
      <c r="C75" s="158" t="s">
        <v>579</v>
      </c>
      <c r="D75" s="159" t="s">
        <v>601</v>
      </c>
      <c r="E75" s="158" t="s">
        <v>147</v>
      </c>
      <c r="F75" s="177">
        <v>1</v>
      </c>
      <c r="G75" s="179"/>
      <c r="H75" s="179"/>
    </row>
    <row r="76" spans="1:8" x14ac:dyDescent="0.25">
      <c r="A76" s="163" t="s">
        <v>643</v>
      </c>
      <c r="B76" s="233" t="s">
        <v>615</v>
      </c>
      <c r="C76" s="234"/>
      <c r="D76" s="234"/>
      <c r="E76" s="234"/>
      <c r="F76" s="234"/>
      <c r="G76" s="234"/>
      <c r="H76" s="235"/>
    </row>
    <row r="77" spans="1:8" ht="39.6" x14ac:dyDescent="0.25">
      <c r="A77" s="187" t="s">
        <v>645</v>
      </c>
      <c r="B77" s="158" t="s">
        <v>34</v>
      </c>
      <c r="C77" s="151">
        <v>98104</v>
      </c>
      <c r="D77" s="153" t="s">
        <v>616</v>
      </c>
      <c r="E77" s="158" t="s">
        <v>147</v>
      </c>
      <c r="F77" s="177">
        <v>1</v>
      </c>
      <c r="G77" s="179"/>
      <c r="H77" s="179"/>
    </row>
    <row r="78" spans="1:8" x14ac:dyDescent="0.25">
      <c r="A78" s="163" t="s">
        <v>646</v>
      </c>
      <c r="B78" s="233" t="s">
        <v>617</v>
      </c>
      <c r="C78" s="234"/>
      <c r="D78" s="234"/>
      <c r="E78" s="234"/>
      <c r="F78" s="234"/>
      <c r="G78" s="234"/>
      <c r="H78" s="235"/>
    </row>
    <row r="79" spans="1:8" x14ac:dyDescent="0.25">
      <c r="A79" s="187" t="s">
        <v>650</v>
      </c>
      <c r="B79" s="158" t="s">
        <v>50</v>
      </c>
      <c r="C79" s="151" t="s">
        <v>543</v>
      </c>
      <c r="D79" s="152" t="s">
        <v>53</v>
      </c>
      <c r="E79" s="158" t="s">
        <v>147</v>
      </c>
      <c r="F79" s="177">
        <v>2</v>
      </c>
      <c r="G79" s="179"/>
      <c r="H79" s="179"/>
    </row>
    <row r="80" spans="1:8" x14ac:dyDescent="0.25">
      <c r="A80" s="187" t="s">
        <v>698</v>
      </c>
      <c r="B80" s="160" t="s">
        <v>578</v>
      </c>
      <c r="C80" s="158" t="s">
        <v>579</v>
      </c>
      <c r="D80" s="159" t="s">
        <v>613</v>
      </c>
      <c r="E80" s="158" t="s">
        <v>147</v>
      </c>
      <c r="F80" s="177">
        <v>1</v>
      </c>
      <c r="G80" s="179"/>
      <c r="H80" s="179"/>
    </row>
    <row r="81" spans="1:57" x14ac:dyDescent="0.25">
      <c r="A81" s="187" t="s">
        <v>699</v>
      </c>
      <c r="B81" s="158" t="s">
        <v>50</v>
      </c>
      <c r="C81" s="151" t="s">
        <v>544</v>
      </c>
      <c r="D81" s="152" t="s">
        <v>54</v>
      </c>
      <c r="E81" s="158" t="s">
        <v>147</v>
      </c>
      <c r="F81" s="177">
        <v>8</v>
      </c>
      <c r="G81" s="179"/>
      <c r="H81" s="179"/>
    </row>
    <row r="82" spans="1:57" x14ac:dyDescent="0.25">
      <c r="A82" s="187" t="s">
        <v>700</v>
      </c>
      <c r="B82" s="158" t="s">
        <v>50</v>
      </c>
      <c r="C82" s="174">
        <v>49503</v>
      </c>
      <c r="D82" s="159" t="s">
        <v>620</v>
      </c>
      <c r="E82" s="158" t="s">
        <v>147</v>
      </c>
      <c r="F82" s="177">
        <v>2</v>
      </c>
      <c r="G82" s="179"/>
      <c r="H82" s="179"/>
    </row>
    <row r="83" spans="1:57" x14ac:dyDescent="0.25">
      <c r="A83" s="187" t="s">
        <v>701</v>
      </c>
      <c r="B83" s="160" t="s">
        <v>578</v>
      </c>
      <c r="C83" s="158" t="s">
        <v>579</v>
      </c>
      <c r="D83" s="159" t="s">
        <v>621</v>
      </c>
      <c r="E83" s="158" t="s">
        <v>147</v>
      </c>
      <c r="F83" s="177">
        <v>1</v>
      </c>
      <c r="G83" s="179"/>
      <c r="H83" s="179"/>
    </row>
    <row r="84" spans="1:57" x14ac:dyDescent="0.25">
      <c r="A84" s="187" t="s">
        <v>702</v>
      </c>
      <c r="B84" s="160" t="s">
        <v>578</v>
      </c>
      <c r="C84" s="158" t="s">
        <v>579</v>
      </c>
      <c r="D84" s="159" t="s">
        <v>622</v>
      </c>
      <c r="E84" s="158" t="s">
        <v>147</v>
      </c>
      <c r="F84" s="177">
        <v>1</v>
      </c>
      <c r="G84" s="179"/>
      <c r="H84" s="179"/>
    </row>
    <row r="85" spans="1:57" x14ac:dyDescent="0.25">
      <c r="A85" s="187" t="s">
        <v>703</v>
      </c>
      <c r="B85" s="160" t="s">
        <v>578</v>
      </c>
      <c r="C85" s="158" t="s">
        <v>579</v>
      </c>
      <c r="D85" s="159" t="s">
        <v>623</v>
      </c>
      <c r="E85" s="158" t="s">
        <v>147</v>
      </c>
      <c r="F85" s="177">
        <v>4</v>
      </c>
      <c r="G85" s="179"/>
      <c r="H85" s="179"/>
    </row>
    <row r="86" spans="1:57" x14ac:dyDescent="0.25">
      <c r="A86" s="187" t="s">
        <v>704</v>
      </c>
      <c r="B86" s="160" t="s">
        <v>578</v>
      </c>
      <c r="C86" s="158" t="s">
        <v>579</v>
      </c>
      <c r="D86" s="159" t="s">
        <v>624</v>
      </c>
      <c r="E86" s="158" t="s">
        <v>147</v>
      </c>
      <c r="F86" s="177">
        <v>2</v>
      </c>
      <c r="G86" s="179"/>
      <c r="H86" s="179"/>
    </row>
    <row r="87" spans="1:57" x14ac:dyDescent="0.25">
      <c r="A87" s="187" t="s">
        <v>705</v>
      </c>
      <c r="B87" s="160" t="s">
        <v>578</v>
      </c>
      <c r="C87" s="158" t="s">
        <v>579</v>
      </c>
      <c r="D87" s="159" t="s">
        <v>625</v>
      </c>
      <c r="E87" s="158" t="s">
        <v>147</v>
      </c>
      <c r="F87" s="177">
        <v>1</v>
      </c>
      <c r="G87" s="179"/>
      <c r="H87" s="179"/>
    </row>
    <row r="88" spans="1:57" x14ac:dyDescent="0.25">
      <c r="A88" s="187" t="s">
        <v>706</v>
      </c>
      <c r="B88" s="160" t="s">
        <v>578</v>
      </c>
      <c r="C88" s="158" t="s">
        <v>579</v>
      </c>
      <c r="D88" s="159" t="s">
        <v>626</v>
      </c>
      <c r="E88" s="158" t="s">
        <v>147</v>
      </c>
      <c r="F88" s="177">
        <v>1</v>
      </c>
      <c r="G88" s="179"/>
      <c r="H88" s="179"/>
    </row>
    <row r="89" spans="1:57" x14ac:dyDescent="0.25">
      <c r="A89" s="187" t="s">
        <v>707</v>
      </c>
      <c r="B89" s="160" t="s">
        <v>578</v>
      </c>
      <c r="C89" s="158" t="s">
        <v>579</v>
      </c>
      <c r="D89" s="159" t="s">
        <v>627</v>
      </c>
      <c r="E89" s="158" t="s">
        <v>147</v>
      </c>
      <c r="F89" s="177">
        <v>7</v>
      </c>
      <c r="G89" s="179"/>
      <c r="H89" s="179"/>
    </row>
    <row r="90" spans="1:57" x14ac:dyDescent="0.25">
      <c r="A90" s="187" t="s">
        <v>708</v>
      </c>
      <c r="B90" s="160" t="s">
        <v>578</v>
      </c>
      <c r="C90" s="158" t="s">
        <v>579</v>
      </c>
      <c r="D90" s="159" t="s">
        <v>628</v>
      </c>
      <c r="E90" s="158" t="s">
        <v>147</v>
      </c>
      <c r="F90" s="177">
        <v>2</v>
      </c>
      <c r="G90" s="179"/>
      <c r="H90" s="179"/>
    </row>
    <row r="91" spans="1:57" x14ac:dyDescent="0.25">
      <c r="A91" s="187" t="s">
        <v>709</v>
      </c>
      <c r="B91" s="160" t="s">
        <v>578</v>
      </c>
      <c r="C91" s="158" t="s">
        <v>579</v>
      </c>
      <c r="D91" s="159" t="s">
        <v>629</v>
      </c>
      <c r="E91" s="158" t="s">
        <v>147</v>
      </c>
      <c r="F91" s="177">
        <v>2</v>
      </c>
      <c r="G91" s="179"/>
      <c r="H91" s="179"/>
    </row>
    <row r="92" spans="1:57" ht="41.4" x14ac:dyDescent="0.25">
      <c r="A92" s="187" t="s">
        <v>725</v>
      </c>
      <c r="B92" s="160" t="s">
        <v>34</v>
      </c>
      <c r="C92" s="158">
        <v>97330</v>
      </c>
      <c r="D92" s="190" t="s">
        <v>141</v>
      </c>
      <c r="E92" s="158" t="s">
        <v>16</v>
      </c>
      <c r="F92" s="177">
        <v>10</v>
      </c>
      <c r="G92" s="179"/>
      <c r="H92" s="179"/>
    </row>
    <row r="93" spans="1:57" s="211" customFormat="1" ht="41.4" x14ac:dyDescent="0.25">
      <c r="A93" s="187" t="s">
        <v>726</v>
      </c>
      <c r="B93" s="187" t="s">
        <v>34</v>
      </c>
      <c r="C93" s="189">
        <v>97331</v>
      </c>
      <c r="D93" s="190" t="s">
        <v>142</v>
      </c>
      <c r="E93" s="212" t="s">
        <v>16</v>
      </c>
      <c r="F93" s="213">
        <v>50</v>
      </c>
      <c r="G93" s="214"/>
      <c r="H93" s="214"/>
      <c r="I93"/>
      <c r="J93" s="225"/>
      <c r="K93" s="225"/>
      <c r="L93"/>
      <c r="M93"/>
      <c r="N93"/>
      <c r="O93"/>
      <c r="P93"/>
      <c r="Q93"/>
      <c r="R93"/>
      <c r="S93"/>
      <c r="T93"/>
      <c r="U93"/>
      <c r="V93"/>
      <c r="W93"/>
      <c r="X93"/>
      <c r="Y93"/>
      <c r="Z93"/>
      <c r="AA93"/>
      <c r="AB93"/>
      <c r="AC93"/>
      <c r="AD93"/>
      <c r="AE93"/>
      <c r="AF93"/>
      <c r="AG93"/>
      <c r="AH93"/>
      <c r="AI93"/>
      <c r="AJ93"/>
    </row>
    <row r="94" spans="1:57" s="211" customFormat="1" ht="41.4" x14ac:dyDescent="0.25">
      <c r="A94" s="187" t="s">
        <v>727</v>
      </c>
      <c r="B94" s="187" t="s">
        <v>34</v>
      </c>
      <c r="C94" s="223">
        <v>97333</v>
      </c>
      <c r="D94" s="190" t="s">
        <v>143</v>
      </c>
      <c r="E94" s="212" t="s">
        <v>16</v>
      </c>
      <c r="F94" s="213">
        <v>50</v>
      </c>
      <c r="G94" s="214"/>
      <c r="H94" s="214"/>
      <c r="I94"/>
      <c r="J94" s="225"/>
      <c r="K94" s="225"/>
      <c r="L94"/>
      <c r="M94"/>
      <c r="N94"/>
      <c r="O94"/>
      <c r="P94"/>
      <c r="Q94"/>
      <c r="R94"/>
      <c r="S94"/>
      <c r="T94"/>
      <c r="U94"/>
      <c r="V94"/>
      <c r="W94"/>
      <c r="X94"/>
      <c r="Y94"/>
      <c r="Z94"/>
      <c r="AA94"/>
      <c r="AB94"/>
      <c r="AC94"/>
      <c r="AD94"/>
      <c r="AE94"/>
      <c r="AF94"/>
      <c r="AG94"/>
      <c r="AH94"/>
      <c r="AI94"/>
      <c r="AJ94"/>
    </row>
    <row r="95" spans="1:57" x14ac:dyDescent="0.25">
      <c r="A95" s="162">
        <v>5</v>
      </c>
      <c r="B95" s="236" t="s">
        <v>27</v>
      </c>
      <c r="C95" s="236"/>
      <c r="D95" s="236"/>
      <c r="E95" s="236"/>
      <c r="F95" s="236"/>
      <c r="G95" s="236"/>
      <c r="H95" s="236"/>
    </row>
    <row r="96" spans="1:57" s="211" customFormat="1" x14ac:dyDescent="0.25">
      <c r="A96" s="163" t="s">
        <v>652</v>
      </c>
      <c r="B96" s="233" t="s">
        <v>32</v>
      </c>
      <c r="C96" s="234"/>
      <c r="D96" s="234"/>
      <c r="E96" s="234"/>
      <c r="F96" s="234"/>
      <c r="G96" s="234"/>
      <c r="H96" s="235"/>
      <c r="I96"/>
      <c r="J96" s="225"/>
      <c r="K96" s="225"/>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row>
    <row r="97" spans="1:856" s="211" customFormat="1" x14ac:dyDescent="0.25">
      <c r="A97" s="212" t="s">
        <v>719</v>
      </c>
      <c r="B97" s="187" t="s">
        <v>578</v>
      </c>
      <c r="C97" s="212" t="s">
        <v>579</v>
      </c>
      <c r="D97" s="181" t="s">
        <v>632</v>
      </c>
      <c r="E97" s="212" t="s">
        <v>147</v>
      </c>
      <c r="F97" s="213">
        <v>1</v>
      </c>
      <c r="G97" s="214"/>
      <c r="H97" s="214"/>
      <c r="I97"/>
      <c r="J97" s="225"/>
      <c r="K97" s="225"/>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row>
    <row r="98" spans="1:856" s="211" customFormat="1" x14ac:dyDescent="0.25">
      <c r="A98" s="212" t="s">
        <v>720</v>
      </c>
      <c r="B98" s="187" t="s">
        <v>578</v>
      </c>
      <c r="C98" s="212" t="s">
        <v>579</v>
      </c>
      <c r="D98" s="181" t="s">
        <v>635</v>
      </c>
      <c r="E98" s="212" t="s">
        <v>147</v>
      </c>
      <c r="F98" s="213">
        <v>1</v>
      </c>
      <c r="G98" s="214"/>
      <c r="H98" s="214"/>
      <c r="I98"/>
      <c r="J98" s="225"/>
      <c r="K98" s="225"/>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row>
    <row r="99" spans="1:856" s="211" customFormat="1" x14ac:dyDescent="0.25">
      <c r="A99" s="212" t="s">
        <v>721</v>
      </c>
      <c r="B99" s="187" t="s">
        <v>578</v>
      </c>
      <c r="C99" s="212" t="s">
        <v>579</v>
      </c>
      <c r="D99" s="181" t="s">
        <v>634</v>
      </c>
      <c r="E99" s="212" t="s">
        <v>147</v>
      </c>
      <c r="F99" s="213">
        <v>13</v>
      </c>
      <c r="G99" s="214"/>
      <c r="H99" s="214"/>
      <c r="I99"/>
      <c r="J99" s="225"/>
      <c r="K99" s="225"/>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row>
    <row r="100" spans="1:856" s="211" customFormat="1" x14ac:dyDescent="0.25">
      <c r="A100" s="212" t="s">
        <v>722</v>
      </c>
      <c r="B100" s="187" t="s">
        <v>578</v>
      </c>
      <c r="C100" s="212" t="s">
        <v>579</v>
      </c>
      <c r="D100" s="181" t="s">
        <v>636</v>
      </c>
      <c r="E100" s="212" t="s">
        <v>147</v>
      </c>
      <c r="F100" s="213">
        <v>2</v>
      </c>
      <c r="G100" s="214"/>
      <c r="H100" s="214"/>
      <c r="I100"/>
      <c r="J100" s="225"/>
      <c r="K100" s="225"/>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row>
    <row r="101" spans="1:856" s="211" customFormat="1" x14ac:dyDescent="0.25">
      <c r="A101" s="212" t="s">
        <v>723</v>
      </c>
      <c r="B101" s="187" t="s">
        <v>578</v>
      </c>
      <c r="C101" s="212" t="s">
        <v>579</v>
      </c>
      <c r="D101" s="181" t="s">
        <v>637</v>
      </c>
      <c r="E101" s="212" t="s">
        <v>147</v>
      </c>
      <c r="F101" s="213">
        <v>9</v>
      </c>
      <c r="G101" s="214"/>
      <c r="H101" s="214"/>
      <c r="I101"/>
      <c r="J101" s="225"/>
      <c r="K101" s="225"/>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row>
    <row r="102" spans="1:856" s="211" customFormat="1" x14ac:dyDescent="0.25">
      <c r="A102" s="212" t="s">
        <v>724</v>
      </c>
      <c r="B102" s="187" t="s">
        <v>578</v>
      </c>
      <c r="C102" s="212" t="s">
        <v>579</v>
      </c>
      <c r="D102" s="181" t="s">
        <v>638</v>
      </c>
      <c r="E102" s="212" t="s">
        <v>147</v>
      </c>
      <c r="F102" s="213">
        <v>5</v>
      </c>
      <c r="G102" s="214"/>
      <c r="H102" s="214"/>
      <c r="I102"/>
      <c r="J102" s="225"/>
      <c r="K102" s="225"/>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row>
    <row r="103" spans="1:856" x14ac:dyDescent="0.25">
      <c r="A103" s="163" t="s">
        <v>710</v>
      </c>
      <c r="B103" s="233" t="s">
        <v>644</v>
      </c>
      <c r="C103" s="234"/>
      <c r="D103" s="234"/>
      <c r="E103" s="234"/>
      <c r="F103" s="234"/>
      <c r="G103" s="234"/>
      <c r="H103" s="235"/>
    </row>
    <row r="104" spans="1:856" ht="13.8" x14ac:dyDescent="0.3">
      <c r="A104" s="158" t="s">
        <v>713</v>
      </c>
      <c r="B104" s="158" t="s">
        <v>34</v>
      </c>
      <c r="C104" s="160">
        <v>7528</v>
      </c>
      <c r="D104" s="188" t="s">
        <v>145</v>
      </c>
      <c r="E104" s="158" t="s">
        <v>147</v>
      </c>
      <c r="F104" s="177">
        <v>46</v>
      </c>
      <c r="G104" s="179"/>
      <c r="H104" s="179"/>
    </row>
    <row r="105" spans="1:856" ht="27.6" x14ac:dyDescent="0.25">
      <c r="A105" s="158" t="s">
        <v>714</v>
      </c>
      <c r="B105" s="158" t="s">
        <v>34</v>
      </c>
      <c r="C105" s="189">
        <v>91964</v>
      </c>
      <c r="D105" s="190" t="s">
        <v>74</v>
      </c>
      <c r="E105" s="158" t="s">
        <v>147</v>
      </c>
      <c r="F105" s="177">
        <v>11</v>
      </c>
      <c r="G105" s="179"/>
      <c r="H105" s="179"/>
    </row>
    <row r="106" spans="1:856" ht="13.8" x14ac:dyDescent="0.25">
      <c r="A106" s="158" t="s">
        <v>715</v>
      </c>
      <c r="B106" s="158" t="s">
        <v>34</v>
      </c>
      <c r="C106" s="189">
        <v>98307</v>
      </c>
      <c r="D106" s="190" t="s">
        <v>148</v>
      </c>
      <c r="E106" s="158" t="s">
        <v>147</v>
      </c>
      <c r="F106" s="177">
        <v>10</v>
      </c>
      <c r="G106" s="179"/>
      <c r="H106" s="179"/>
    </row>
    <row r="107" spans="1:856" ht="27.6" x14ac:dyDescent="0.25">
      <c r="A107" s="158" t="s">
        <v>716</v>
      </c>
      <c r="B107" s="158" t="s">
        <v>34</v>
      </c>
      <c r="C107" s="158">
        <v>92023</v>
      </c>
      <c r="D107" s="190" t="s">
        <v>75</v>
      </c>
      <c r="E107" s="158" t="s">
        <v>147</v>
      </c>
      <c r="F107" s="177">
        <v>2</v>
      </c>
      <c r="G107" s="179"/>
      <c r="H107" s="179"/>
    </row>
    <row r="108" spans="1:856" ht="13.8" x14ac:dyDescent="0.3">
      <c r="A108" s="158" t="s">
        <v>717</v>
      </c>
      <c r="B108" s="158" t="s">
        <v>34</v>
      </c>
      <c r="C108" s="160">
        <v>38076</v>
      </c>
      <c r="D108" s="188" t="s">
        <v>146</v>
      </c>
      <c r="E108" s="158" t="s">
        <v>147</v>
      </c>
      <c r="F108" s="177">
        <v>6</v>
      </c>
      <c r="G108" s="179"/>
      <c r="H108" s="179"/>
    </row>
    <row r="109" spans="1:856" x14ac:dyDescent="0.25">
      <c r="A109" s="158" t="s">
        <v>718</v>
      </c>
      <c r="B109" s="158" t="s">
        <v>50</v>
      </c>
      <c r="C109" s="185" t="s">
        <v>545</v>
      </c>
      <c r="D109" s="157" t="s">
        <v>169</v>
      </c>
      <c r="E109" s="158" t="s">
        <v>147</v>
      </c>
      <c r="F109" s="177">
        <v>1</v>
      </c>
      <c r="G109" s="179"/>
      <c r="H109" s="179"/>
      <c r="I109" s="207"/>
    </row>
    <row r="110" spans="1:856" x14ac:dyDescent="0.25">
      <c r="A110" s="203" t="s">
        <v>711</v>
      </c>
      <c r="B110" s="226" t="s">
        <v>649</v>
      </c>
      <c r="C110" s="227"/>
      <c r="D110" s="227"/>
      <c r="E110" s="227"/>
      <c r="F110" s="227"/>
      <c r="G110" s="227"/>
      <c r="H110" s="228"/>
      <c r="I110" s="207"/>
    </row>
    <row r="111" spans="1:856" s="157" customFormat="1" ht="13.8" x14ac:dyDescent="0.3">
      <c r="A111" s="158" t="s">
        <v>712</v>
      </c>
      <c r="B111" s="158" t="s">
        <v>34</v>
      </c>
      <c r="C111" s="204">
        <v>12056</v>
      </c>
      <c r="D111" s="188" t="s">
        <v>144</v>
      </c>
      <c r="E111" s="158" t="s">
        <v>16</v>
      </c>
      <c r="F111" s="177">
        <v>100</v>
      </c>
      <c r="G111" s="179"/>
      <c r="H111" s="208"/>
      <c r="I111" s="207"/>
      <c r="J111" s="225"/>
      <c r="K111" s="225"/>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row>
    <row r="112" spans="1:856" x14ac:dyDescent="0.25">
      <c r="A112" s="229" t="s">
        <v>647</v>
      </c>
      <c r="B112" s="230"/>
      <c r="C112" s="230"/>
      <c r="D112" s="230"/>
      <c r="E112" s="230"/>
      <c r="F112" s="231"/>
      <c r="G112" s="232">
        <f>SUM(H8:H111)</f>
        <v>0</v>
      </c>
      <c r="H112" s="232"/>
    </row>
    <row r="113" spans="2:9" x14ac:dyDescent="0.25">
      <c r="G113" s="210" t="s">
        <v>653</v>
      </c>
      <c r="H113" s="215">
        <f>G112*F3</f>
        <v>0</v>
      </c>
      <c r="I113" s="168"/>
    </row>
    <row r="114" spans="2:9" x14ac:dyDescent="0.25">
      <c r="G114" s="210" t="s">
        <v>654</v>
      </c>
      <c r="H114" s="215">
        <f>SUM(G112,H113)</f>
        <v>0</v>
      </c>
    </row>
    <row r="115" spans="2:9" x14ac:dyDescent="0.25">
      <c r="F115"/>
      <c r="G115"/>
      <c r="H115"/>
    </row>
    <row r="116" spans="2:9" x14ac:dyDescent="0.25">
      <c r="F116"/>
      <c r="G116"/>
      <c r="H116"/>
    </row>
    <row r="117" spans="2:9" ht="13.2" customHeight="1" x14ac:dyDescent="0.3">
      <c r="C117" s="200"/>
      <c r="G117"/>
      <c r="H117"/>
    </row>
    <row r="118" spans="2:9" ht="14.4" x14ac:dyDescent="0.3">
      <c r="C118" s="201"/>
      <c r="G118"/>
      <c r="H118"/>
    </row>
    <row r="119" spans="2:9" ht="14.4" x14ac:dyDescent="0.3">
      <c r="B119" s="196"/>
      <c r="C119" s="200"/>
      <c r="G119"/>
      <c r="H119"/>
    </row>
    <row r="120" spans="2:9" ht="14.4" x14ac:dyDescent="0.3">
      <c r="B120" s="196"/>
      <c r="C120" s="201"/>
      <c r="G120"/>
      <c r="H120"/>
    </row>
    <row r="121" spans="2:9" ht="14.4" x14ac:dyDescent="0.3">
      <c r="B121" s="193"/>
      <c r="C121" s="200"/>
      <c r="G121"/>
      <c r="H121"/>
    </row>
    <row r="122" spans="2:9" ht="14.4" x14ac:dyDescent="0.3">
      <c r="B122" s="197"/>
      <c r="C122" s="201"/>
      <c r="G122"/>
      <c r="H122"/>
    </row>
    <row r="123" spans="2:9" ht="14.4" x14ac:dyDescent="0.3">
      <c r="B123" s="193"/>
      <c r="C123" s="201"/>
      <c r="D123" s="195"/>
      <c r="G123"/>
      <c r="H123"/>
    </row>
    <row r="124" spans="2:9" ht="14.4" x14ac:dyDescent="0.3">
      <c r="B124" s="193"/>
      <c r="C124" s="201"/>
      <c r="D124" s="194"/>
      <c r="G124"/>
      <c r="H124"/>
    </row>
    <row r="125" spans="2:9" ht="14.4" x14ac:dyDescent="0.3">
      <c r="B125" s="198"/>
      <c r="C125" s="201"/>
      <c r="G125"/>
      <c r="H125"/>
    </row>
    <row r="126" spans="2:9" ht="14.4" x14ac:dyDescent="0.3">
      <c r="B126" s="198"/>
      <c r="C126" s="200"/>
      <c r="G126"/>
      <c r="H126"/>
    </row>
    <row r="127" spans="2:9" ht="14.4" x14ac:dyDescent="0.3">
      <c r="B127" s="193"/>
      <c r="C127" s="200"/>
      <c r="G127"/>
      <c r="H127"/>
    </row>
    <row r="128" spans="2:9" ht="14.4" x14ac:dyDescent="0.3">
      <c r="B128" s="193"/>
      <c r="C128" s="200"/>
      <c r="G128"/>
      <c r="H128"/>
    </row>
    <row r="129" spans="2:8" ht="14.4" x14ac:dyDescent="0.3">
      <c r="B129" s="193"/>
      <c r="C129" s="201"/>
      <c r="G129"/>
      <c r="H129"/>
    </row>
    <row r="130" spans="2:8" ht="14.4" x14ac:dyDescent="0.3">
      <c r="B130" s="199"/>
      <c r="C130" s="200"/>
      <c r="G130"/>
      <c r="H130"/>
    </row>
    <row r="131" spans="2:8" ht="14.4" x14ac:dyDescent="0.3">
      <c r="C131" s="200"/>
      <c r="G131"/>
      <c r="H131"/>
    </row>
    <row r="132" spans="2:8" ht="14.4" x14ac:dyDescent="0.3">
      <c r="C132" s="201"/>
      <c r="G132"/>
      <c r="H132"/>
    </row>
    <row r="133" spans="2:8" ht="14.4" x14ac:dyDescent="0.3">
      <c r="C133" s="200"/>
    </row>
    <row r="134" spans="2:8" ht="14.4" x14ac:dyDescent="0.3">
      <c r="C134" s="201"/>
    </row>
    <row r="135" spans="2:8" ht="14.4" x14ac:dyDescent="0.25">
      <c r="C135" s="202"/>
    </row>
    <row r="136" spans="2:8" ht="14.4" x14ac:dyDescent="0.3">
      <c r="C136" s="201"/>
    </row>
    <row r="137" spans="2:8" ht="14.4" x14ac:dyDescent="0.3">
      <c r="C137" s="200"/>
    </row>
    <row r="138" spans="2:8" ht="14.4" x14ac:dyDescent="0.3">
      <c r="C138" s="201"/>
    </row>
    <row r="139" spans="2:8" ht="14.4" x14ac:dyDescent="0.3">
      <c r="C139" s="200"/>
    </row>
    <row r="140" spans="2:8" ht="14.4" x14ac:dyDescent="0.3">
      <c r="C140" s="200"/>
    </row>
    <row r="141" spans="2:8" x14ac:dyDescent="0.25">
      <c r="C141" s="196"/>
    </row>
  </sheetData>
  <mergeCells count="34">
    <mergeCell ref="B24:H24"/>
    <mergeCell ref="A1:D1"/>
    <mergeCell ref="E1:H1"/>
    <mergeCell ref="A2:D2"/>
    <mergeCell ref="A3:D3"/>
    <mergeCell ref="G3:H3"/>
    <mergeCell ref="A4:D4"/>
    <mergeCell ref="G4:H4"/>
    <mergeCell ref="A5:D5"/>
    <mergeCell ref="G5:H5"/>
    <mergeCell ref="B9:H9"/>
    <mergeCell ref="B20:H20"/>
    <mergeCell ref="B21:H21"/>
    <mergeCell ref="B7:H7"/>
    <mergeCell ref="B69:H69"/>
    <mergeCell ref="B27:H27"/>
    <mergeCell ref="B30:H30"/>
    <mergeCell ref="B33:H33"/>
    <mergeCell ref="B38:H38"/>
    <mergeCell ref="B40:H40"/>
    <mergeCell ref="B41:H41"/>
    <mergeCell ref="B48:H48"/>
    <mergeCell ref="B51:H51"/>
    <mergeCell ref="B61:H61"/>
    <mergeCell ref="B65:H65"/>
    <mergeCell ref="B66:H66"/>
    <mergeCell ref="B110:H110"/>
    <mergeCell ref="A112:F112"/>
    <mergeCell ref="G112:H112"/>
    <mergeCell ref="B76:H76"/>
    <mergeCell ref="B78:H78"/>
    <mergeCell ref="B95:H95"/>
    <mergeCell ref="B96:H96"/>
    <mergeCell ref="B103:H103"/>
  </mergeCells>
  <phoneticPr fontId="81" type="noConversion"/>
  <conditionalFormatting sqref="C3">
    <cfRule type="containsText" dxfId="1" priority="1" operator="containsText" text="cerâmica">
      <formula>NOT(ISERROR(SEARCH("cerâmica",C3)))</formula>
    </cfRule>
  </conditionalFormatting>
  <printOptions horizontalCentered="1" verticalCentered="1"/>
  <pageMargins left="0.70866141732283472" right="0.70866141732283472" top="0.74803149606299213" bottom="0.74803149606299213" header="0.31496062992125984" footer="0.31496062992125984"/>
  <pageSetup paperSize="9" scale="3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Planilha5"/>
  <dimension ref="A1:W15"/>
  <sheetViews>
    <sheetView view="pageBreakPreview" topLeftCell="B1" zoomScale="115" zoomScaleNormal="100" zoomScaleSheetLayoutView="115" workbookViewId="0">
      <selection activeCell="B3" sqref="B3"/>
    </sheetView>
  </sheetViews>
  <sheetFormatPr defaultColWidth="9.109375" defaultRowHeight="13.2" x14ac:dyDescent="0.25"/>
  <cols>
    <col min="1" max="1" width="10" style="148" customWidth="1"/>
    <col min="2" max="2" width="63" style="149" customWidth="1"/>
    <col min="3" max="3" width="13.6640625" style="133" bestFit="1" customWidth="1"/>
    <col min="4" max="4" width="17.6640625" style="133" bestFit="1" customWidth="1"/>
    <col min="5" max="5" width="12.33203125" style="133" customWidth="1"/>
    <col min="6" max="6" width="13.88671875" style="133" customWidth="1"/>
    <col min="7" max="7" width="15.6640625" style="133" customWidth="1"/>
    <col min="8" max="8" width="13.44140625" style="133" customWidth="1"/>
    <col min="9" max="9" width="17.44140625" style="133" customWidth="1"/>
    <col min="10" max="16384" width="9.109375" style="133"/>
  </cols>
  <sheetData>
    <row r="1" spans="1:23" ht="26.4" x14ac:dyDescent="0.25">
      <c r="A1" s="130" t="s">
        <v>1</v>
      </c>
      <c r="B1" s="131" t="s">
        <v>6</v>
      </c>
      <c r="C1" s="132" t="s">
        <v>525</v>
      </c>
      <c r="D1" s="132" t="s">
        <v>526</v>
      </c>
    </row>
    <row r="2" spans="1:23" x14ac:dyDescent="0.25">
      <c r="A2" s="134">
        <v>0</v>
      </c>
      <c r="B2" s="135" t="s">
        <v>528</v>
      </c>
      <c r="C2" s="136">
        <v>0</v>
      </c>
      <c r="D2" s="136">
        <v>15</v>
      </c>
    </row>
    <row r="3" spans="1:23" ht="15" customHeight="1" x14ac:dyDescent="0.25">
      <c r="A3" s="137" t="e">
        <f>#REF!</f>
        <v>#REF!</v>
      </c>
      <c r="B3" s="138" t="e">
        <f>#REF!</f>
        <v>#REF!</v>
      </c>
      <c r="C3" s="139">
        <v>0</v>
      </c>
      <c r="D3" s="139">
        <v>4</v>
      </c>
    </row>
    <row r="4" spans="1:23" x14ac:dyDescent="0.25">
      <c r="A4" s="143" t="e">
        <f>#REF!</f>
        <v>#REF!</v>
      </c>
      <c r="B4" s="144" t="e">
        <f>#REF!</f>
        <v>#REF!</v>
      </c>
      <c r="C4" s="136">
        <v>0</v>
      </c>
      <c r="D4" s="136">
        <v>3</v>
      </c>
    </row>
    <row r="5" spans="1:23" x14ac:dyDescent="0.25">
      <c r="A5" s="141"/>
      <c r="B5" s="142" t="s">
        <v>527</v>
      </c>
      <c r="C5" s="140">
        <v>3</v>
      </c>
      <c r="D5" s="140">
        <v>1</v>
      </c>
    </row>
    <row r="6" spans="1:23" x14ac:dyDescent="0.25">
      <c r="A6" s="143" t="e">
        <f>#REF!</f>
        <v>#REF!</v>
      </c>
      <c r="B6" s="144" t="e">
        <f>#REF!</f>
        <v>#REF!</v>
      </c>
      <c r="C6" s="136">
        <v>0</v>
      </c>
      <c r="D6" s="136">
        <v>3</v>
      </c>
    </row>
    <row r="7" spans="1:23" x14ac:dyDescent="0.25">
      <c r="A7" s="145" t="e">
        <f>#REF!</f>
        <v>#REF!</v>
      </c>
      <c r="B7" s="146" t="e">
        <f>#REF!</f>
        <v>#REF!</v>
      </c>
      <c r="C7" s="139">
        <v>3</v>
      </c>
      <c r="D7" s="139">
        <v>12</v>
      </c>
    </row>
    <row r="8" spans="1:23" x14ac:dyDescent="0.25">
      <c r="A8" s="145" t="e">
        <f>#REF!</f>
        <v>#REF!</v>
      </c>
      <c r="B8" s="146" t="e">
        <f>#REF!</f>
        <v>#REF!</v>
      </c>
      <c r="C8" s="139">
        <v>3</v>
      </c>
      <c r="D8" s="139">
        <v>2</v>
      </c>
    </row>
    <row r="9" spans="1:23" x14ac:dyDescent="0.25">
      <c r="A9" s="145" t="e">
        <f>#REF!</f>
        <v>#REF!</v>
      </c>
      <c r="B9" s="146" t="e">
        <f>#REF!</f>
        <v>#REF!</v>
      </c>
      <c r="C9" s="139">
        <v>4</v>
      </c>
      <c r="D9" s="139">
        <v>9</v>
      </c>
      <c r="W9" s="147"/>
    </row>
    <row r="10" spans="1:23" x14ac:dyDescent="0.25">
      <c r="A10" s="145" t="e">
        <f>#REF!</f>
        <v>#REF!</v>
      </c>
      <c r="B10" s="146" t="e">
        <f>#REF!</f>
        <v>#REF!</v>
      </c>
      <c r="C10" s="139">
        <v>12</v>
      </c>
      <c r="D10" s="139">
        <v>3</v>
      </c>
    </row>
    <row r="11" spans="1:23" x14ac:dyDescent="0.25">
      <c r="A11" s="145" t="e">
        <f>#REF!</f>
        <v>#REF!</v>
      </c>
      <c r="B11" s="146" t="e">
        <f>#REF!</f>
        <v>#REF!</v>
      </c>
      <c r="C11" s="139">
        <v>8</v>
      </c>
      <c r="D11" s="139">
        <v>5</v>
      </c>
    </row>
    <row r="12" spans="1:23" x14ac:dyDescent="0.25">
      <c r="A12" s="145" t="e">
        <f>#REF!</f>
        <v>#REF!</v>
      </c>
      <c r="B12" s="146" t="e">
        <f>#REF!</f>
        <v>#REF!</v>
      </c>
      <c r="C12" s="139">
        <v>7</v>
      </c>
      <c r="D12" s="139">
        <v>4</v>
      </c>
    </row>
    <row r="13" spans="1:23" x14ac:dyDescent="0.25">
      <c r="A13" s="145" t="e">
        <f>#REF!</f>
        <v>#REF!</v>
      </c>
      <c r="B13" s="146" t="e">
        <f>#REF!</f>
        <v>#REF!</v>
      </c>
      <c r="C13" s="139">
        <v>6</v>
      </c>
      <c r="D13" s="139">
        <v>6</v>
      </c>
    </row>
    <row r="14" spans="1:23" x14ac:dyDescent="0.25">
      <c r="A14" s="145" t="e">
        <f>#REF!</f>
        <v>#REF!</v>
      </c>
      <c r="B14" s="146" t="e">
        <f>#REF!</f>
        <v>#REF!</v>
      </c>
      <c r="C14" s="139">
        <v>5</v>
      </c>
      <c r="D14" s="139">
        <v>5</v>
      </c>
    </row>
    <row r="15" spans="1:23" x14ac:dyDescent="0.25">
      <c r="A15" s="145" t="e">
        <f>#REF!</f>
        <v>#REF!</v>
      </c>
      <c r="B15" s="146" t="e">
        <f>#REF!</f>
        <v>#REF!</v>
      </c>
      <c r="C15" s="139">
        <v>10</v>
      </c>
      <c r="D15" s="139">
        <v>5</v>
      </c>
    </row>
  </sheetData>
  <pageMargins left="0.511811024" right="0.511811024" top="0.78740157499999996" bottom="0.78740157499999996" header="0.31496062000000002" footer="0.31496062000000002"/>
  <pageSetup paperSize="9" scale="5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Plan7">
    <tabColor rgb="FFFFC000"/>
  </sheetPr>
  <dimension ref="A1:Q47"/>
  <sheetViews>
    <sheetView workbookViewId="0">
      <selection activeCell="L17" sqref="L17"/>
    </sheetView>
  </sheetViews>
  <sheetFormatPr defaultColWidth="10.6640625" defaultRowHeight="24.9" customHeight="1" x14ac:dyDescent="0.25"/>
  <cols>
    <col min="1" max="12" width="10.6640625" style="7"/>
    <col min="13" max="13" width="19.6640625" style="6" customWidth="1"/>
    <col min="14" max="14" width="19.6640625" style="7" customWidth="1"/>
    <col min="15" max="16384" width="10.6640625" style="7"/>
  </cols>
  <sheetData>
    <row r="1" spans="1:17" ht="24.9" customHeight="1" x14ac:dyDescent="0.25">
      <c r="A1" s="255" t="s">
        <v>38</v>
      </c>
      <c r="B1" s="257" t="s">
        <v>39</v>
      </c>
      <c r="C1" s="258"/>
      <c r="D1" s="259"/>
      <c r="E1" s="257" t="s">
        <v>40</v>
      </c>
      <c r="F1" s="258"/>
      <c r="G1" s="259"/>
      <c r="H1" s="257" t="s">
        <v>41</v>
      </c>
      <c r="I1" s="258"/>
      <c r="J1" s="259"/>
      <c r="K1" s="253" t="s">
        <v>151</v>
      </c>
      <c r="L1" s="251" t="s">
        <v>152</v>
      </c>
      <c r="M1" s="253" t="s">
        <v>42</v>
      </c>
      <c r="N1" s="251" t="s">
        <v>153</v>
      </c>
      <c r="Q1" s="1"/>
    </row>
    <row r="2" spans="1:17" ht="24.9" customHeight="1" x14ac:dyDescent="0.25">
      <c r="A2" s="256"/>
      <c r="B2" s="17" t="s">
        <v>43</v>
      </c>
      <c r="C2" s="17" t="s">
        <v>44</v>
      </c>
      <c r="D2" s="2" t="s">
        <v>45</v>
      </c>
      <c r="E2" s="17" t="s">
        <v>46</v>
      </c>
      <c r="F2" s="17" t="s">
        <v>44</v>
      </c>
      <c r="G2" s="2" t="s">
        <v>47</v>
      </c>
      <c r="H2" s="17" t="s">
        <v>46</v>
      </c>
      <c r="I2" s="17" t="s">
        <v>44</v>
      </c>
      <c r="J2" s="2" t="s">
        <v>47</v>
      </c>
      <c r="K2" s="254"/>
      <c r="L2" s="252"/>
      <c r="M2" s="254"/>
      <c r="N2" s="252"/>
      <c r="Q2" s="3"/>
    </row>
    <row r="3" spans="1:17" ht="24.9" customHeight="1" x14ac:dyDescent="0.25">
      <c r="A3" s="4">
        <v>0.4</v>
      </c>
      <c r="B3" s="4">
        <v>0.06</v>
      </c>
      <c r="C3" s="5">
        <v>2</v>
      </c>
      <c r="D3" s="4">
        <f t="shared" ref="D3:D8" si="0">B3*C3</f>
        <v>0.12</v>
      </c>
      <c r="E3" s="4">
        <v>0</v>
      </c>
      <c r="F3" s="5">
        <v>0</v>
      </c>
      <c r="G3" s="4">
        <f t="shared" ref="G3:G8" si="1">E3*F3</f>
        <v>0</v>
      </c>
      <c r="H3" s="4">
        <v>0.5</v>
      </c>
      <c r="I3" s="5">
        <v>2</v>
      </c>
      <c r="J3" s="4">
        <f t="shared" ref="J3:J8" si="2">H3*I3</f>
        <v>1</v>
      </c>
      <c r="K3" s="4">
        <v>0.8</v>
      </c>
      <c r="L3" s="4">
        <v>0.3</v>
      </c>
      <c r="M3" s="18">
        <f t="shared" ref="M3:M8" si="3">ROUND(A3*1+D3*1+G3+J3,2)</f>
        <v>1.52</v>
      </c>
      <c r="N3" s="18">
        <f t="shared" ref="N3:N8" si="4">IF(ROUNDUP(J3+K3,1)&lt;2,2,ROUNDUP(J3+K3,1))</f>
        <v>2</v>
      </c>
      <c r="O3" s="6"/>
      <c r="Q3" s="3"/>
    </row>
    <row r="4" spans="1:17" ht="24.9" customHeight="1" x14ac:dyDescent="0.25">
      <c r="A4" s="4">
        <v>0.6</v>
      </c>
      <c r="B4" s="4">
        <v>0.08</v>
      </c>
      <c r="C4" s="5">
        <v>2</v>
      </c>
      <c r="D4" s="4">
        <f t="shared" si="0"/>
        <v>0.16</v>
      </c>
      <c r="E4" s="4">
        <v>0</v>
      </c>
      <c r="F4" s="5">
        <v>0</v>
      </c>
      <c r="G4" s="4">
        <f t="shared" si="1"/>
        <v>0</v>
      </c>
      <c r="H4" s="4">
        <v>0.5</v>
      </c>
      <c r="I4" s="5">
        <v>2</v>
      </c>
      <c r="J4" s="4">
        <f>H4*I4</f>
        <v>1</v>
      </c>
      <c r="K4" s="4">
        <v>1</v>
      </c>
      <c r="L4" s="4">
        <v>0.35</v>
      </c>
      <c r="M4" s="18">
        <f t="shared" si="3"/>
        <v>1.76</v>
      </c>
      <c r="N4" s="18">
        <f t="shared" si="4"/>
        <v>2</v>
      </c>
      <c r="O4" s="6"/>
      <c r="Q4" s="3"/>
    </row>
    <row r="5" spans="1:17" ht="24.9" customHeight="1" x14ac:dyDescent="0.25">
      <c r="A5" s="4">
        <v>0.8</v>
      </c>
      <c r="B5" s="4">
        <v>0.1</v>
      </c>
      <c r="C5" s="5">
        <v>2</v>
      </c>
      <c r="D5" s="4">
        <f t="shared" si="0"/>
        <v>0.2</v>
      </c>
      <c r="E5" s="4">
        <v>0</v>
      </c>
      <c r="F5" s="5">
        <v>0</v>
      </c>
      <c r="G5" s="4">
        <f t="shared" si="1"/>
        <v>0</v>
      </c>
      <c r="H5" s="4">
        <v>0.5</v>
      </c>
      <c r="I5" s="5">
        <v>2</v>
      </c>
      <c r="J5" s="4">
        <f t="shared" si="2"/>
        <v>1</v>
      </c>
      <c r="K5" s="4">
        <v>1.2</v>
      </c>
      <c r="L5" s="4">
        <v>0.39999999999999997</v>
      </c>
      <c r="M5" s="18">
        <f t="shared" si="3"/>
        <v>2</v>
      </c>
      <c r="N5" s="18">
        <f t="shared" si="4"/>
        <v>2.2000000000000002</v>
      </c>
      <c r="O5" s="6"/>
      <c r="Q5" s="3"/>
    </row>
    <row r="6" spans="1:17" ht="24.9" customHeight="1" x14ac:dyDescent="0.25">
      <c r="A6" s="4">
        <v>1</v>
      </c>
      <c r="B6" s="4">
        <v>0.12</v>
      </c>
      <c r="C6" s="5">
        <v>2</v>
      </c>
      <c r="D6" s="4">
        <f t="shared" si="0"/>
        <v>0.24</v>
      </c>
      <c r="E6" s="4">
        <v>0</v>
      </c>
      <c r="F6" s="5">
        <v>0</v>
      </c>
      <c r="G6" s="4">
        <f t="shared" si="1"/>
        <v>0</v>
      </c>
      <c r="H6" s="4">
        <v>0.5</v>
      </c>
      <c r="I6" s="5">
        <v>2</v>
      </c>
      <c r="J6" s="4">
        <f t="shared" si="2"/>
        <v>1</v>
      </c>
      <c r="K6" s="4">
        <v>1.5</v>
      </c>
      <c r="L6" s="4">
        <v>0.45</v>
      </c>
      <c r="M6" s="18">
        <f t="shared" si="3"/>
        <v>2.2400000000000002</v>
      </c>
      <c r="N6" s="18">
        <f t="shared" si="4"/>
        <v>2.5</v>
      </c>
      <c r="O6" s="6"/>
      <c r="Q6" s="3"/>
    </row>
    <row r="7" spans="1:17" ht="24.9" customHeight="1" x14ac:dyDescent="0.25">
      <c r="A7" s="4">
        <v>1.2</v>
      </c>
      <c r="B7" s="4">
        <v>0.13</v>
      </c>
      <c r="C7" s="5">
        <v>2</v>
      </c>
      <c r="D7" s="4">
        <f t="shared" si="0"/>
        <v>0.26</v>
      </c>
      <c r="E7" s="4">
        <v>0</v>
      </c>
      <c r="F7" s="5">
        <v>0</v>
      </c>
      <c r="G7" s="4">
        <f t="shared" si="1"/>
        <v>0</v>
      </c>
      <c r="H7" s="4">
        <v>0.5</v>
      </c>
      <c r="I7" s="5">
        <v>2</v>
      </c>
      <c r="J7" s="4">
        <f t="shared" si="2"/>
        <v>1</v>
      </c>
      <c r="K7" s="4">
        <v>1.7</v>
      </c>
      <c r="L7" s="4">
        <v>0.5</v>
      </c>
      <c r="M7" s="18">
        <f t="shared" si="3"/>
        <v>2.46</v>
      </c>
      <c r="N7" s="18">
        <f t="shared" si="4"/>
        <v>2.7</v>
      </c>
      <c r="O7" s="6"/>
      <c r="Q7" s="3"/>
    </row>
    <row r="8" spans="1:17" ht="24.9" customHeight="1" x14ac:dyDescent="0.25">
      <c r="A8" s="4">
        <v>1.5</v>
      </c>
      <c r="B8" s="4">
        <v>0.14000000000000001</v>
      </c>
      <c r="C8" s="5">
        <v>2</v>
      </c>
      <c r="D8" s="4">
        <f t="shared" si="0"/>
        <v>0.28000000000000003</v>
      </c>
      <c r="E8" s="4">
        <v>0</v>
      </c>
      <c r="F8" s="5">
        <v>0</v>
      </c>
      <c r="G8" s="4">
        <f t="shared" si="1"/>
        <v>0</v>
      </c>
      <c r="H8" s="4">
        <v>0.5</v>
      </c>
      <c r="I8" s="5">
        <v>2</v>
      </c>
      <c r="J8" s="4">
        <f t="shared" si="2"/>
        <v>1</v>
      </c>
      <c r="K8" s="4">
        <v>2</v>
      </c>
      <c r="L8" s="4">
        <v>0.55000000000000004</v>
      </c>
      <c r="M8" s="18">
        <f t="shared" si="3"/>
        <v>2.78</v>
      </c>
      <c r="N8" s="18">
        <f t="shared" si="4"/>
        <v>3</v>
      </c>
      <c r="O8" s="6"/>
      <c r="Q8" s="3"/>
    </row>
    <row r="9" spans="1:17" ht="24.9" customHeight="1" x14ac:dyDescent="0.25">
      <c r="N9" s="6"/>
    </row>
    <row r="10" spans="1:17" ht="24.9" customHeight="1" x14ac:dyDescent="0.25">
      <c r="A10" s="255" t="s">
        <v>48</v>
      </c>
      <c r="B10" s="257" t="s">
        <v>39</v>
      </c>
      <c r="C10" s="258"/>
      <c r="D10" s="259"/>
      <c r="E10" s="257" t="s">
        <v>40</v>
      </c>
      <c r="F10" s="258"/>
      <c r="G10" s="259"/>
      <c r="H10" s="257" t="s">
        <v>41</v>
      </c>
      <c r="I10" s="258"/>
      <c r="J10" s="259"/>
      <c r="K10" s="253" t="s">
        <v>151</v>
      </c>
      <c r="L10" s="251" t="s">
        <v>152</v>
      </c>
      <c r="M10" s="253" t="s">
        <v>42</v>
      </c>
      <c r="N10" s="251" t="s">
        <v>153</v>
      </c>
    </row>
    <row r="11" spans="1:17" ht="24.9" customHeight="1" x14ac:dyDescent="0.25">
      <c r="A11" s="256"/>
      <c r="B11" s="17" t="s">
        <v>43</v>
      </c>
      <c r="C11" s="17" t="s">
        <v>44</v>
      </c>
      <c r="D11" s="2" t="s">
        <v>45</v>
      </c>
      <c r="E11" s="17" t="s">
        <v>46</v>
      </c>
      <c r="F11" s="17" t="s">
        <v>44</v>
      </c>
      <c r="G11" s="2" t="s">
        <v>47</v>
      </c>
      <c r="H11" s="17" t="s">
        <v>46</v>
      </c>
      <c r="I11" s="17" t="s">
        <v>44</v>
      </c>
      <c r="J11" s="2" t="s">
        <v>47</v>
      </c>
      <c r="K11" s="254"/>
      <c r="L11" s="252"/>
      <c r="M11" s="254"/>
      <c r="N11" s="252"/>
    </row>
    <row r="12" spans="1:17" ht="24.9" customHeight="1" x14ac:dyDescent="0.25">
      <c r="A12" s="4">
        <v>0.4</v>
      </c>
      <c r="B12" s="4">
        <v>0.06</v>
      </c>
      <c r="C12" s="5">
        <v>2</v>
      </c>
      <c r="D12" s="4">
        <f t="shared" ref="D12:D17" si="5">B12*C12</f>
        <v>0.12</v>
      </c>
      <c r="E12" s="4">
        <v>0.2</v>
      </c>
      <c r="F12" s="5">
        <v>1</v>
      </c>
      <c r="G12" s="4">
        <f t="shared" ref="G12:G17" si="6">E12*F12</f>
        <v>0.2</v>
      </c>
      <c r="H12" s="4">
        <v>0.5</v>
      </c>
      <c r="I12" s="5">
        <v>2</v>
      </c>
      <c r="J12" s="4">
        <f t="shared" ref="J12:J17" si="7">H12*I12</f>
        <v>1</v>
      </c>
      <c r="K12" s="4">
        <v>2.4</v>
      </c>
      <c r="L12" s="4">
        <v>0.3</v>
      </c>
      <c r="M12" s="18">
        <f t="shared" ref="M12:M17" si="8">ROUND(A12*2+D12*2+G12+J12,2)</f>
        <v>2.2400000000000002</v>
      </c>
      <c r="N12" s="18">
        <f t="shared" ref="N12:N17" si="9">ROUNDUP(J12+K12,2)</f>
        <v>3.4</v>
      </c>
      <c r="O12" s="6"/>
    </row>
    <row r="13" spans="1:17" ht="24.9" customHeight="1" x14ac:dyDescent="0.25">
      <c r="A13" s="4">
        <v>0.6</v>
      </c>
      <c r="B13" s="4">
        <v>0.08</v>
      </c>
      <c r="C13" s="5">
        <v>2</v>
      </c>
      <c r="D13" s="4">
        <f t="shared" si="5"/>
        <v>0.16</v>
      </c>
      <c r="E13" s="4">
        <v>0.2</v>
      </c>
      <c r="F13" s="5">
        <v>1</v>
      </c>
      <c r="G13" s="4">
        <f t="shared" si="6"/>
        <v>0.2</v>
      </c>
      <c r="H13" s="4">
        <v>0.5</v>
      </c>
      <c r="I13" s="5">
        <v>2</v>
      </c>
      <c r="J13" s="4">
        <f t="shared" si="7"/>
        <v>1</v>
      </c>
      <c r="K13" s="4">
        <v>2.4</v>
      </c>
      <c r="L13" s="4">
        <v>0.35</v>
      </c>
      <c r="M13" s="18">
        <f t="shared" si="8"/>
        <v>2.72</v>
      </c>
      <c r="N13" s="18">
        <f t="shared" si="9"/>
        <v>3.4</v>
      </c>
      <c r="O13" s="6"/>
    </row>
    <row r="14" spans="1:17" ht="24.9" customHeight="1" x14ac:dyDescent="0.25">
      <c r="A14" s="4">
        <v>0.8</v>
      </c>
      <c r="B14" s="4">
        <v>0.1</v>
      </c>
      <c r="C14" s="5">
        <v>2</v>
      </c>
      <c r="D14" s="4">
        <f t="shared" si="5"/>
        <v>0.2</v>
      </c>
      <c r="E14" s="4">
        <v>0.2</v>
      </c>
      <c r="F14" s="5">
        <v>1</v>
      </c>
      <c r="G14" s="4">
        <f t="shared" si="6"/>
        <v>0.2</v>
      </c>
      <c r="H14" s="4">
        <v>0.5</v>
      </c>
      <c r="I14" s="5">
        <v>2</v>
      </c>
      <c r="J14" s="4">
        <f t="shared" si="7"/>
        <v>1</v>
      </c>
      <c r="K14" s="4">
        <v>2.4</v>
      </c>
      <c r="L14" s="4">
        <v>0.39999999999999997</v>
      </c>
      <c r="M14" s="18">
        <f t="shared" si="8"/>
        <v>3.2</v>
      </c>
      <c r="N14" s="18">
        <f t="shared" si="9"/>
        <v>3.4</v>
      </c>
      <c r="O14" s="6"/>
      <c r="Q14" s="3"/>
    </row>
    <row r="15" spans="1:17" ht="24.9" customHeight="1" x14ac:dyDescent="0.25">
      <c r="A15" s="4">
        <v>1</v>
      </c>
      <c r="B15" s="4">
        <v>0.12</v>
      </c>
      <c r="C15" s="5">
        <v>2</v>
      </c>
      <c r="D15" s="4">
        <f t="shared" si="5"/>
        <v>0.24</v>
      </c>
      <c r="E15" s="4">
        <v>0.25</v>
      </c>
      <c r="F15" s="5">
        <v>1</v>
      </c>
      <c r="G15" s="4">
        <f t="shared" si="6"/>
        <v>0.25</v>
      </c>
      <c r="H15" s="4">
        <v>0.5</v>
      </c>
      <c r="I15" s="5">
        <v>2</v>
      </c>
      <c r="J15" s="4">
        <f t="shared" si="7"/>
        <v>1</v>
      </c>
      <c r="K15" s="4">
        <v>3</v>
      </c>
      <c r="L15" s="4">
        <v>0.45</v>
      </c>
      <c r="M15" s="18">
        <f t="shared" si="8"/>
        <v>3.73</v>
      </c>
      <c r="N15" s="18">
        <f t="shared" si="9"/>
        <v>4</v>
      </c>
      <c r="O15" s="6"/>
      <c r="Q15" s="3"/>
    </row>
    <row r="16" spans="1:17" ht="24.9" customHeight="1" x14ac:dyDescent="0.25">
      <c r="A16" s="4">
        <v>1.2</v>
      </c>
      <c r="B16" s="4">
        <v>0.13</v>
      </c>
      <c r="C16" s="5">
        <v>2</v>
      </c>
      <c r="D16" s="4">
        <f t="shared" si="5"/>
        <v>0.26</v>
      </c>
      <c r="E16" s="4">
        <v>0.3</v>
      </c>
      <c r="F16" s="5">
        <v>1</v>
      </c>
      <c r="G16" s="4">
        <f t="shared" si="6"/>
        <v>0.3</v>
      </c>
      <c r="H16" s="4">
        <v>0.5</v>
      </c>
      <c r="I16" s="5">
        <v>2</v>
      </c>
      <c r="J16" s="4">
        <f t="shared" si="7"/>
        <v>1</v>
      </c>
      <c r="K16" s="4">
        <v>3.5</v>
      </c>
      <c r="L16" s="4">
        <v>0.5</v>
      </c>
      <c r="M16" s="18">
        <f t="shared" si="8"/>
        <v>4.22</v>
      </c>
      <c r="N16" s="18">
        <f t="shared" si="9"/>
        <v>4.5</v>
      </c>
      <c r="O16" s="6"/>
      <c r="Q16" s="3"/>
    </row>
    <row r="17" spans="1:17" ht="24.9" customHeight="1" x14ac:dyDescent="0.25">
      <c r="A17" s="4">
        <v>1.5</v>
      </c>
      <c r="B17" s="4">
        <v>0.14000000000000001</v>
      </c>
      <c r="C17" s="5">
        <v>2</v>
      </c>
      <c r="D17" s="4">
        <f t="shared" si="5"/>
        <v>0.28000000000000003</v>
      </c>
      <c r="E17" s="4">
        <v>0.3</v>
      </c>
      <c r="F17" s="5">
        <v>1</v>
      </c>
      <c r="G17" s="4">
        <f t="shared" si="6"/>
        <v>0.3</v>
      </c>
      <c r="H17" s="4">
        <v>0.5</v>
      </c>
      <c r="I17" s="5">
        <v>2</v>
      </c>
      <c r="J17" s="4">
        <f t="shared" si="7"/>
        <v>1</v>
      </c>
      <c r="K17" s="4">
        <v>4.0999999999999996</v>
      </c>
      <c r="L17" s="4">
        <v>0.55000000000000004</v>
      </c>
      <c r="M17" s="18">
        <f t="shared" si="8"/>
        <v>4.8600000000000003</v>
      </c>
      <c r="N17" s="18">
        <f t="shared" si="9"/>
        <v>5.0999999999999996</v>
      </c>
      <c r="O17" s="6"/>
      <c r="Q17" s="3"/>
    </row>
    <row r="18" spans="1:17" ht="24.9" customHeight="1" x14ac:dyDescent="0.25">
      <c r="N18" s="6"/>
    </row>
    <row r="19" spans="1:17" ht="24.9" customHeight="1" x14ac:dyDescent="0.25">
      <c r="A19" s="255" t="s">
        <v>49</v>
      </c>
      <c r="B19" s="257" t="s">
        <v>39</v>
      </c>
      <c r="C19" s="258"/>
      <c r="D19" s="259"/>
      <c r="E19" s="257" t="s">
        <v>40</v>
      </c>
      <c r="F19" s="258"/>
      <c r="G19" s="259"/>
      <c r="H19" s="257" t="s">
        <v>41</v>
      </c>
      <c r="I19" s="258"/>
      <c r="J19" s="259"/>
      <c r="K19" s="253" t="s">
        <v>151</v>
      </c>
      <c r="L19" s="251" t="s">
        <v>152</v>
      </c>
      <c r="M19" s="253" t="s">
        <v>42</v>
      </c>
      <c r="N19" s="251" t="s">
        <v>153</v>
      </c>
    </row>
    <row r="20" spans="1:17" ht="24.9" customHeight="1" x14ac:dyDescent="0.25">
      <c r="A20" s="256"/>
      <c r="B20" s="17" t="s">
        <v>43</v>
      </c>
      <c r="C20" s="17" t="s">
        <v>44</v>
      </c>
      <c r="D20" s="2" t="s">
        <v>45</v>
      </c>
      <c r="E20" s="17" t="s">
        <v>46</v>
      </c>
      <c r="F20" s="17" t="s">
        <v>44</v>
      </c>
      <c r="G20" s="2" t="s">
        <v>47</v>
      </c>
      <c r="H20" s="17" t="s">
        <v>46</v>
      </c>
      <c r="I20" s="17" t="s">
        <v>44</v>
      </c>
      <c r="J20" s="2" t="s">
        <v>47</v>
      </c>
      <c r="K20" s="254"/>
      <c r="L20" s="252"/>
      <c r="M20" s="254"/>
      <c r="N20" s="252"/>
    </row>
    <row r="21" spans="1:17" ht="24.9" customHeight="1" x14ac:dyDescent="0.25">
      <c r="A21" s="4">
        <v>0.4</v>
      </c>
      <c r="B21" s="4">
        <v>0.06</v>
      </c>
      <c r="C21" s="5">
        <v>2</v>
      </c>
      <c r="D21" s="4">
        <f t="shared" ref="D21:D26" si="10">B21*C21</f>
        <v>0.12</v>
      </c>
      <c r="E21" s="4">
        <v>0.2</v>
      </c>
      <c r="F21" s="5">
        <v>2</v>
      </c>
      <c r="G21" s="4">
        <f t="shared" ref="G21:G26" si="11">E21*F21</f>
        <v>0.4</v>
      </c>
      <c r="H21" s="4">
        <v>0.5</v>
      </c>
      <c r="I21" s="5">
        <v>2</v>
      </c>
      <c r="J21" s="4">
        <f t="shared" ref="J21:J26" si="12">H21*I21</f>
        <v>1</v>
      </c>
      <c r="K21" s="4">
        <v>4.5</v>
      </c>
      <c r="L21" s="4">
        <v>0.3</v>
      </c>
      <c r="M21" s="18">
        <f t="shared" ref="M21:M26" si="13">ROUND(A21*3+D21*3+G21+J21,2)</f>
        <v>2.96</v>
      </c>
      <c r="N21" s="18">
        <f t="shared" ref="N21:N26" si="14">ROUNDUP(J21+K21,2)</f>
        <v>5.5</v>
      </c>
      <c r="O21" s="6"/>
    </row>
    <row r="22" spans="1:17" ht="24.9" customHeight="1" x14ac:dyDescent="0.25">
      <c r="A22" s="4">
        <v>0.6</v>
      </c>
      <c r="B22" s="4">
        <v>0.08</v>
      </c>
      <c r="C22" s="5">
        <v>2</v>
      </c>
      <c r="D22" s="4">
        <f t="shared" si="10"/>
        <v>0.16</v>
      </c>
      <c r="E22" s="4">
        <v>0.2</v>
      </c>
      <c r="F22" s="5">
        <v>2</v>
      </c>
      <c r="G22" s="4">
        <f t="shared" si="11"/>
        <v>0.4</v>
      </c>
      <c r="H22" s="4">
        <v>0.5</v>
      </c>
      <c r="I22" s="5">
        <v>2</v>
      </c>
      <c r="J22" s="4">
        <f t="shared" si="12"/>
        <v>1</v>
      </c>
      <c r="K22" s="4">
        <v>4.5</v>
      </c>
      <c r="L22" s="4">
        <v>0.35</v>
      </c>
      <c r="M22" s="18">
        <f t="shared" si="13"/>
        <v>3.68</v>
      </c>
      <c r="N22" s="18">
        <f t="shared" si="14"/>
        <v>5.5</v>
      </c>
      <c r="O22" s="6"/>
    </row>
    <row r="23" spans="1:17" ht="24.9" customHeight="1" x14ac:dyDescent="0.25">
      <c r="A23" s="4">
        <v>0.8</v>
      </c>
      <c r="B23" s="4">
        <v>0.1</v>
      </c>
      <c r="C23" s="5">
        <v>2</v>
      </c>
      <c r="D23" s="4">
        <f t="shared" si="10"/>
        <v>0.2</v>
      </c>
      <c r="E23" s="4">
        <v>0.2</v>
      </c>
      <c r="F23" s="5">
        <v>2</v>
      </c>
      <c r="G23" s="4">
        <f t="shared" si="11"/>
        <v>0.4</v>
      </c>
      <c r="H23" s="4">
        <v>0.5</v>
      </c>
      <c r="I23" s="5">
        <v>2</v>
      </c>
      <c r="J23" s="4">
        <f t="shared" si="12"/>
        <v>1</v>
      </c>
      <c r="K23" s="4">
        <v>4.5</v>
      </c>
      <c r="L23" s="4">
        <v>0.39999999999999997</v>
      </c>
      <c r="M23" s="18">
        <f t="shared" si="13"/>
        <v>4.4000000000000004</v>
      </c>
      <c r="N23" s="18">
        <f t="shared" si="14"/>
        <v>5.5</v>
      </c>
    </row>
    <row r="24" spans="1:17" ht="24.9" customHeight="1" x14ac:dyDescent="0.25">
      <c r="A24" s="4">
        <v>1</v>
      </c>
      <c r="B24" s="4">
        <v>0.12</v>
      </c>
      <c r="C24" s="5">
        <v>2</v>
      </c>
      <c r="D24" s="4">
        <f t="shared" si="10"/>
        <v>0.24</v>
      </c>
      <c r="E24" s="4">
        <v>0.25</v>
      </c>
      <c r="F24" s="5">
        <v>2</v>
      </c>
      <c r="G24" s="4">
        <f t="shared" si="11"/>
        <v>0.5</v>
      </c>
      <c r="H24" s="4">
        <v>0.5</v>
      </c>
      <c r="I24" s="5">
        <v>2</v>
      </c>
      <c r="J24" s="4">
        <f t="shared" si="12"/>
        <v>1</v>
      </c>
      <c r="K24" s="4">
        <v>4.5</v>
      </c>
      <c r="L24" s="4">
        <v>0.45</v>
      </c>
      <c r="M24" s="18">
        <f t="shared" si="13"/>
        <v>5.22</v>
      </c>
      <c r="N24" s="18">
        <f t="shared" si="14"/>
        <v>5.5</v>
      </c>
    </row>
    <row r="25" spans="1:17" ht="24.9" customHeight="1" x14ac:dyDescent="0.25">
      <c r="A25" s="4">
        <v>1.2</v>
      </c>
      <c r="B25" s="4">
        <v>0.13</v>
      </c>
      <c r="C25" s="5">
        <v>2</v>
      </c>
      <c r="D25" s="4">
        <f t="shared" si="10"/>
        <v>0.26</v>
      </c>
      <c r="E25" s="4">
        <v>0.3</v>
      </c>
      <c r="F25" s="5">
        <v>2</v>
      </c>
      <c r="G25" s="4">
        <f t="shared" si="11"/>
        <v>0.6</v>
      </c>
      <c r="H25" s="4">
        <v>0.5</v>
      </c>
      <c r="I25" s="5">
        <v>2</v>
      </c>
      <c r="J25" s="4">
        <f t="shared" si="12"/>
        <v>1</v>
      </c>
      <c r="K25" s="4">
        <v>5.2</v>
      </c>
      <c r="L25" s="4">
        <v>0.5</v>
      </c>
      <c r="M25" s="18">
        <f t="shared" si="13"/>
        <v>5.98</v>
      </c>
      <c r="N25" s="18">
        <f t="shared" si="14"/>
        <v>6.2</v>
      </c>
    </row>
    <row r="26" spans="1:17" ht="24.9" customHeight="1" x14ac:dyDescent="0.25">
      <c r="A26" s="4">
        <v>1.5</v>
      </c>
      <c r="B26" s="4">
        <v>0.14000000000000001</v>
      </c>
      <c r="C26" s="5">
        <v>2</v>
      </c>
      <c r="D26" s="4">
        <f t="shared" si="10"/>
        <v>0.28000000000000003</v>
      </c>
      <c r="E26" s="4">
        <v>0.3</v>
      </c>
      <c r="F26" s="5">
        <v>2</v>
      </c>
      <c r="G26" s="4">
        <f t="shared" si="11"/>
        <v>0.6</v>
      </c>
      <c r="H26" s="4">
        <v>0.5</v>
      </c>
      <c r="I26" s="5">
        <v>2</v>
      </c>
      <c r="J26" s="4">
        <f t="shared" si="12"/>
        <v>1</v>
      </c>
      <c r="K26" s="4">
        <v>6.2</v>
      </c>
      <c r="L26" s="4">
        <v>0.55000000000000004</v>
      </c>
      <c r="M26" s="18">
        <f t="shared" si="13"/>
        <v>6.94</v>
      </c>
      <c r="N26" s="18">
        <f t="shared" si="14"/>
        <v>7.2</v>
      </c>
    </row>
    <row r="28" spans="1:17" ht="24.9" customHeight="1" x14ac:dyDescent="0.25">
      <c r="A28" s="260" t="s">
        <v>154</v>
      </c>
      <c r="B28" s="262" t="s">
        <v>155</v>
      </c>
      <c r="C28" s="263"/>
      <c r="D28" s="264"/>
      <c r="E28" s="262" t="s">
        <v>156</v>
      </c>
      <c r="F28" s="263"/>
      <c r="G28" s="264"/>
      <c r="H28" s="262" t="s">
        <v>41</v>
      </c>
      <c r="I28" s="263"/>
      <c r="J28" s="264"/>
      <c r="K28" s="265" t="s">
        <v>157</v>
      </c>
      <c r="L28" s="267" t="s">
        <v>158</v>
      </c>
      <c r="M28" s="265" t="s">
        <v>42</v>
      </c>
    </row>
    <row r="29" spans="1:17" ht="24.9" customHeight="1" x14ac:dyDescent="0.25">
      <c r="A29" s="261"/>
      <c r="B29" s="262" t="s">
        <v>159</v>
      </c>
      <c r="C29" s="263"/>
      <c r="D29" s="264"/>
      <c r="E29" s="262" t="s">
        <v>159</v>
      </c>
      <c r="F29" s="263"/>
      <c r="G29" s="264"/>
      <c r="H29" s="19" t="s">
        <v>46</v>
      </c>
      <c r="I29" s="19" t="s">
        <v>44</v>
      </c>
      <c r="J29" s="20" t="s">
        <v>47</v>
      </c>
      <c r="K29" s="266"/>
      <c r="L29" s="268"/>
      <c r="M29" s="266"/>
    </row>
    <row r="30" spans="1:17" ht="24.9" customHeight="1" x14ac:dyDescent="0.25">
      <c r="A30" s="4" t="s">
        <v>160</v>
      </c>
      <c r="B30" s="269">
        <v>1.8</v>
      </c>
      <c r="C30" s="270"/>
      <c r="D30" s="271"/>
      <c r="E30" s="269">
        <v>1.8</v>
      </c>
      <c r="F30" s="270"/>
      <c r="G30" s="271"/>
      <c r="H30" s="4">
        <v>0.5</v>
      </c>
      <c r="I30" s="5">
        <v>2</v>
      </c>
      <c r="J30" s="4">
        <f>H30*I30</f>
        <v>1</v>
      </c>
      <c r="K30" s="4">
        <f>ROUND(B30+0.3,2)</f>
        <v>2.1</v>
      </c>
      <c r="L30" s="4">
        <v>0.45</v>
      </c>
      <c r="M30" s="18">
        <f>ROUNDUP(K30+J30,2)</f>
        <v>3.1</v>
      </c>
      <c r="O30" s="6"/>
    </row>
    <row r="31" spans="1:17" ht="24.9" customHeight="1" x14ac:dyDescent="0.25">
      <c r="A31" s="4" t="s">
        <v>161</v>
      </c>
      <c r="B31" s="269">
        <v>2.4</v>
      </c>
      <c r="C31" s="270"/>
      <c r="D31" s="271"/>
      <c r="E31" s="269">
        <v>2.4</v>
      </c>
      <c r="F31" s="270"/>
      <c r="G31" s="271"/>
      <c r="H31" s="4">
        <v>0.5</v>
      </c>
      <c r="I31" s="5">
        <v>2</v>
      </c>
      <c r="J31" s="4">
        <f>H31*I31</f>
        <v>1</v>
      </c>
      <c r="K31" s="4">
        <f>ROUND(B31+0.3,2)</f>
        <v>2.7</v>
      </c>
      <c r="L31" s="4">
        <f>+L30</f>
        <v>0.45</v>
      </c>
      <c r="M31" s="18">
        <f>ROUNDUP(K31+J31,2)</f>
        <v>3.7</v>
      </c>
    </row>
    <row r="32" spans="1:17" ht="24.9" customHeight="1" x14ac:dyDescent="0.25">
      <c r="A32" s="4" t="s">
        <v>162</v>
      </c>
      <c r="B32" s="269">
        <v>2.9</v>
      </c>
      <c r="C32" s="270"/>
      <c r="D32" s="271"/>
      <c r="E32" s="269">
        <v>2.9</v>
      </c>
      <c r="F32" s="270"/>
      <c r="G32" s="271"/>
      <c r="H32" s="4">
        <v>0.5</v>
      </c>
      <c r="I32" s="5">
        <v>2</v>
      </c>
      <c r="J32" s="4">
        <f>H32*I32</f>
        <v>1</v>
      </c>
      <c r="K32" s="4">
        <f>ROUND(B32+0.3,2)</f>
        <v>3.2</v>
      </c>
      <c r="L32" s="4">
        <f>+L31</f>
        <v>0.45</v>
      </c>
      <c r="M32" s="18">
        <f>ROUNDUP(K32+J32,2)</f>
        <v>4.2</v>
      </c>
    </row>
    <row r="33" spans="1:13" ht="24.9" customHeight="1" x14ac:dyDescent="0.25">
      <c r="A33" s="4" t="s">
        <v>163</v>
      </c>
      <c r="B33" s="269">
        <v>3.6</v>
      </c>
      <c r="C33" s="270"/>
      <c r="D33" s="271"/>
      <c r="E33" s="269">
        <v>3.5</v>
      </c>
      <c r="F33" s="270"/>
      <c r="G33" s="271"/>
      <c r="H33" s="4">
        <v>0.5</v>
      </c>
      <c r="I33" s="5">
        <v>2</v>
      </c>
      <c r="J33" s="4">
        <f>H33*I33</f>
        <v>1</v>
      </c>
      <c r="K33" s="4">
        <f>ROUND(B33+0.3,2)</f>
        <v>3.9</v>
      </c>
      <c r="L33" s="4">
        <f>+L32</f>
        <v>0.45</v>
      </c>
      <c r="M33" s="18">
        <f>ROUNDUP(K33+J33,2)</f>
        <v>4.9000000000000004</v>
      </c>
    </row>
    <row r="35" spans="1:13" ht="24.9" customHeight="1" x14ac:dyDescent="0.25">
      <c r="A35" s="260" t="s">
        <v>164</v>
      </c>
      <c r="B35" s="262" t="s">
        <v>155</v>
      </c>
      <c r="C35" s="263"/>
      <c r="D35" s="264"/>
      <c r="E35" s="262" t="s">
        <v>156</v>
      </c>
      <c r="F35" s="263"/>
      <c r="G35" s="264"/>
      <c r="H35" s="262" t="s">
        <v>41</v>
      </c>
      <c r="I35" s="263"/>
      <c r="J35" s="264"/>
      <c r="K35" s="265" t="s">
        <v>157</v>
      </c>
      <c r="L35" s="267" t="s">
        <v>158</v>
      </c>
      <c r="M35" s="265" t="s">
        <v>42</v>
      </c>
    </row>
    <row r="36" spans="1:13" ht="24.9" customHeight="1" x14ac:dyDescent="0.25">
      <c r="A36" s="261"/>
      <c r="B36" s="262" t="s">
        <v>159</v>
      </c>
      <c r="C36" s="263"/>
      <c r="D36" s="264"/>
      <c r="E36" s="262" t="s">
        <v>159</v>
      </c>
      <c r="F36" s="263"/>
      <c r="G36" s="264"/>
      <c r="H36" s="19" t="s">
        <v>46</v>
      </c>
      <c r="I36" s="19" t="s">
        <v>44</v>
      </c>
      <c r="J36" s="20" t="s">
        <v>47</v>
      </c>
      <c r="K36" s="266"/>
      <c r="L36" s="268"/>
      <c r="M36" s="266"/>
    </row>
    <row r="37" spans="1:13" ht="24.9" customHeight="1" x14ac:dyDescent="0.25">
      <c r="A37" s="4" t="s">
        <v>160</v>
      </c>
      <c r="B37" s="269">
        <v>3.45</v>
      </c>
      <c r="C37" s="270"/>
      <c r="D37" s="271"/>
      <c r="E37" s="269">
        <v>1.8</v>
      </c>
      <c r="F37" s="270"/>
      <c r="G37" s="271"/>
      <c r="H37" s="4">
        <v>0.5</v>
      </c>
      <c r="I37" s="5">
        <v>2</v>
      </c>
      <c r="J37" s="4">
        <f>H37*I37</f>
        <v>1</v>
      </c>
      <c r="K37" s="4">
        <v>3.8</v>
      </c>
      <c r="L37" s="4">
        <f>+L30</f>
        <v>0.45</v>
      </c>
      <c r="M37" s="18">
        <f>ROUNDUP(K37+J37,2)</f>
        <v>4.8</v>
      </c>
    </row>
    <row r="38" spans="1:13" ht="24.9" customHeight="1" x14ac:dyDescent="0.25">
      <c r="A38" s="4" t="s">
        <v>161</v>
      </c>
      <c r="B38" s="269">
        <v>4.45</v>
      </c>
      <c r="C38" s="270"/>
      <c r="D38" s="271"/>
      <c r="E38" s="269">
        <v>2.2999999999999998</v>
      </c>
      <c r="F38" s="270"/>
      <c r="G38" s="271"/>
      <c r="H38" s="4">
        <v>0.5</v>
      </c>
      <c r="I38" s="5">
        <v>2</v>
      </c>
      <c r="J38" s="4">
        <f>H38*I38</f>
        <v>1</v>
      </c>
      <c r="K38" s="4">
        <v>4.8</v>
      </c>
      <c r="L38" s="4">
        <f>+L31</f>
        <v>0.45</v>
      </c>
      <c r="M38" s="18">
        <f>ROUNDUP(K38+J38,2)</f>
        <v>5.8</v>
      </c>
    </row>
    <row r="39" spans="1:13" ht="24.9" customHeight="1" x14ac:dyDescent="0.25">
      <c r="A39" s="4" t="s">
        <v>162</v>
      </c>
      <c r="B39" s="269">
        <v>5.6</v>
      </c>
      <c r="C39" s="270"/>
      <c r="D39" s="271"/>
      <c r="E39" s="269">
        <v>2.9</v>
      </c>
      <c r="F39" s="270"/>
      <c r="G39" s="271"/>
      <c r="H39" s="4">
        <v>0.5</v>
      </c>
      <c r="I39" s="5">
        <v>2</v>
      </c>
      <c r="J39" s="4">
        <f>H39*I39</f>
        <v>1</v>
      </c>
      <c r="K39" s="4">
        <f>ROUND(B39+0.3,2)</f>
        <v>5.9</v>
      </c>
      <c r="L39" s="4">
        <f>+L32</f>
        <v>0.45</v>
      </c>
      <c r="M39" s="18">
        <f>ROUNDUP(K39+J39,2)</f>
        <v>6.9</v>
      </c>
    </row>
    <row r="40" spans="1:13" ht="24.9" customHeight="1" x14ac:dyDescent="0.25">
      <c r="A40" s="4" t="s">
        <v>163</v>
      </c>
      <c r="B40" s="269">
        <v>6.75</v>
      </c>
      <c r="C40" s="270"/>
      <c r="D40" s="271"/>
      <c r="E40" s="269">
        <v>3.5</v>
      </c>
      <c r="F40" s="270"/>
      <c r="G40" s="271"/>
      <c r="H40" s="4">
        <v>0.5</v>
      </c>
      <c r="I40" s="5">
        <v>2</v>
      </c>
      <c r="J40" s="4">
        <f>H40*I40</f>
        <v>1</v>
      </c>
      <c r="K40" s="4">
        <v>7.1</v>
      </c>
      <c r="L40" s="4">
        <f>+L33</f>
        <v>0.45</v>
      </c>
      <c r="M40" s="18">
        <f>ROUNDUP(K40+J40,2)</f>
        <v>8.1</v>
      </c>
    </row>
    <row r="42" spans="1:13" ht="24.9" customHeight="1" x14ac:dyDescent="0.25">
      <c r="A42" s="260" t="s">
        <v>165</v>
      </c>
      <c r="B42" s="262" t="s">
        <v>155</v>
      </c>
      <c r="C42" s="263"/>
      <c r="D42" s="264"/>
      <c r="E42" s="262" t="s">
        <v>156</v>
      </c>
      <c r="F42" s="263"/>
      <c r="G42" s="264"/>
      <c r="H42" s="262" t="s">
        <v>41</v>
      </c>
      <c r="I42" s="263"/>
      <c r="J42" s="264"/>
      <c r="K42" s="265" t="s">
        <v>157</v>
      </c>
      <c r="L42" s="267" t="s">
        <v>158</v>
      </c>
      <c r="M42" s="265" t="s">
        <v>42</v>
      </c>
    </row>
    <row r="43" spans="1:13" ht="24.9" customHeight="1" x14ac:dyDescent="0.25">
      <c r="A43" s="261"/>
      <c r="B43" s="262" t="s">
        <v>159</v>
      </c>
      <c r="C43" s="263"/>
      <c r="D43" s="264"/>
      <c r="E43" s="262" t="s">
        <v>159</v>
      </c>
      <c r="F43" s="263"/>
      <c r="G43" s="264"/>
      <c r="H43" s="19" t="s">
        <v>46</v>
      </c>
      <c r="I43" s="19" t="s">
        <v>44</v>
      </c>
      <c r="J43" s="20" t="s">
        <v>47</v>
      </c>
      <c r="K43" s="266"/>
      <c r="L43" s="268"/>
      <c r="M43" s="266"/>
    </row>
    <row r="44" spans="1:13" ht="24.9" customHeight="1" x14ac:dyDescent="0.25">
      <c r="A44" s="4" t="s">
        <v>160</v>
      </c>
      <c r="B44" s="269">
        <v>5.0999999999999996</v>
      </c>
      <c r="C44" s="270"/>
      <c r="D44" s="271"/>
      <c r="E44" s="269">
        <v>1.8</v>
      </c>
      <c r="F44" s="270"/>
      <c r="G44" s="271"/>
      <c r="H44" s="4">
        <v>0.5</v>
      </c>
      <c r="I44" s="5">
        <v>2</v>
      </c>
      <c r="J44" s="4">
        <f>H44*I44</f>
        <v>1</v>
      </c>
      <c r="K44" s="4">
        <f>ROUND(B44+0.3,2)</f>
        <v>5.4</v>
      </c>
      <c r="L44" s="4">
        <f>+L37</f>
        <v>0.45</v>
      </c>
      <c r="M44" s="18">
        <f>ROUNDUP(K44+J44,2)</f>
        <v>6.4</v>
      </c>
    </row>
    <row r="45" spans="1:13" ht="24.9" customHeight="1" x14ac:dyDescent="0.25">
      <c r="A45" s="4" t="s">
        <v>161</v>
      </c>
      <c r="B45" s="269">
        <v>6.6</v>
      </c>
      <c r="C45" s="270"/>
      <c r="D45" s="271"/>
      <c r="E45" s="269">
        <v>2.2999999999999998</v>
      </c>
      <c r="F45" s="270"/>
      <c r="G45" s="271"/>
      <c r="H45" s="4">
        <v>0.5</v>
      </c>
      <c r="I45" s="5">
        <v>2</v>
      </c>
      <c r="J45" s="4">
        <f>H45*I45</f>
        <v>1</v>
      </c>
      <c r="K45" s="4">
        <f>ROUND(B45+0.3,2)</f>
        <v>6.9</v>
      </c>
      <c r="L45" s="4">
        <f>+L38</f>
        <v>0.45</v>
      </c>
      <c r="M45" s="18">
        <f>ROUNDUP(K45+J45,2)</f>
        <v>7.9</v>
      </c>
    </row>
    <row r="46" spans="1:13" ht="24.9" customHeight="1" x14ac:dyDescent="0.25">
      <c r="A46" s="4" t="s">
        <v>162</v>
      </c>
      <c r="B46" s="269">
        <v>8.3000000000000007</v>
      </c>
      <c r="C46" s="270"/>
      <c r="D46" s="271"/>
      <c r="E46" s="269">
        <v>2.9</v>
      </c>
      <c r="F46" s="270"/>
      <c r="G46" s="271"/>
      <c r="H46" s="4">
        <v>0.5</v>
      </c>
      <c r="I46" s="5">
        <v>2</v>
      </c>
      <c r="J46" s="4">
        <f>H46*I46</f>
        <v>1</v>
      </c>
      <c r="K46" s="4">
        <f>ROUND(B46+0.3,2)</f>
        <v>8.6</v>
      </c>
      <c r="L46" s="4">
        <f>+L39</f>
        <v>0.45</v>
      </c>
      <c r="M46" s="18">
        <f>ROUNDUP(K46+J46,2)</f>
        <v>9.6</v>
      </c>
    </row>
    <row r="47" spans="1:13" ht="24.9" customHeight="1" x14ac:dyDescent="0.25">
      <c r="A47" s="4" t="s">
        <v>163</v>
      </c>
      <c r="B47" s="269">
        <v>10</v>
      </c>
      <c r="C47" s="270"/>
      <c r="D47" s="271"/>
      <c r="E47" s="269">
        <v>3.5</v>
      </c>
      <c r="F47" s="270"/>
      <c r="G47" s="271"/>
      <c r="H47" s="4">
        <v>0.5</v>
      </c>
      <c r="I47" s="5">
        <v>2</v>
      </c>
      <c r="J47" s="4">
        <f>H47*I47</f>
        <v>1</v>
      </c>
      <c r="K47" s="4">
        <f>ROUND(B47+0.3,2)</f>
        <v>10.3</v>
      </c>
      <c r="L47" s="4">
        <f>+L40</f>
        <v>0.45</v>
      </c>
      <c r="M47" s="18">
        <f>ROUNDUP(K47+J47,2)</f>
        <v>11.3</v>
      </c>
    </row>
  </sheetData>
  <mergeCells count="75">
    <mergeCell ref="B47:D47"/>
    <mergeCell ref="E47:G47"/>
    <mergeCell ref="B44:D44"/>
    <mergeCell ref="E44:G44"/>
    <mergeCell ref="B45:D45"/>
    <mergeCell ref="E45:G45"/>
    <mergeCell ref="B46:D46"/>
    <mergeCell ref="E46:G46"/>
    <mergeCell ref="H42:J42"/>
    <mergeCell ref="K42:K43"/>
    <mergeCell ref="L42:L43"/>
    <mergeCell ref="M42:M43"/>
    <mergeCell ref="B43:D43"/>
    <mergeCell ref="E43:G43"/>
    <mergeCell ref="B40:D40"/>
    <mergeCell ref="E40:G40"/>
    <mergeCell ref="A42:A43"/>
    <mergeCell ref="B42:D42"/>
    <mergeCell ref="E42:G42"/>
    <mergeCell ref="B37:D37"/>
    <mergeCell ref="E37:G37"/>
    <mergeCell ref="B38:D38"/>
    <mergeCell ref="E38:G38"/>
    <mergeCell ref="B39:D39"/>
    <mergeCell ref="E39:G39"/>
    <mergeCell ref="H35:J35"/>
    <mergeCell ref="K35:K36"/>
    <mergeCell ref="L35:L36"/>
    <mergeCell ref="M35:M36"/>
    <mergeCell ref="B36:D36"/>
    <mergeCell ref="E36:G36"/>
    <mergeCell ref="B32:D32"/>
    <mergeCell ref="E32:G32"/>
    <mergeCell ref="B33:D33"/>
    <mergeCell ref="E33:G33"/>
    <mergeCell ref="A35:A36"/>
    <mergeCell ref="B35:D35"/>
    <mergeCell ref="E35:G35"/>
    <mergeCell ref="H19:J19"/>
    <mergeCell ref="B30:D30"/>
    <mergeCell ref="E30:G30"/>
    <mergeCell ref="B31:D31"/>
    <mergeCell ref="E31:G31"/>
    <mergeCell ref="K1:K2"/>
    <mergeCell ref="L19:L20"/>
    <mergeCell ref="M19:M20"/>
    <mergeCell ref="N19:N20"/>
    <mergeCell ref="A28:A29"/>
    <mergeCell ref="B28:D28"/>
    <mergeCell ref="E28:G28"/>
    <mergeCell ref="H28:J28"/>
    <mergeCell ref="K28:K29"/>
    <mergeCell ref="L28:L29"/>
    <mergeCell ref="M28:M29"/>
    <mergeCell ref="B29:D29"/>
    <mergeCell ref="E29:G29"/>
    <mergeCell ref="A19:A20"/>
    <mergeCell ref="B19:D19"/>
    <mergeCell ref="E19:G19"/>
    <mergeCell ref="L1:L2"/>
    <mergeCell ref="K19:K20"/>
    <mergeCell ref="M1:M2"/>
    <mergeCell ref="N1:N2"/>
    <mergeCell ref="A10:A11"/>
    <mergeCell ref="B10:D10"/>
    <mergeCell ref="E10:G10"/>
    <mergeCell ref="H10:J10"/>
    <mergeCell ref="K10:K11"/>
    <mergeCell ref="L10:L11"/>
    <mergeCell ref="M10:M11"/>
    <mergeCell ref="N10:N11"/>
    <mergeCell ref="A1:A2"/>
    <mergeCell ref="B1:D1"/>
    <mergeCell ref="E1:G1"/>
    <mergeCell ref="H1:J1"/>
  </mergeCells>
  <dataValidations count="1">
    <dataValidation type="list" allowBlank="1" showInputMessage="1" showErrorMessage="1" sqref="F3:F8 I3:I8 I12:I17 C12:C17 I21:I26 F21:F26 C3:C8 F12:F17 C21:C26 I30:I33 I37:I40 I44:I47" xr:uid="{00000000-0002-0000-0500-000000000000}">
      <formula1>$Q$2:$Q$5</formula1>
    </dataValidation>
  </dataValidations>
  <pageMargins left="0.511811024" right="0.511811024" top="0.78740157499999996" bottom="0.78740157499999996" header="0.31496062000000002" footer="0.3149606200000000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Planilha9">
    <tabColor rgb="FFFFCCFF"/>
  </sheetPr>
  <dimension ref="A1:Q664"/>
  <sheetViews>
    <sheetView topLeftCell="A292" workbookViewId="0">
      <selection activeCell="A308" sqref="A308"/>
    </sheetView>
  </sheetViews>
  <sheetFormatPr defaultColWidth="8.88671875" defaultRowHeight="13.8" x14ac:dyDescent="0.25"/>
  <cols>
    <col min="1" max="1" width="15.6640625" style="24" customWidth="1"/>
    <col min="2" max="2" width="80.6640625" style="27" customWidth="1"/>
    <col min="3" max="3" width="10.6640625" style="24" customWidth="1"/>
    <col min="4" max="5" width="15.6640625" style="26" customWidth="1"/>
    <col min="6" max="6" width="9.109375" style="23" bestFit="1" customWidth="1"/>
    <col min="7" max="7" width="10.6640625" style="25" customWidth="1"/>
    <col min="8" max="8" width="13.44140625" style="23" bestFit="1" customWidth="1"/>
    <col min="9" max="11" width="8.88671875" style="23"/>
    <col min="12" max="12" width="40.6640625" style="23" customWidth="1"/>
    <col min="13" max="15" width="8.88671875" style="23"/>
    <col min="16" max="16" width="23" style="24" bestFit="1" customWidth="1"/>
    <col min="17" max="17" width="50.6640625" style="23" customWidth="1"/>
    <col min="18" max="16384" width="8.88671875" style="23"/>
  </cols>
  <sheetData>
    <row r="1" spans="1:17" ht="25.2" customHeight="1" x14ac:dyDescent="0.25">
      <c r="P1" s="273" t="s">
        <v>524</v>
      </c>
      <c r="Q1" s="274"/>
    </row>
    <row r="2" spans="1:17" ht="25.2" customHeight="1" x14ac:dyDescent="0.25">
      <c r="A2" s="275" t="s">
        <v>471</v>
      </c>
      <c r="B2" s="275"/>
      <c r="C2" s="275"/>
      <c r="D2" s="129">
        <v>0</v>
      </c>
      <c r="E2" s="128">
        <v>43770</v>
      </c>
      <c r="G2" s="116">
        <f t="shared" ref="G2:G33" si="0">$E$2</f>
        <v>43770</v>
      </c>
      <c r="H2" s="127" t="s">
        <v>191</v>
      </c>
      <c r="K2" s="123" t="s">
        <v>190</v>
      </c>
      <c r="L2" s="123" t="s">
        <v>59</v>
      </c>
      <c r="M2" s="120" t="s">
        <v>189</v>
      </c>
      <c r="P2" s="126" t="str">
        <f t="shared" ref="P2:P65" si="1">IF(Q2=B2,"","DESCRIÇÃO ALTERADA!")</f>
        <v/>
      </c>
      <c r="Q2" s="125"/>
    </row>
    <row r="3" spans="1:17" ht="25.2" customHeight="1" x14ac:dyDescent="0.25">
      <c r="G3" s="116">
        <f t="shared" si="0"/>
        <v>43770</v>
      </c>
      <c r="H3" s="124">
        <v>44409</v>
      </c>
      <c r="K3" s="123" t="s">
        <v>86</v>
      </c>
      <c r="L3" s="122">
        <f>E2</f>
        <v>43770</v>
      </c>
      <c r="M3" s="121">
        <v>234.64699999999999</v>
      </c>
      <c r="P3" s="37" t="str">
        <f t="shared" si="1"/>
        <v/>
      </c>
      <c r="Q3" s="36"/>
    </row>
    <row r="4" spans="1:17" ht="25.2" customHeight="1" x14ac:dyDescent="0.25">
      <c r="A4" s="120" t="s">
        <v>521</v>
      </c>
      <c r="B4" s="119"/>
      <c r="C4" s="118"/>
      <c r="D4" s="117"/>
      <c r="E4" s="117"/>
      <c r="G4" s="116">
        <f t="shared" si="0"/>
        <v>43770</v>
      </c>
      <c r="H4" s="115">
        <f t="shared" ref="H4:H35" si="2">IFERROR(D4*$M$5,0)</f>
        <v>0</v>
      </c>
      <c r="K4" s="123" t="s">
        <v>87</v>
      </c>
      <c r="L4" s="122">
        <f>H3</f>
        <v>44409</v>
      </c>
      <c r="M4" s="121" t="e">
        <f>+#REF!</f>
        <v>#REF!</v>
      </c>
      <c r="P4" s="37" t="str">
        <f t="shared" si="1"/>
        <v/>
      </c>
      <c r="Q4" s="36"/>
    </row>
    <row r="5" spans="1:17" ht="25.2" customHeight="1" x14ac:dyDescent="0.25">
      <c r="A5" s="100" t="s">
        <v>80</v>
      </c>
      <c r="B5" s="99" t="s">
        <v>81</v>
      </c>
      <c r="C5" s="98" t="s">
        <v>9</v>
      </c>
      <c r="D5" s="97" t="s">
        <v>470</v>
      </c>
      <c r="E5" s="97"/>
      <c r="G5" s="116">
        <f t="shared" si="0"/>
        <v>43770</v>
      </c>
      <c r="H5" s="115">
        <f t="shared" si="2"/>
        <v>0</v>
      </c>
      <c r="K5" s="276" t="s">
        <v>186</v>
      </c>
      <c r="L5" s="276"/>
      <c r="M5" s="43" t="e">
        <f>ROUND(1+((M4-M3)/M3),3)</f>
        <v>#REF!</v>
      </c>
      <c r="P5" s="37" t="str">
        <f t="shared" si="1"/>
        <v/>
      </c>
      <c r="Q5" s="36" t="s">
        <v>81</v>
      </c>
    </row>
    <row r="6" spans="1:17" ht="25.2" customHeight="1" x14ac:dyDescent="0.25">
      <c r="A6" s="24">
        <v>42888</v>
      </c>
      <c r="B6" s="27" t="s">
        <v>10</v>
      </c>
      <c r="C6" s="24" t="s">
        <v>82</v>
      </c>
      <c r="D6" s="26">
        <v>5704.02</v>
      </c>
      <c r="G6" s="116">
        <f t="shared" si="0"/>
        <v>43770</v>
      </c>
      <c r="H6" s="115">
        <f t="shared" si="2"/>
        <v>0</v>
      </c>
      <c r="P6" s="37" t="str">
        <f t="shared" si="1"/>
        <v/>
      </c>
      <c r="Q6" s="36" t="s">
        <v>10</v>
      </c>
    </row>
    <row r="7" spans="1:17" ht="25.2" customHeight="1" x14ac:dyDescent="0.25">
      <c r="A7" s="24">
        <v>99621</v>
      </c>
      <c r="B7" s="27" t="s">
        <v>520</v>
      </c>
      <c r="C7" s="24" t="s">
        <v>82</v>
      </c>
      <c r="D7" s="26">
        <v>4001.84</v>
      </c>
      <c r="G7" s="116">
        <f t="shared" si="0"/>
        <v>43770</v>
      </c>
      <c r="H7" s="115">
        <f t="shared" si="2"/>
        <v>0</v>
      </c>
      <c r="P7" s="37" t="str">
        <f t="shared" si="1"/>
        <v/>
      </c>
      <c r="Q7" s="36" t="s">
        <v>520</v>
      </c>
    </row>
    <row r="8" spans="1:17" ht="25.2" customHeight="1" x14ac:dyDescent="0.25">
      <c r="G8" s="116">
        <f t="shared" si="0"/>
        <v>43770</v>
      </c>
      <c r="H8" s="115">
        <f t="shared" si="2"/>
        <v>0</v>
      </c>
      <c r="P8" s="37" t="str">
        <f t="shared" si="1"/>
        <v/>
      </c>
      <c r="Q8" s="36"/>
    </row>
    <row r="9" spans="1:17" ht="25.2" customHeight="1" x14ac:dyDescent="0.25">
      <c r="A9" s="120" t="s">
        <v>519</v>
      </c>
      <c r="B9" s="119"/>
      <c r="C9" s="118"/>
      <c r="D9" s="117"/>
      <c r="E9" s="117"/>
      <c r="G9" s="116">
        <f t="shared" si="0"/>
        <v>43770</v>
      </c>
      <c r="H9" s="115">
        <f t="shared" si="2"/>
        <v>0</v>
      </c>
      <c r="P9" s="37" t="str">
        <f t="shared" si="1"/>
        <v/>
      </c>
      <c r="Q9" s="36"/>
    </row>
    <row r="10" spans="1:17" ht="25.2" customHeight="1" x14ac:dyDescent="0.25">
      <c r="A10" s="100" t="s">
        <v>80</v>
      </c>
      <c r="B10" s="99" t="s">
        <v>518</v>
      </c>
      <c r="C10" s="98" t="s">
        <v>9</v>
      </c>
      <c r="D10" s="97" t="s">
        <v>470</v>
      </c>
      <c r="E10" s="97"/>
      <c r="G10" s="116">
        <f t="shared" si="0"/>
        <v>43770</v>
      </c>
      <c r="H10" s="115">
        <f t="shared" si="2"/>
        <v>0</v>
      </c>
      <c r="P10" s="37" t="str">
        <f t="shared" si="1"/>
        <v/>
      </c>
      <c r="Q10" s="36" t="s">
        <v>518</v>
      </c>
    </row>
    <row r="11" spans="1:17" ht="25.2" customHeight="1" x14ac:dyDescent="0.25">
      <c r="A11" s="24">
        <v>99514</v>
      </c>
      <c r="B11" s="27" t="s">
        <v>517</v>
      </c>
      <c r="C11" s="24" t="s">
        <v>78</v>
      </c>
      <c r="D11" s="26">
        <v>8.4499999999999993</v>
      </c>
      <c r="G11" s="116">
        <f t="shared" si="0"/>
        <v>43770</v>
      </c>
      <c r="H11" s="115">
        <f t="shared" si="2"/>
        <v>0</v>
      </c>
      <c r="P11" s="37" t="str">
        <f t="shared" si="1"/>
        <v/>
      </c>
      <c r="Q11" s="36" t="s">
        <v>517</v>
      </c>
    </row>
    <row r="12" spans="1:17" ht="25.2" customHeight="1" x14ac:dyDescent="0.25">
      <c r="A12" s="24">
        <v>10591</v>
      </c>
      <c r="B12" s="27" t="s">
        <v>516</v>
      </c>
      <c r="C12" s="24" t="s">
        <v>82</v>
      </c>
      <c r="D12" s="26">
        <v>251.95</v>
      </c>
      <c r="G12" s="116">
        <f t="shared" si="0"/>
        <v>43770</v>
      </c>
      <c r="H12" s="115">
        <f t="shared" si="2"/>
        <v>0</v>
      </c>
      <c r="P12" s="37" t="str">
        <f t="shared" si="1"/>
        <v/>
      </c>
      <c r="Q12" s="36" t="s">
        <v>516</v>
      </c>
    </row>
    <row r="13" spans="1:17" ht="25.2" customHeight="1" x14ac:dyDescent="0.25">
      <c r="A13" s="24">
        <v>101447</v>
      </c>
      <c r="B13" s="27" t="s">
        <v>515</v>
      </c>
      <c r="C13" s="24" t="s">
        <v>82</v>
      </c>
      <c r="D13" s="26">
        <v>122.58</v>
      </c>
      <c r="G13" s="116">
        <f t="shared" si="0"/>
        <v>43770</v>
      </c>
      <c r="H13" s="115">
        <f t="shared" si="2"/>
        <v>0</v>
      </c>
      <c r="P13" s="37" t="str">
        <f t="shared" si="1"/>
        <v/>
      </c>
      <c r="Q13" s="36" t="s">
        <v>515</v>
      </c>
    </row>
    <row r="14" spans="1:17" ht="25.2" customHeight="1" x14ac:dyDescent="0.25">
      <c r="A14" s="24">
        <v>10578</v>
      </c>
      <c r="B14" s="27" t="s">
        <v>514</v>
      </c>
      <c r="C14" s="24" t="s">
        <v>82</v>
      </c>
      <c r="D14" s="26">
        <v>1847.01</v>
      </c>
      <c r="G14" s="116">
        <f t="shared" si="0"/>
        <v>43770</v>
      </c>
      <c r="H14" s="115">
        <f t="shared" si="2"/>
        <v>0</v>
      </c>
      <c r="P14" s="37" t="str">
        <f t="shared" si="1"/>
        <v/>
      </c>
      <c r="Q14" s="36" t="s">
        <v>514</v>
      </c>
    </row>
    <row r="15" spans="1:17" ht="25.2" customHeight="1" x14ac:dyDescent="0.25">
      <c r="A15" s="24">
        <v>10579</v>
      </c>
      <c r="B15" s="27" t="s">
        <v>513</v>
      </c>
      <c r="C15" s="24" t="s">
        <v>82</v>
      </c>
      <c r="D15" s="26">
        <v>1840.45</v>
      </c>
      <c r="G15" s="116">
        <f t="shared" si="0"/>
        <v>43770</v>
      </c>
      <c r="H15" s="115">
        <f t="shared" si="2"/>
        <v>0</v>
      </c>
      <c r="P15" s="37" t="str">
        <f t="shared" si="1"/>
        <v/>
      </c>
      <c r="Q15" s="36" t="s">
        <v>513</v>
      </c>
    </row>
    <row r="16" spans="1:17" ht="25.2" customHeight="1" x14ac:dyDescent="0.25">
      <c r="A16" s="24">
        <v>11490</v>
      </c>
      <c r="B16" s="27" t="s">
        <v>93</v>
      </c>
      <c r="C16" s="24" t="s">
        <v>82</v>
      </c>
      <c r="D16" s="26">
        <v>3426.96</v>
      </c>
      <c r="G16" s="116">
        <f t="shared" si="0"/>
        <v>43770</v>
      </c>
      <c r="H16" s="115">
        <f t="shared" si="2"/>
        <v>0</v>
      </c>
      <c r="P16" s="37" t="str">
        <f t="shared" si="1"/>
        <v/>
      </c>
      <c r="Q16" s="36" t="s">
        <v>93</v>
      </c>
    </row>
    <row r="17" spans="1:17" ht="25.2" customHeight="1" x14ac:dyDescent="0.25">
      <c r="A17" s="24">
        <v>10587</v>
      </c>
      <c r="B17" s="27" t="s">
        <v>94</v>
      </c>
      <c r="C17" s="24" t="s">
        <v>82</v>
      </c>
      <c r="D17" s="26">
        <v>1811.56</v>
      </c>
      <c r="G17" s="116">
        <f t="shared" si="0"/>
        <v>43770</v>
      </c>
      <c r="H17" s="115">
        <f t="shared" si="2"/>
        <v>0</v>
      </c>
      <c r="P17" s="37" t="str">
        <f t="shared" si="1"/>
        <v/>
      </c>
      <c r="Q17" s="36" t="s">
        <v>94</v>
      </c>
    </row>
    <row r="18" spans="1:17" ht="25.2" customHeight="1" x14ac:dyDescent="0.25">
      <c r="A18" s="24">
        <v>10589</v>
      </c>
      <c r="B18" s="27" t="s">
        <v>95</v>
      </c>
      <c r="C18" s="24" t="s">
        <v>82</v>
      </c>
      <c r="D18" s="26">
        <v>3971.6</v>
      </c>
      <c r="G18" s="116">
        <f t="shared" si="0"/>
        <v>43770</v>
      </c>
      <c r="H18" s="115">
        <f t="shared" si="2"/>
        <v>0</v>
      </c>
      <c r="P18" s="37" t="str">
        <f t="shared" si="1"/>
        <v/>
      </c>
      <c r="Q18" s="36" t="s">
        <v>95</v>
      </c>
    </row>
    <row r="19" spans="1:17" ht="25.2" customHeight="1" x14ac:dyDescent="0.25">
      <c r="A19" s="24">
        <v>10590</v>
      </c>
      <c r="B19" s="27" t="s">
        <v>96</v>
      </c>
      <c r="C19" s="24" t="s">
        <v>82</v>
      </c>
      <c r="D19" s="26">
        <v>3153.92</v>
      </c>
      <c r="G19" s="116">
        <f t="shared" si="0"/>
        <v>43770</v>
      </c>
      <c r="H19" s="115">
        <f t="shared" si="2"/>
        <v>0</v>
      </c>
      <c r="P19" s="37" t="str">
        <f t="shared" si="1"/>
        <v/>
      </c>
      <c r="Q19" s="36" t="s">
        <v>96</v>
      </c>
    </row>
    <row r="20" spans="1:17" ht="25.2" customHeight="1" x14ac:dyDescent="0.25">
      <c r="A20" s="24">
        <v>10588</v>
      </c>
      <c r="B20" s="27" t="s">
        <v>97</v>
      </c>
      <c r="C20" s="24" t="s">
        <v>82</v>
      </c>
      <c r="D20" s="26">
        <v>2569.87</v>
      </c>
      <c r="G20" s="116">
        <f t="shared" si="0"/>
        <v>43770</v>
      </c>
      <c r="H20" s="115">
        <f t="shared" si="2"/>
        <v>0</v>
      </c>
      <c r="P20" s="37" t="str">
        <f t="shared" si="1"/>
        <v/>
      </c>
      <c r="Q20" s="36" t="s">
        <v>97</v>
      </c>
    </row>
    <row r="21" spans="1:17" ht="25.2" customHeight="1" x14ac:dyDescent="0.25">
      <c r="A21" s="24">
        <v>10581</v>
      </c>
      <c r="B21" s="27" t="s">
        <v>512</v>
      </c>
      <c r="C21" s="24" t="s">
        <v>82</v>
      </c>
      <c r="D21" s="26">
        <v>659.64</v>
      </c>
      <c r="G21" s="116">
        <f t="shared" si="0"/>
        <v>43770</v>
      </c>
      <c r="H21" s="115">
        <f t="shared" si="2"/>
        <v>0</v>
      </c>
      <c r="P21" s="37" t="str">
        <f t="shared" si="1"/>
        <v/>
      </c>
      <c r="Q21" s="36" t="s">
        <v>512</v>
      </c>
    </row>
    <row r="22" spans="1:17" ht="25.2" customHeight="1" x14ac:dyDescent="0.25">
      <c r="A22" s="24">
        <v>10582</v>
      </c>
      <c r="B22" s="27" t="s">
        <v>511</v>
      </c>
      <c r="C22" s="24" t="s">
        <v>82</v>
      </c>
      <c r="D22" s="26">
        <v>791.54</v>
      </c>
      <c r="G22" s="116">
        <f t="shared" si="0"/>
        <v>43770</v>
      </c>
      <c r="H22" s="115">
        <f t="shared" si="2"/>
        <v>0</v>
      </c>
      <c r="P22" s="37" t="str">
        <f t="shared" si="1"/>
        <v/>
      </c>
      <c r="Q22" s="36" t="s">
        <v>511</v>
      </c>
    </row>
    <row r="23" spans="1:17" ht="25.2" customHeight="1" x14ac:dyDescent="0.25">
      <c r="A23" s="24">
        <v>10583</v>
      </c>
      <c r="B23" s="27" t="s">
        <v>510</v>
      </c>
      <c r="C23" s="24" t="s">
        <v>82</v>
      </c>
      <c r="D23" s="26">
        <v>655.11</v>
      </c>
      <c r="G23" s="116">
        <f t="shared" si="0"/>
        <v>43770</v>
      </c>
      <c r="H23" s="115">
        <f t="shared" si="2"/>
        <v>0</v>
      </c>
      <c r="P23" s="37" t="str">
        <f t="shared" si="1"/>
        <v/>
      </c>
      <c r="Q23" s="36" t="s">
        <v>510</v>
      </c>
    </row>
    <row r="24" spans="1:17" ht="25.2" customHeight="1" x14ac:dyDescent="0.25">
      <c r="A24" s="24">
        <v>10580</v>
      </c>
      <c r="B24" s="27" t="s">
        <v>509</v>
      </c>
      <c r="C24" s="24" t="s">
        <v>82</v>
      </c>
      <c r="D24" s="26">
        <v>2110.87</v>
      </c>
      <c r="G24" s="116">
        <f t="shared" si="0"/>
        <v>43770</v>
      </c>
      <c r="H24" s="115">
        <f t="shared" si="2"/>
        <v>0</v>
      </c>
      <c r="P24" s="37" t="str">
        <f t="shared" si="1"/>
        <v/>
      </c>
      <c r="Q24" s="36" t="s">
        <v>509</v>
      </c>
    </row>
    <row r="25" spans="1:17" ht="25.2" customHeight="1" x14ac:dyDescent="0.25">
      <c r="A25" s="24">
        <v>10586</v>
      </c>
      <c r="B25" s="27" t="s">
        <v>98</v>
      </c>
      <c r="C25" s="24" t="s">
        <v>82</v>
      </c>
      <c r="D25" s="26">
        <v>3469.02</v>
      </c>
      <c r="G25" s="116">
        <f t="shared" si="0"/>
        <v>43770</v>
      </c>
      <c r="H25" s="115">
        <f t="shared" si="2"/>
        <v>0</v>
      </c>
      <c r="P25" s="37" t="str">
        <f t="shared" si="1"/>
        <v/>
      </c>
      <c r="Q25" s="36" t="s">
        <v>98</v>
      </c>
    </row>
    <row r="26" spans="1:17" ht="25.2" customHeight="1" x14ac:dyDescent="0.25">
      <c r="A26" s="24">
        <v>10585</v>
      </c>
      <c r="B26" s="27" t="s">
        <v>508</v>
      </c>
      <c r="C26" s="24" t="s">
        <v>82</v>
      </c>
      <c r="D26" s="26">
        <v>1766.84</v>
      </c>
      <c r="G26" s="116">
        <f t="shared" si="0"/>
        <v>43770</v>
      </c>
      <c r="H26" s="115">
        <f t="shared" si="2"/>
        <v>0</v>
      </c>
      <c r="P26" s="37" t="str">
        <f t="shared" si="1"/>
        <v/>
      </c>
      <c r="Q26" s="36" t="s">
        <v>508</v>
      </c>
    </row>
    <row r="27" spans="1:17" ht="25.2" customHeight="1" x14ac:dyDescent="0.25">
      <c r="A27" s="24">
        <v>101454</v>
      </c>
      <c r="B27" s="27" t="s">
        <v>507</v>
      </c>
      <c r="C27" s="24" t="s">
        <v>82</v>
      </c>
      <c r="D27" s="26">
        <v>12677.43</v>
      </c>
      <c r="G27" s="116">
        <f t="shared" si="0"/>
        <v>43770</v>
      </c>
      <c r="H27" s="115">
        <f t="shared" si="2"/>
        <v>0</v>
      </c>
      <c r="P27" s="37" t="str">
        <f t="shared" si="1"/>
        <v/>
      </c>
      <c r="Q27" s="36" t="s">
        <v>507</v>
      </c>
    </row>
    <row r="28" spans="1:17" ht="25.2" customHeight="1" x14ac:dyDescent="0.25">
      <c r="A28" s="24">
        <v>10592</v>
      </c>
      <c r="B28" s="27" t="s">
        <v>506</v>
      </c>
      <c r="C28" s="24" t="s">
        <v>82</v>
      </c>
      <c r="D28" s="26">
        <v>320</v>
      </c>
      <c r="G28" s="116">
        <f t="shared" si="0"/>
        <v>43770</v>
      </c>
      <c r="H28" s="115">
        <f t="shared" si="2"/>
        <v>0</v>
      </c>
      <c r="P28" s="37" t="str">
        <f t="shared" si="1"/>
        <v/>
      </c>
      <c r="Q28" s="36" t="s">
        <v>506</v>
      </c>
    </row>
    <row r="29" spans="1:17" ht="25.2" customHeight="1" x14ac:dyDescent="0.25">
      <c r="A29" s="24">
        <v>99513</v>
      </c>
      <c r="B29" s="27" t="s">
        <v>505</v>
      </c>
      <c r="C29" s="24" t="s">
        <v>79</v>
      </c>
      <c r="D29" s="26">
        <v>560.5</v>
      </c>
      <c r="G29" s="116">
        <f t="shared" si="0"/>
        <v>43770</v>
      </c>
      <c r="H29" s="115">
        <f t="shared" si="2"/>
        <v>0</v>
      </c>
      <c r="P29" s="37" t="str">
        <f t="shared" si="1"/>
        <v/>
      </c>
      <c r="Q29" s="36" t="s">
        <v>505</v>
      </c>
    </row>
    <row r="30" spans="1:17" ht="25.2" customHeight="1" x14ac:dyDescent="0.25">
      <c r="A30" s="24">
        <v>11456</v>
      </c>
      <c r="B30" s="27" t="s">
        <v>504</v>
      </c>
      <c r="C30" s="24" t="s">
        <v>79</v>
      </c>
      <c r="D30" s="26">
        <v>587.42999999999995</v>
      </c>
      <c r="G30" s="116">
        <f t="shared" si="0"/>
        <v>43770</v>
      </c>
      <c r="H30" s="115">
        <f t="shared" si="2"/>
        <v>0</v>
      </c>
      <c r="P30" s="37" t="str">
        <f t="shared" si="1"/>
        <v/>
      </c>
      <c r="Q30" s="36" t="s">
        <v>504</v>
      </c>
    </row>
    <row r="31" spans="1:17" ht="25.2" customHeight="1" x14ac:dyDescent="0.25">
      <c r="A31" s="24">
        <v>11502</v>
      </c>
      <c r="B31" s="27" t="s">
        <v>369</v>
      </c>
      <c r="C31" s="24" t="s">
        <v>79</v>
      </c>
      <c r="D31" s="26">
        <v>1364.33</v>
      </c>
      <c r="G31" s="116">
        <f t="shared" si="0"/>
        <v>43770</v>
      </c>
      <c r="H31" s="115">
        <f t="shared" si="2"/>
        <v>0</v>
      </c>
      <c r="P31" s="37" t="str">
        <f t="shared" si="1"/>
        <v/>
      </c>
      <c r="Q31" s="36" t="s">
        <v>369</v>
      </c>
    </row>
    <row r="32" spans="1:17" ht="25.2" customHeight="1" x14ac:dyDescent="0.25">
      <c r="A32" s="24">
        <v>11476</v>
      </c>
      <c r="B32" s="27" t="s">
        <v>99</v>
      </c>
      <c r="C32" s="24" t="s">
        <v>79</v>
      </c>
      <c r="D32" s="26">
        <v>0.21</v>
      </c>
      <c r="G32" s="116">
        <f t="shared" si="0"/>
        <v>43770</v>
      </c>
      <c r="H32" s="115">
        <f t="shared" si="2"/>
        <v>0</v>
      </c>
      <c r="P32" s="37" t="str">
        <f t="shared" si="1"/>
        <v/>
      </c>
      <c r="Q32" s="36" t="s">
        <v>99</v>
      </c>
    </row>
    <row r="33" spans="1:17" ht="25.2" customHeight="1" x14ac:dyDescent="0.25">
      <c r="A33" s="24">
        <v>99567</v>
      </c>
      <c r="B33" s="27" t="s">
        <v>360</v>
      </c>
      <c r="C33" s="24" t="s">
        <v>492</v>
      </c>
      <c r="D33" s="26">
        <v>11.36</v>
      </c>
      <c r="G33" s="116">
        <f t="shared" si="0"/>
        <v>43770</v>
      </c>
      <c r="H33" s="115">
        <f t="shared" si="2"/>
        <v>0</v>
      </c>
      <c r="P33" s="37" t="str">
        <f t="shared" si="1"/>
        <v/>
      </c>
      <c r="Q33" s="36" t="s">
        <v>360</v>
      </c>
    </row>
    <row r="34" spans="1:17" ht="25.2" customHeight="1" x14ac:dyDescent="0.25">
      <c r="A34" s="24">
        <v>99568</v>
      </c>
      <c r="B34" s="27" t="s">
        <v>359</v>
      </c>
      <c r="C34" s="24" t="s">
        <v>79</v>
      </c>
      <c r="D34" s="26">
        <v>362.03</v>
      </c>
      <c r="G34" s="116">
        <f t="shared" ref="G34:G65" si="3">$E$2</f>
        <v>43770</v>
      </c>
      <c r="H34" s="115">
        <f t="shared" si="2"/>
        <v>0</v>
      </c>
      <c r="P34" s="37" t="str">
        <f t="shared" si="1"/>
        <v/>
      </c>
      <c r="Q34" s="36" t="s">
        <v>359</v>
      </c>
    </row>
    <row r="35" spans="1:17" ht="25.2" customHeight="1" x14ac:dyDescent="0.25">
      <c r="A35" s="24">
        <v>99570</v>
      </c>
      <c r="B35" s="27" t="s">
        <v>355</v>
      </c>
      <c r="C35" s="24" t="s">
        <v>79</v>
      </c>
      <c r="D35" s="26">
        <v>706.7</v>
      </c>
      <c r="G35" s="116">
        <f t="shared" si="3"/>
        <v>43770</v>
      </c>
      <c r="H35" s="115">
        <f t="shared" si="2"/>
        <v>0</v>
      </c>
      <c r="P35" s="37" t="str">
        <f t="shared" si="1"/>
        <v/>
      </c>
      <c r="Q35" s="36" t="s">
        <v>355</v>
      </c>
    </row>
    <row r="36" spans="1:17" ht="25.2" customHeight="1" x14ac:dyDescent="0.25">
      <c r="A36" s="24">
        <v>11020</v>
      </c>
      <c r="B36" s="27" t="s">
        <v>100</v>
      </c>
      <c r="C36" s="24" t="s">
        <v>101</v>
      </c>
      <c r="D36" s="26">
        <v>112</v>
      </c>
      <c r="G36" s="116">
        <f t="shared" si="3"/>
        <v>43770</v>
      </c>
      <c r="H36" s="115">
        <f t="shared" ref="H36:H67" si="4">IFERROR(D36*$M$5,0)</f>
        <v>0</v>
      </c>
      <c r="P36" s="37" t="str">
        <f t="shared" si="1"/>
        <v/>
      </c>
      <c r="Q36" s="36" t="s">
        <v>100</v>
      </c>
    </row>
    <row r="37" spans="1:17" ht="25.2" customHeight="1" x14ac:dyDescent="0.25">
      <c r="A37" s="24">
        <v>10534</v>
      </c>
      <c r="B37" s="27" t="s">
        <v>351</v>
      </c>
      <c r="C37" s="24" t="s">
        <v>79</v>
      </c>
      <c r="D37" s="26">
        <v>1600.06</v>
      </c>
      <c r="G37" s="116">
        <f t="shared" si="3"/>
        <v>43770</v>
      </c>
      <c r="H37" s="115">
        <f t="shared" si="4"/>
        <v>0</v>
      </c>
      <c r="P37" s="37" t="str">
        <f t="shared" si="1"/>
        <v/>
      </c>
      <c r="Q37" s="36" t="s">
        <v>351</v>
      </c>
    </row>
    <row r="38" spans="1:17" ht="25.2" customHeight="1" x14ac:dyDescent="0.25">
      <c r="A38" s="24">
        <v>11496</v>
      </c>
      <c r="B38" s="27" t="s">
        <v>503</v>
      </c>
      <c r="C38" s="24" t="s">
        <v>79</v>
      </c>
      <c r="D38" s="26">
        <v>1300</v>
      </c>
      <c r="G38" s="116">
        <f t="shared" si="3"/>
        <v>43770</v>
      </c>
      <c r="H38" s="115">
        <f t="shared" si="4"/>
        <v>0</v>
      </c>
      <c r="P38" s="37" t="str">
        <f t="shared" si="1"/>
        <v/>
      </c>
      <c r="Q38" s="36" t="s">
        <v>503</v>
      </c>
    </row>
    <row r="39" spans="1:17" ht="25.2" customHeight="1" x14ac:dyDescent="0.25">
      <c r="A39" s="24">
        <v>11437</v>
      </c>
      <c r="B39" s="27" t="s">
        <v>502</v>
      </c>
      <c r="C39" s="24" t="s">
        <v>79</v>
      </c>
      <c r="D39" s="26">
        <v>1599.55</v>
      </c>
      <c r="G39" s="116">
        <f t="shared" si="3"/>
        <v>43770</v>
      </c>
      <c r="H39" s="115">
        <f t="shared" si="4"/>
        <v>0</v>
      </c>
      <c r="P39" s="37" t="str">
        <f t="shared" si="1"/>
        <v/>
      </c>
      <c r="Q39" s="36" t="s">
        <v>502</v>
      </c>
    </row>
    <row r="40" spans="1:17" ht="25.2" customHeight="1" x14ac:dyDescent="0.25">
      <c r="A40" s="24">
        <v>11440</v>
      </c>
      <c r="B40" s="27" t="s">
        <v>336</v>
      </c>
      <c r="C40" s="24" t="s">
        <v>79</v>
      </c>
      <c r="D40" s="26">
        <v>222.94</v>
      </c>
      <c r="G40" s="116">
        <f t="shared" si="3"/>
        <v>43770</v>
      </c>
      <c r="H40" s="115">
        <f t="shared" si="4"/>
        <v>0</v>
      </c>
      <c r="P40" s="37" t="str">
        <f t="shared" si="1"/>
        <v/>
      </c>
      <c r="Q40" s="36" t="s">
        <v>336</v>
      </c>
    </row>
    <row r="41" spans="1:17" ht="25.2" customHeight="1" x14ac:dyDescent="0.25">
      <c r="A41" s="24">
        <v>11441</v>
      </c>
      <c r="B41" s="27" t="s">
        <v>335</v>
      </c>
      <c r="C41" s="24" t="s">
        <v>79</v>
      </c>
      <c r="D41" s="26">
        <v>268.02</v>
      </c>
      <c r="G41" s="116">
        <f t="shared" si="3"/>
        <v>43770</v>
      </c>
      <c r="H41" s="115">
        <f t="shared" si="4"/>
        <v>0</v>
      </c>
      <c r="P41" s="37" t="str">
        <f t="shared" si="1"/>
        <v/>
      </c>
      <c r="Q41" s="36" t="s">
        <v>335</v>
      </c>
    </row>
    <row r="42" spans="1:17" ht="25.2" customHeight="1" x14ac:dyDescent="0.25">
      <c r="A42" s="24">
        <v>11442</v>
      </c>
      <c r="B42" s="27" t="s">
        <v>501</v>
      </c>
      <c r="C42" s="24" t="s">
        <v>79</v>
      </c>
      <c r="D42" s="26">
        <v>240.18</v>
      </c>
      <c r="G42" s="116">
        <f t="shared" si="3"/>
        <v>43770</v>
      </c>
      <c r="H42" s="115">
        <f t="shared" si="4"/>
        <v>0</v>
      </c>
      <c r="P42" s="37" t="str">
        <f t="shared" si="1"/>
        <v/>
      </c>
      <c r="Q42" s="36" t="s">
        <v>501</v>
      </c>
    </row>
    <row r="43" spans="1:17" ht="25.2" customHeight="1" x14ac:dyDescent="0.25">
      <c r="A43" s="24">
        <v>11445</v>
      </c>
      <c r="B43" s="27" t="s">
        <v>500</v>
      </c>
      <c r="C43" s="24" t="s">
        <v>79</v>
      </c>
      <c r="D43" s="26">
        <v>245.39</v>
      </c>
      <c r="G43" s="116">
        <f t="shared" si="3"/>
        <v>43770</v>
      </c>
      <c r="H43" s="115">
        <f t="shared" si="4"/>
        <v>0</v>
      </c>
      <c r="P43" s="37" t="str">
        <f t="shared" si="1"/>
        <v/>
      </c>
      <c r="Q43" s="36" t="s">
        <v>500</v>
      </c>
    </row>
    <row r="44" spans="1:17" ht="25.2" customHeight="1" x14ac:dyDescent="0.25">
      <c r="A44" s="24">
        <v>101973</v>
      </c>
      <c r="B44" s="27" t="s">
        <v>499</v>
      </c>
      <c r="C44" s="24" t="s">
        <v>79</v>
      </c>
      <c r="D44" s="26">
        <v>109.11</v>
      </c>
      <c r="G44" s="116">
        <f t="shared" si="3"/>
        <v>43770</v>
      </c>
      <c r="H44" s="115">
        <f t="shared" si="4"/>
        <v>0</v>
      </c>
      <c r="P44" s="37" t="str">
        <f t="shared" si="1"/>
        <v/>
      </c>
      <c r="Q44" s="36" t="s">
        <v>499</v>
      </c>
    </row>
    <row r="45" spans="1:17" ht="25.2" customHeight="1" x14ac:dyDescent="0.25">
      <c r="A45" s="24">
        <v>11446</v>
      </c>
      <c r="B45" s="27" t="s">
        <v>498</v>
      </c>
      <c r="C45" s="24" t="s">
        <v>79</v>
      </c>
      <c r="D45" s="26">
        <v>111.24</v>
      </c>
      <c r="G45" s="116">
        <f t="shared" si="3"/>
        <v>43770</v>
      </c>
      <c r="H45" s="115">
        <f t="shared" si="4"/>
        <v>0</v>
      </c>
      <c r="P45" s="37" t="str">
        <f t="shared" si="1"/>
        <v/>
      </c>
      <c r="Q45" s="36" t="s">
        <v>498</v>
      </c>
    </row>
    <row r="46" spans="1:17" ht="25.2" customHeight="1" x14ac:dyDescent="0.25">
      <c r="A46" s="24">
        <v>11447</v>
      </c>
      <c r="B46" s="27" t="s">
        <v>497</v>
      </c>
      <c r="C46" s="24" t="s">
        <v>79</v>
      </c>
      <c r="D46" s="26">
        <v>240.71</v>
      </c>
      <c r="G46" s="116">
        <f t="shared" si="3"/>
        <v>43770</v>
      </c>
      <c r="H46" s="115">
        <f t="shared" si="4"/>
        <v>0</v>
      </c>
      <c r="P46" s="37" t="str">
        <f t="shared" si="1"/>
        <v/>
      </c>
      <c r="Q46" s="36" t="s">
        <v>497</v>
      </c>
    </row>
    <row r="47" spans="1:17" ht="25.2" customHeight="1" x14ac:dyDescent="0.25">
      <c r="A47" s="24">
        <v>11449</v>
      </c>
      <c r="B47" s="27" t="s">
        <v>523</v>
      </c>
      <c r="C47" s="24" t="s">
        <v>79</v>
      </c>
      <c r="D47" s="26">
        <v>210.05</v>
      </c>
      <c r="G47" s="116">
        <f t="shared" si="3"/>
        <v>43770</v>
      </c>
      <c r="H47" s="115">
        <f t="shared" si="4"/>
        <v>0</v>
      </c>
      <c r="P47" s="37" t="str">
        <f t="shared" si="1"/>
        <v/>
      </c>
      <c r="Q47" s="36" t="s">
        <v>523</v>
      </c>
    </row>
    <row r="48" spans="1:17" ht="25.2" customHeight="1" x14ac:dyDescent="0.25">
      <c r="A48" s="24">
        <v>11451</v>
      </c>
      <c r="B48" s="27" t="s">
        <v>333</v>
      </c>
      <c r="C48" s="24" t="s">
        <v>79</v>
      </c>
      <c r="D48" s="26">
        <v>118.76</v>
      </c>
      <c r="G48" s="116">
        <f t="shared" si="3"/>
        <v>43770</v>
      </c>
      <c r="H48" s="115">
        <f t="shared" si="4"/>
        <v>0</v>
      </c>
      <c r="P48" s="37" t="str">
        <f t="shared" si="1"/>
        <v/>
      </c>
      <c r="Q48" s="36" t="s">
        <v>333</v>
      </c>
    </row>
    <row r="49" spans="1:17" ht="25.2" customHeight="1" x14ac:dyDescent="0.25">
      <c r="A49" s="24">
        <v>11432</v>
      </c>
      <c r="B49" s="27" t="s">
        <v>495</v>
      </c>
      <c r="C49" s="24" t="s">
        <v>79</v>
      </c>
      <c r="D49" s="26">
        <v>122.7</v>
      </c>
      <c r="G49" s="116">
        <f t="shared" si="3"/>
        <v>43770</v>
      </c>
      <c r="H49" s="115">
        <f t="shared" si="4"/>
        <v>0</v>
      </c>
      <c r="P49" s="37" t="str">
        <f t="shared" si="1"/>
        <v/>
      </c>
      <c r="Q49" s="36" t="s">
        <v>495</v>
      </c>
    </row>
    <row r="50" spans="1:17" ht="25.2" customHeight="1" x14ac:dyDescent="0.25">
      <c r="A50" s="24">
        <v>11459</v>
      </c>
      <c r="B50" s="27" t="s">
        <v>494</v>
      </c>
      <c r="C50" s="24" t="s">
        <v>79</v>
      </c>
      <c r="D50" s="26">
        <v>1368.68</v>
      </c>
      <c r="G50" s="116">
        <f t="shared" si="3"/>
        <v>43770</v>
      </c>
      <c r="H50" s="115">
        <f t="shared" si="4"/>
        <v>0</v>
      </c>
      <c r="P50" s="37" t="str">
        <f t="shared" si="1"/>
        <v/>
      </c>
      <c r="Q50" s="36" t="s">
        <v>494</v>
      </c>
    </row>
    <row r="51" spans="1:17" ht="25.2" customHeight="1" x14ac:dyDescent="0.25">
      <c r="A51" s="24">
        <v>99571</v>
      </c>
      <c r="B51" s="27" t="s">
        <v>331</v>
      </c>
      <c r="C51" s="24" t="s">
        <v>3</v>
      </c>
      <c r="D51" s="26">
        <v>324.97000000000003</v>
      </c>
      <c r="G51" s="116">
        <f t="shared" si="3"/>
        <v>43770</v>
      </c>
      <c r="H51" s="115">
        <f t="shared" si="4"/>
        <v>0</v>
      </c>
      <c r="P51" s="37" t="str">
        <f t="shared" si="1"/>
        <v/>
      </c>
      <c r="Q51" s="36" t="s">
        <v>331</v>
      </c>
    </row>
    <row r="52" spans="1:17" ht="25.2" customHeight="1" x14ac:dyDescent="0.25">
      <c r="A52" s="24">
        <v>10525</v>
      </c>
      <c r="B52" s="27" t="s">
        <v>493</v>
      </c>
      <c r="C52" s="24" t="s">
        <v>79</v>
      </c>
      <c r="D52" s="26">
        <v>195.81</v>
      </c>
      <c r="G52" s="116">
        <f t="shared" si="3"/>
        <v>43770</v>
      </c>
      <c r="H52" s="115">
        <f t="shared" si="4"/>
        <v>0</v>
      </c>
      <c r="P52" s="37" t="str">
        <f t="shared" si="1"/>
        <v/>
      </c>
      <c r="Q52" s="36" t="s">
        <v>493</v>
      </c>
    </row>
    <row r="53" spans="1:17" ht="25.2" customHeight="1" x14ac:dyDescent="0.25">
      <c r="A53" s="24">
        <v>10859</v>
      </c>
      <c r="B53" s="27" t="s">
        <v>102</v>
      </c>
      <c r="C53" s="24" t="s">
        <v>35</v>
      </c>
      <c r="D53" s="26">
        <v>4.47</v>
      </c>
      <c r="G53" s="116">
        <f t="shared" si="3"/>
        <v>43770</v>
      </c>
      <c r="H53" s="115">
        <f t="shared" si="4"/>
        <v>0</v>
      </c>
      <c r="P53" s="37" t="str">
        <f t="shared" si="1"/>
        <v/>
      </c>
      <c r="Q53" s="36" t="s">
        <v>102</v>
      </c>
    </row>
    <row r="54" spans="1:17" ht="25.2" customHeight="1" x14ac:dyDescent="0.25">
      <c r="A54" s="24">
        <v>11471</v>
      </c>
      <c r="B54" s="27" t="s">
        <v>103</v>
      </c>
      <c r="C54" s="24" t="s">
        <v>37</v>
      </c>
      <c r="D54" s="26">
        <v>0</v>
      </c>
      <c r="G54" s="116">
        <f t="shared" si="3"/>
        <v>43770</v>
      </c>
      <c r="H54" s="115">
        <f t="shared" si="4"/>
        <v>0</v>
      </c>
      <c r="P54" s="37" t="str">
        <f t="shared" si="1"/>
        <v/>
      </c>
      <c r="Q54" s="36" t="s">
        <v>103</v>
      </c>
    </row>
    <row r="55" spans="1:17" ht="25.2" customHeight="1" x14ac:dyDescent="0.25">
      <c r="A55" s="24">
        <v>99573</v>
      </c>
      <c r="B55" s="27" t="s">
        <v>323</v>
      </c>
      <c r="C55" s="24" t="s">
        <v>79</v>
      </c>
      <c r="D55" s="26">
        <v>1457.22</v>
      </c>
      <c r="G55" s="116">
        <f t="shared" si="3"/>
        <v>43770</v>
      </c>
      <c r="H55" s="115">
        <f t="shared" si="4"/>
        <v>0</v>
      </c>
      <c r="P55" s="37" t="str">
        <f t="shared" si="1"/>
        <v/>
      </c>
      <c r="Q55" s="36" t="s">
        <v>323</v>
      </c>
    </row>
    <row r="56" spans="1:17" ht="25.2" customHeight="1" x14ac:dyDescent="0.25">
      <c r="A56" s="24">
        <v>101450</v>
      </c>
      <c r="B56" s="27" t="s">
        <v>491</v>
      </c>
      <c r="C56" s="24" t="s">
        <v>492</v>
      </c>
      <c r="D56" s="26">
        <v>446.91</v>
      </c>
      <c r="G56" s="116">
        <f t="shared" si="3"/>
        <v>43770</v>
      </c>
      <c r="H56" s="115">
        <f t="shared" si="4"/>
        <v>0</v>
      </c>
      <c r="P56" s="37" t="str">
        <f t="shared" si="1"/>
        <v/>
      </c>
      <c r="Q56" s="36" t="s">
        <v>491</v>
      </c>
    </row>
    <row r="57" spans="1:17" ht="25.2" customHeight="1" x14ac:dyDescent="0.25">
      <c r="A57" s="24">
        <v>99577</v>
      </c>
      <c r="B57" s="27" t="s">
        <v>314</v>
      </c>
      <c r="C57" s="24" t="s">
        <v>79</v>
      </c>
      <c r="D57" s="26">
        <v>23235.05</v>
      </c>
      <c r="G57" s="116">
        <f t="shared" si="3"/>
        <v>43770</v>
      </c>
      <c r="H57" s="115">
        <f t="shared" si="4"/>
        <v>0</v>
      </c>
      <c r="P57" s="37" t="str">
        <f t="shared" si="1"/>
        <v/>
      </c>
      <c r="Q57" s="36" t="s">
        <v>314</v>
      </c>
    </row>
    <row r="58" spans="1:17" ht="25.2" customHeight="1" x14ac:dyDescent="0.25">
      <c r="A58" s="24">
        <v>99578</v>
      </c>
      <c r="B58" s="27" t="s">
        <v>522</v>
      </c>
      <c r="C58" s="24" t="s">
        <v>79</v>
      </c>
      <c r="D58" s="26">
        <v>1967.47</v>
      </c>
      <c r="G58" s="116">
        <f t="shared" si="3"/>
        <v>43770</v>
      </c>
      <c r="H58" s="115">
        <f t="shared" si="4"/>
        <v>0</v>
      </c>
      <c r="P58" s="37" t="str">
        <f t="shared" si="1"/>
        <v/>
      </c>
      <c r="Q58" s="36" t="s">
        <v>522</v>
      </c>
    </row>
    <row r="59" spans="1:17" ht="25.2" customHeight="1" x14ac:dyDescent="0.25">
      <c r="A59" s="24">
        <v>99579</v>
      </c>
      <c r="B59" s="27" t="s">
        <v>312</v>
      </c>
      <c r="C59" s="24" t="s">
        <v>79</v>
      </c>
      <c r="D59" s="26">
        <v>1399.57</v>
      </c>
      <c r="G59" s="116">
        <f t="shared" si="3"/>
        <v>43770</v>
      </c>
      <c r="H59" s="115">
        <f t="shared" si="4"/>
        <v>0</v>
      </c>
      <c r="P59" s="37" t="str">
        <f t="shared" si="1"/>
        <v/>
      </c>
      <c r="Q59" s="36" t="s">
        <v>312</v>
      </c>
    </row>
    <row r="60" spans="1:17" ht="25.2" customHeight="1" x14ac:dyDescent="0.25">
      <c r="A60" s="24">
        <v>101451</v>
      </c>
      <c r="B60" s="27" t="s">
        <v>490</v>
      </c>
      <c r="C60" s="24" t="s">
        <v>79</v>
      </c>
      <c r="D60" s="26">
        <v>9493.52</v>
      </c>
      <c r="G60" s="116">
        <f t="shared" si="3"/>
        <v>43770</v>
      </c>
      <c r="H60" s="115">
        <f t="shared" si="4"/>
        <v>0</v>
      </c>
      <c r="P60" s="37" t="str">
        <f t="shared" si="1"/>
        <v/>
      </c>
      <c r="Q60" s="36" t="s">
        <v>490</v>
      </c>
    </row>
    <row r="61" spans="1:17" ht="25.2" customHeight="1" x14ac:dyDescent="0.25">
      <c r="A61" s="24">
        <v>10420</v>
      </c>
      <c r="B61" s="27" t="s">
        <v>489</v>
      </c>
      <c r="C61" s="24" t="s">
        <v>82</v>
      </c>
      <c r="D61" s="26">
        <v>432</v>
      </c>
      <c r="G61" s="116">
        <f t="shared" si="3"/>
        <v>43770</v>
      </c>
      <c r="H61" s="115">
        <f t="shared" si="4"/>
        <v>0</v>
      </c>
      <c r="P61" s="37" t="str">
        <f t="shared" si="1"/>
        <v/>
      </c>
      <c r="Q61" s="36" t="s">
        <v>489</v>
      </c>
    </row>
    <row r="62" spans="1:17" ht="25.2" customHeight="1" x14ac:dyDescent="0.25">
      <c r="A62" s="24">
        <v>11501</v>
      </c>
      <c r="B62" s="27" t="s">
        <v>310</v>
      </c>
      <c r="C62" s="24" t="s">
        <v>16</v>
      </c>
      <c r="D62" s="26">
        <v>171.01</v>
      </c>
      <c r="G62" s="116">
        <f t="shared" si="3"/>
        <v>43770</v>
      </c>
      <c r="H62" s="115">
        <f t="shared" si="4"/>
        <v>0</v>
      </c>
      <c r="P62" s="37" t="str">
        <f t="shared" si="1"/>
        <v/>
      </c>
      <c r="Q62" s="36" t="s">
        <v>310</v>
      </c>
    </row>
    <row r="63" spans="1:17" ht="25.2" customHeight="1" x14ac:dyDescent="0.25">
      <c r="A63" s="24">
        <v>11512</v>
      </c>
      <c r="B63" s="27" t="s">
        <v>104</v>
      </c>
      <c r="C63" s="24" t="s">
        <v>37</v>
      </c>
      <c r="D63" s="26">
        <v>0</v>
      </c>
      <c r="G63" s="116">
        <f t="shared" si="3"/>
        <v>43770</v>
      </c>
      <c r="H63" s="115">
        <f t="shared" si="4"/>
        <v>0</v>
      </c>
      <c r="P63" s="37" t="str">
        <f t="shared" si="1"/>
        <v/>
      </c>
      <c r="Q63" s="36" t="s">
        <v>104</v>
      </c>
    </row>
    <row r="64" spans="1:17" ht="25.2" customHeight="1" x14ac:dyDescent="0.25">
      <c r="A64" s="24">
        <v>11407</v>
      </c>
      <c r="B64" s="27" t="s">
        <v>105</v>
      </c>
      <c r="C64" s="24" t="s">
        <v>16</v>
      </c>
      <c r="D64" s="26">
        <v>9.5</v>
      </c>
      <c r="G64" s="116">
        <f t="shared" si="3"/>
        <v>43770</v>
      </c>
      <c r="H64" s="115">
        <f t="shared" si="4"/>
        <v>0</v>
      </c>
      <c r="P64" s="37" t="str">
        <f t="shared" si="1"/>
        <v/>
      </c>
      <c r="Q64" s="36" t="s">
        <v>105</v>
      </c>
    </row>
    <row r="65" spans="1:17" ht="25.2" customHeight="1" x14ac:dyDescent="0.25">
      <c r="A65" s="24">
        <v>11500</v>
      </c>
      <c r="B65" s="27" t="s">
        <v>488</v>
      </c>
      <c r="C65" s="24" t="s">
        <v>79</v>
      </c>
      <c r="D65" s="26">
        <v>392.82</v>
      </c>
      <c r="G65" s="116">
        <f t="shared" si="3"/>
        <v>43770</v>
      </c>
      <c r="H65" s="115">
        <f t="shared" si="4"/>
        <v>0</v>
      </c>
      <c r="P65" s="37" t="str">
        <f t="shared" si="1"/>
        <v/>
      </c>
      <c r="Q65" s="36" t="s">
        <v>488</v>
      </c>
    </row>
    <row r="66" spans="1:17" ht="25.2" customHeight="1" x14ac:dyDescent="0.25">
      <c r="A66" s="24">
        <v>10584</v>
      </c>
      <c r="B66" s="27" t="s">
        <v>106</v>
      </c>
      <c r="C66" s="24" t="s">
        <v>82</v>
      </c>
      <c r="D66" s="26">
        <v>2790.62</v>
      </c>
      <c r="G66" s="116">
        <f t="shared" ref="G66:G97" si="5">$E$2</f>
        <v>43770</v>
      </c>
      <c r="H66" s="115">
        <f t="shared" si="4"/>
        <v>0</v>
      </c>
      <c r="P66" s="37" t="str">
        <f t="shared" ref="P66:P129" si="6">IF(Q66=B66,"","DESCRIÇÃO ALTERADA!")</f>
        <v/>
      </c>
      <c r="Q66" s="36" t="s">
        <v>106</v>
      </c>
    </row>
    <row r="67" spans="1:17" ht="25.2" customHeight="1" x14ac:dyDescent="0.25">
      <c r="A67" s="24">
        <v>99582</v>
      </c>
      <c r="B67" s="27" t="s">
        <v>306</v>
      </c>
      <c r="C67" s="24" t="s">
        <v>3</v>
      </c>
      <c r="D67" s="26">
        <v>82.93</v>
      </c>
      <c r="G67" s="116">
        <f t="shared" si="5"/>
        <v>43770</v>
      </c>
      <c r="H67" s="115">
        <f t="shared" si="4"/>
        <v>0</v>
      </c>
      <c r="P67" s="37" t="str">
        <f t="shared" si="6"/>
        <v/>
      </c>
      <c r="Q67" s="36" t="s">
        <v>306</v>
      </c>
    </row>
    <row r="68" spans="1:17" ht="25.2" customHeight="1" x14ac:dyDescent="0.25">
      <c r="A68" s="24">
        <v>99586</v>
      </c>
      <c r="B68" s="27" t="s">
        <v>304</v>
      </c>
      <c r="C68" s="24" t="s">
        <v>79</v>
      </c>
      <c r="D68" s="26">
        <v>100.86</v>
      </c>
      <c r="G68" s="116">
        <f t="shared" si="5"/>
        <v>43770</v>
      </c>
      <c r="H68" s="115">
        <f t="shared" ref="H68:H99" si="7">IFERROR(D68*$M$5,0)</f>
        <v>0</v>
      </c>
      <c r="P68" s="37" t="str">
        <f t="shared" si="6"/>
        <v/>
      </c>
      <c r="Q68" s="36" t="s">
        <v>304</v>
      </c>
    </row>
    <row r="69" spans="1:17" ht="25.2" customHeight="1" x14ac:dyDescent="0.25">
      <c r="A69" s="24">
        <v>99587</v>
      </c>
      <c r="B69" s="27" t="s">
        <v>303</v>
      </c>
      <c r="C69" s="24" t="s">
        <v>3</v>
      </c>
      <c r="D69" s="26">
        <v>107.46</v>
      </c>
      <c r="G69" s="116">
        <f t="shared" si="5"/>
        <v>43770</v>
      </c>
      <c r="H69" s="115">
        <f t="shared" si="7"/>
        <v>0</v>
      </c>
      <c r="P69" s="37" t="str">
        <f t="shared" si="6"/>
        <v/>
      </c>
      <c r="Q69" s="36" t="s">
        <v>303</v>
      </c>
    </row>
    <row r="70" spans="1:17" ht="25.2" customHeight="1" x14ac:dyDescent="0.25">
      <c r="A70" s="24">
        <v>99589</v>
      </c>
      <c r="B70" s="27" t="s">
        <v>301</v>
      </c>
      <c r="C70" s="24" t="s">
        <v>3</v>
      </c>
      <c r="D70" s="26">
        <v>414.98</v>
      </c>
      <c r="G70" s="116">
        <f t="shared" si="5"/>
        <v>43770</v>
      </c>
      <c r="H70" s="115">
        <f t="shared" si="7"/>
        <v>0</v>
      </c>
      <c r="P70" s="37" t="str">
        <f t="shared" si="6"/>
        <v/>
      </c>
      <c r="Q70" s="36" t="s">
        <v>301</v>
      </c>
    </row>
    <row r="71" spans="1:17" ht="25.2" customHeight="1" x14ac:dyDescent="0.25">
      <c r="A71" s="24">
        <v>99590</v>
      </c>
      <c r="B71" s="27" t="s">
        <v>300</v>
      </c>
      <c r="C71" s="24" t="s">
        <v>3</v>
      </c>
      <c r="D71" s="26">
        <v>628.66</v>
      </c>
      <c r="G71" s="116">
        <f t="shared" si="5"/>
        <v>43770</v>
      </c>
      <c r="H71" s="115">
        <f t="shared" si="7"/>
        <v>0</v>
      </c>
      <c r="P71" s="37" t="str">
        <f t="shared" si="6"/>
        <v/>
      </c>
      <c r="Q71" s="36" t="s">
        <v>300</v>
      </c>
    </row>
    <row r="72" spans="1:17" ht="25.2" customHeight="1" x14ac:dyDescent="0.25">
      <c r="A72" s="24">
        <v>99591</v>
      </c>
      <c r="B72" s="27" t="s">
        <v>299</v>
      </c>
      <c r="C72" s="24" t="s">
        <v>3</v>
      </c>
      <c r="D72" s="26">
        <v>180.73</v>
      </c>
      <c r="G72" s="116">
        <f t="shared" si="5"/>
        <v>43770</v>
      </c>
      <c r="H72" s="115">
        <f t="shared" si="7"/>
        <v>0</v>
      </c>
      <c r="P72" s="37" t="str">
        <f t="shared" si="6"/>
        <v/>
      </c>
      <c r="Q72" s="36" t="s">
        <v>299</v>
      </c>
    </row>
    <row r="73" spans="1:17" ht="25.2" customHeight="1" x14ac:dyDescent="0.25">
      <c r="A73" s="24">
        <v>10515</v>
      </c>
      <c r="B73" s="27" t="s">
        <v>107</v>
      </c>
      <c r="C73" s="24" t="s">
        <v>37</v>
      </c>
      <c r="D73" s="26">
        <v>0</v>
      </c>
      <c r="G73" s="116">
        <f t="shared" si="5"/>
        <v>43770</v>
      </c>
      <c r="H73" s="115">
        <f t="shared" si="7"/>
        <v>0</v>
      </c>
      <c r="P73" s="37" t="str">
        <f t="shared" si="6"/>
        <v/>
      </c>
      <c r="Q73" s="36" t="s">
        <v>107</v>
      </c>
    </row>
    <row r="74" spans="1:17" ht="25.2" customHeight="1" x14ac:dyDescent="0.25">
      <c r="A74" s="24">
        <v>10516</v>
      </c>
      <c r="B74" s="27" t="s">
        <v>108</v>
      </c>
      <c r="C74" s="24" t="s">
        <v>37</v>
      </c>
      <c r="D74" s="26">
        <v>0</v>
      </c>
      <c r="G74" s="116">
        <f t="shared" si="5"/>
        <v>43770</v>
      </c>
      <c r="H74" s="115">
        <f t="shared" si="7"/>
        <v>0</v>
      </c>
      <c r="P74" s="37" t="str">
        <f t="shared" si="6"/>
        <v/>
      </c>
      <c r="Q74" s="36" t="s">
        <v>108</v>
      </c>
    </row>
    <row r="75" spans="1:17" ht="25.2" customHeight="1" x14ac:dyDescent="0.25">
      <c r="A75" s="24">
        <v>99640</v>
      </c>
      <c r="B75" s="27" t="s">
        <v>487</v>
      </c>
      <c r="C75" s="24" t="s">
        <v>37</v>
      </c>
      <c r="D75" s="26">
        <v>0</v>
      </c>
      <c r="G75" s="116">
        <f t="shared" si="5"/>
        <v>43770</v>
      </c>
      <c r="H75" s="115">
        <f t="shared" si="7"/>
        <v>0</v>
      </c>
      <c r="P75" s="37" t="str">
        <f t="shared" si="6"/>
        <v/>
      </c>
      <c r="Q75" s="36" t="s">
        <v>487</v>
      </c>
    </row>
    <row r="76" spans="1:17" ht="25.2" customHeight="1" x14ac:dyDescent="0.25">
      <c r="A76" s="24">
        <v>10514</v>
      </c>
      <c r="B76" s="27" t="s">
        <v>109</v>
      </c>
      <c r="C76" s="24" t="s">
        <v>37</v>
      </c>
      <c r="D76" s="26">
        <v>0</v>
      </c>
      <c r="G76" s="116">
        <f t="shared" si="5"/>
        <v>43770</v>
      </c>
      <c r="H76" s="115">
        <f t="shared" si="7"/>
        <v>0</v>
      </c>
      <c r="P76" s="37" t="str">
        <f t="shared" si="6"/>
        <v/>
      </c>
      <c r="Q76" s="36" t="s">
        <v>109</v>
      </c>
    </row>
    <row r="77" spans="1:17" ht="25.2" customHeight="1" x14ac:dyDescent="0.25">
      <c r="A77" s="24">
        <v>10513</v>
      </c>
      <c r="B77" s="27" t="s">
        <v>486</v>
      </c>
      <c r="C77" s="24" t="s">
        <v>37</v>
      </c>
      <c r="D77" s="26">
        <v>0</v>
      </c>
      <c r="G77" s="116">
        <f t="shared" si="5"/>
        <v>43770</v>
      </c>
      <c r="H77" s="115">
        <f t="shared" si="7"/>
        <v>0</v>
      </c>
      <c r="P77" s="37" t="str">
        <f t="shared" si="6"/>
        <v/>
      </c>
      <c r="Q77" s="36" t="s">
        <v>486</v>
      </c>
    </row>
    <row r="78" spans="1:17" ht="25.2" customHeight="1" x14ac:dyDescent="0.25">
      <c r="G78" s="116">
        <f t="shared" si="5"/>
        <v>43770</v>
      </c>
      <c r="H78" s="115">
        <f t="shared" si="7"/>
        <v>0</v>
      </c>
      <c r="P78" s="37" t="str">
        <f t="shared" si="6"/>
        <v/>
      </c>
      <c r="Q78" s="36"/>
    </row>
    <row r="79" spans="1:17" ht="25.2" customHeight="1" x14ac:dyDescent="0.25">
      <c r="A79" s="120" t="s">
        <v>485</v>
      </c>
      <c r="B79" s="119"/>
      <c r="C79" s="118"/>
      <c r="D79" s="117"/>
      <c r="E79" s="117"/>
      <c r="G79" s="116">
        <f t="shared" si="5"/>
        <v>43770</v>
      </c>
      <c r="H79" s="115">
        <f t="shared" si="7"/>
        <v>0</v>
      </c>
      <c r="P79" s="37" t="str">
        <f t="shared" si="6"/>
        <v/>
      </c>
      <c r="Q79" s="36"/>
    </row>
    <row r="80" spans="1:17" ht="25.2" customHeight="1" x14ac:dyDescent="0.25">
      <c r="A80" s="100" t="s">
        <v>80</v>
      </c>
      <c r="B80" s="99" t="s">
        <v>482</v>
      </c>
      <c r="C80" s="98" t="s">
        <v>9</v>
      </c>
      <c r="D80" s="107" t="s">
        <v>484</v>
      </c>
      <c r="E80" s="107" t="s">
        <v>483</v>
      </c>
      <c r="G80" s="116">
        <f t="shared" si="5"/>
        <v>43770</v>
      </c>
      <c r="H80" s="115">
        <f t="shared" si="7"/>
        <v>0</v>
      </c>
      <c r="P80" s="37" t="str">
        <f t="shared" si="6"/>
        <v/>
      </c>
      <c r="Q80" s="36" t="s">
        <v>482</v>
      </c>
    </row>
    <row r="81" spans="1:17" ht="25.2" customHeight="1" x14ac:dyDescent="0.25">
      <c r="A81" s="24">
        <v>20000</v>
      </c>
      <c r="B81" s="27" t="s">
        <v>481</v>
      </c>
      <c r="C81" s="106" t="s">
        <v>82</v>
      </c>
      <c r="D81" s="106">
        <v>8483</v>
      </c>
      <c r="E81" s="26">
        <v>15612.11</v>
      </c>
      <c r="F81" s="93">
        <f t="shared" ref="F81:F124" si="8">E81/D81-1</f>
        <v>0.84039962277496172</v>
      </c>
      <c r="G81" s="116">
        <f t="shared" si="5"/>
        <v>43770</v>
      </c>
      <c r="H81" s="115">
        <f t="shared" si="7"/>
        <v>0</v>
      </c>
      <c r="P81" s="37" t="str">
        <f t="shared" si="6"/>
        <v/>
      </c>
      <c r="Q81" s="36" t="s">
        <v>481</v>
      </c>
    </row>
    <row r="82" spans="1:17" ht="25.2" customHeight="1" x14ac:dyDescent="0.25">
      <c r="A82" s="24">
        <v>20028</v>
      </c>
      <c r="B82" s="27" t="s">
        <v>166</v>
      </c>
      <c r="C82" s="106" t="s">
        <v>82</v>
      </c>
      <c r="D82" s="106">
        <v>8483</v>
      </c>
      <c r="E82" s="26">
        <v>15612.11</v>
      </c>
      <c r="F82" s="93">
        <f t="shared" si="8"/>
        <v>0.84039962277496172</v>
      </c>
      <c r="G82" s="116">
        <f t="shared" si="5"/>
        <v>43770</v>
      </c>
      <c r="H82" s="115">
        <f t="shared" si="7"/>
        <v>0</v>
      </c>
      <c r="P82" s="37" t="str">
        <f t="shared" si="6"/>
        <v/>
      </c>
      <c r="Q82" s="36" t="s">
        <v>166</v>
      </c>
    </row>
    <row r="83" spans="1:17" ht="25.2" customHeight="1" x14ac:dyDescent="0.25">
      <c r="A83" s="24">
        <v>20105</v>
      </c>
      <c r="B83" s="27" t="s">
        <v>167</v>
      </c>
      <c r="C83" s="106" t="s">
        <v>82</v>
      </c>
      <c r="D83" s="106">
        <v>9092.39</v>
      </c>
      <c r="E83" s="26">
        <v>16733.63</v>
      </c>
      <c r="F83" s="93">
        <f t="shared" si="8"/>
        <v>0.84039949892162591</v>
      </c>
      <c r="G83" s="116">
        <f t="shared" si="5"/>
        <v>43770</v>
      </c>
      <c r="H83" s="115">
        <f t="shared" si="7"/>
        <v>0</v>
      </c>
      <c r="P83" s="37" t="str">
        <f t="shared" si="6"/>
        <v/>
      </c>
      <c r="Q83" s="36" t="s">
        <v>167</v>
      </c>
    </row>
    <row r="84" spans="1:17" ht="25.2" customHeight="1" x14ac:dyDescent="0.25">
      <c r="A84" s="24">
        <v>20001</v>
      </c>
      <c r="B84" s="27" t="s">
        <v>112</v>
      </c>
      <c r="C84" s="106" t="s">
        <v>82</v>
      </c>
      <c r="D84" s="106">
        <v>14126.87</v>
      </c>
      <c r="E84" s="26">
        <v>25999.09</v>
      </c>
      <c r="F84" s="93">
        <f t="shared" si="8"/>
        <v>0.84039989042158658</v>
      </c>
      <c r="G84" s="116">
        <f t="shared" si="5"/>
        <v>43770</v>
      </c>
      <c r="H84" s="115">
        <f t="shared" si="7"/>
        <v>0</v>
      </c>
      <c r="P84" s="37" t="str">
        <f t="shared" si="6"/>
        <v/>
      </c>
      <c r="Q84" s="36" t="s">
        <v>112</v>
      </c>
    </row>
    <row r="85" spans="1:17" ht="25.2" customHeight="1" x14ac:dyDescent="0.25">
      <c r="A85" s="24">
        <v>20021</v>
      </c>
      <c r="B85" s="27" t="s">
        <v>113</v>
      </c>
      <c r="C85" s="106" t="s">
        <v>82</v>
      </c>
      <c r="D85" s="106">
        <v>1990.92</v>
      </c>
      <c r="E85" s="26">
        <v>3664.08</v>
      </c>
      <c r="F85" s="93">
        <f t="shared" si="8"/>
        <v>0.84039539509372552</v>
      </c>
      <c r="G85" s="116">
        <f t="shared" si="5"/>
        <v>43770</v>
      </c>
      <c r="H85" s="115">
        <f t="shared" si="7"/>
        <v>0</v>
      </c>
      <c r="P85" s="37" t="str">
        <f t="shared" si="6"/>
        <v/>
      </c>
      <c r="Q85" s="36" t="s">
        <v>113</v>
      </c>
    </row>
    <row r="86" spans="1:17" ht="25.2" customHeight="1" x14ac:dyDescent="0.25">
      <c r="A86" s="24">
        <v>20023</v>
      </c>
      <c r="B86" s="27" t="s">
        <v>480</v>
      </c>
      <c r="C86" s="106" t="s">
        <v>82</v>
      </c>
      <c r="D86" s="106">
        <v>2215.13</v>
      </c>
      <c r="E86" s="26">
        <v>4076.72</v>
      </c>
      <c r="F86" s="93">
        <f t="shared" si="8"/>
        <v>0.84039762903305881</v>
      </c>
      <c r="G86" s="116">
        <f t="shared" si="5"/>
        <v>43770</v>
      </c>
      <c r="H86" s="115">
        <f t="shared" si="7"/>
        <v>0</v>
      </c>
      <c r="P86" s="37" t="str">
        <f t="shared" si="6"/>
        <v/>
      </c>
      <c r="Q86" s="36" t="s">
        <v>480</v>
      </c>
    </row>
    <row r="87" spans="1:17" ht="25.2" customHeight="1" x14ac:dyDescent="0.25">
      <c r="A87" s="24">
        <v>20025</v>
      </c>
      <c r="B87" s="27" t="s">
        <v>114</v>
      </c>
      <c r="C87" s="106" t="s">
        <v>82</v>
      </c>
      <c r="D87" s="106">
        <v>1990.92</v>
      </c>
      <c r="E87" s="26">
        <v>3664.08</v>
      </c>
      <c r="F87" s="93">
        <f t="shared" si="8"/>
        <v>0.84039539509372552</v>
      </c>
      <c r="G87" s="116">
        <f t="shared" si="5"/>
        <v>43770</v>
      </c>
      <c r="H87" s="115">
        <f t="shared" si="7"/>
        <v>0</v>
      </c>
      <c r="P87" s="37" t="str">
        <f t="shared" si="6"/>
        <v/>
      </c>
      <c r="Q87" s="36" t="s">
        <v>114</v>
      </c>
    </row>
    <row r="88" spans="1:17" ht="25.2" customHeight="1" x14ac:dyDescent="0.25">
      <c r="A88" s="24">
        <v>20026</v>
      </c>
      <c r="B88" s="27" t="s">
        <v>115</v>
      </c>
      <c r="C88" s="106" t="s">
        <v>82</v>
      </c>
      <c r="D88" s="106">
        <v>2215.13</v>
      </c>
      <c r="E88" s="26">
        <v>4076.72</v>
      </c>
      <c r="F88" s="93">
        <f t="shared" si="8"/>
        <v>0.84039762903305881</v>
      </c>
      <c r="G88" s="116">
        <f t="shared" si="5"/>
        <v>43770</v>
      </c>
      <c r="H88" s="115">
        <f t="shared" si="7"/>
        <v>0</v>
      </c>
      <c r="P88" s="37" t="str">
        <f t="shared" si="6"/>
        <v/>
      </c>
      <c r="Q88" s="36" t="s">
        <v>115</v>
      </c>
    </row>
    <row r="89" spans="1:17" ht="25.2" customHeight="1" x14ac:dyDescent="0.25">
      <c r="A89" s="24">
        <v>20027</v>
      </c>
      <c r="B89" s="27" t="s">
        <v>110</v>
      </c>
      <c r="C89" s="106" t="s">
        <v>82</v>
      </c>
      <c r="D89" s="106">
        <v>1735.63</v>
      </c>
      <c r="E89" s="26">
        <v>3194.25</v>
      </c>
      <c r="F89" s="93">
        <f t="shared" si="8"/>
        <v>0.84039801109683498</v>
      </c>
      <c r="G89" s="116">
        <f t="shared" si="5"/>
        <v>43770</v>
      </c>
      <c r="H89" s="115">
        <f t="shared" si="7"/>
        <v>0</v>
      </c>
      <c r="P89" s="37" t="str">
        <f t="shared" si="6"/>
        <v/>
      </c>
      <c r="Q89" s="36" t="s">
        <v>110</v>
      </c>
    </row>
    <row r="90" spans="1:17" ht="25.2" customHeight="1" x14ac:dyDescent="0.25">
      <c r="A90" s="24">
        <v>20029</v>
      </c>
      <c r="B90" s="27" t="s">
        <v>116</v>
      </c>
      <c r="C90" s="106" t="s">
        <v>82</v>
      </c>
      <c r="D90" s="106">
        <v>2215.13</v>
      </c>
      <c r="E90" s="26">
        <v>4076.72</v>
      </c>
      <c r="F90" s="93">
        <f t="shared" si="8"/>
        <v>0.84039762903305881</v>
      </c>
      <c r="G90" s="116">
        <f t="shared" si="5"/>
        <v>43770</v>
      </c>
      <c r="H90" s="115">
        <f t="shared" si="7"/>
        <v>0</v>
      </c>
      <c r="P90" s="37" t="str">
        <f t="shared" si="6"/>
        <v/>
      </c>
      <c r="Q90" s="36" t="s">
        <v>116</v>
      </c>
    </row>
    <row r="91" spans="1:17" ht="25.2" customHeight="1" x14ac:dyDescent="0.25">
      <c r="A91" s="24">
        <v>20032</v>
      </c>
      <c r="B91" s="27" t="s">
        <v>479</v>
      </c>
      <c r="C91" s="106" t="s">
        <v>82</v>
      </c>
      <c r="D91" s="106">
        <v>2215.13</v>
      </c>
      <c r="E91" s="26">
        <v>4076.72</v>
      </c>
      <c r="F91" s="93">
        <f t="shared" si="8"/>
        <v>0.84039762903305881</v>
      </c>
      <c r="G91" s="116">
        <f t="shared" si="5"/>
        <v>43770</v>
      </c>
      <c r="H91" s="115">
        <f t="shared" si="7"/>
        <v>0</v>
      </c>
      <c r="P91" s="37" t="str">
        <f t="shared" si="6"/>
        <v/>
      </c>
      <c r="Q91" s="36" t="s">
        <v>479</v>
      </c>
    </row>
    <row r="92" spans="1:17" ht="25.2" customHeight="1" x14ac:dyDescent="0.25">
      <c r="A92" s="24">
        <v>20024</v>
      </c>
      <c r="B92" s="27" t="s">
        <v>478</v>
      </c>
      <c r="C92" s="106" t="s">
        <v>82</v>
      </c>
      <c r="D92" s="106">
        <v>3694.23</v>
      </c>
      <c r="E92" s="26">
        <v>6798.86</v>
      </c>
      <c r="F92" s="93">
        <f t="shared" si="8"/>
        <v>0.84039975854237547</v>
      </c>
      <c r="G92" s="116">
        <f t="shared" si="5"/>
        <v>43770</v>
      </c>
      <c r="H92" s="115">
        <f t="shared" si="7"/>
        <v>0</v>
      </c>
      <c r="P92" s="37" t="str">
        <f t="shared" si="6"/>
        <v/>
      </c>
      <c r="Q92" s="36" t="s">
        <v>478</v>
      </c>
    </row>
    <row r="93" spans="1:17" ht="25.2" customHeight="1" x14ac:dyDescent="0.25">
      <c r="A93" s="24">
        <v>20043</v>
      </c>
      <c r="B93" s="27" t="s">
        <v>477</v>
      </c>
      <c r="C93" s="106" t="s">
        <v>82</v>
      </c>
      <c r="D93" s="106">
        <v>20630.55</v>
      </c>
      <c r="E93" s="26">
        <v>24756.66</v>
      </c>
      <c r="F93" s="93">
        <f t="shared" si="8"/>
        <v>0.19999999999999996</v>
      </c>
      <c r="G93" s="116">
        <f t="shared" si="5"/>
        <v>43770</v>
      </c>
      <c r="H93" s="115">
        <f t="shared" si="7"/>
        <v>0</v>
      </c>
      <c r="P93" s="37" t="str">
        <f t="shared" si="6"/>
        <v/>
      </c>
      <c r="Q93" s="36" t="s">
        <v>477</v>
      </c>
    </row>
    <row r="94" spans="1:17" ht="25.2" customHeight="1" x14ac:dyDescent="0.25">
      <c r="A94" s="24">
        <v>20044</v>
      </c>
      <c r="B94" s="27" t="s">
        <v>117</v>
      </c>
      <c r="C94" s="106" t="s">
        <v>82</v>
      </c>
      <c r="D94" s="106">
        <v>8483</v>
      </c>
      <c r="E94" s="26">
        <v>15612.11</v>
      </c>
      <c r="F94" s="93">
        <f t="shared" si="8"/>
        <v>0.84039962277496172</v>
      </c>
      <c r="G94" s="116">
        <f t="shared" si="5"/>
        <v>43770</v>
      </c>
      <c r="H94" s="115">
        <f t="shared" si="7"/>
        <v>0</v>
      </c>
      <c r="P94" s="37" t="str">
        <f t="shared" si="6"/>
        <v/>
      </c>
      <c r="Q94" s="36" t="s">
        <v>117</v>
      </c>
    </row>
    <row r="95" spans="1:17" ht="25.2" customHeight="1" x14ac:dyDescent="0.25">
      <c r="A95" s="24">
        <v>20048</v>
      </c>
      <c r="B95" s="27" t="s">
        <v>118</v>
      </c>
      <c r="C95" s="106" t="s">
        <v>82</v>
      </c>
      <c r="D95" s="106">
        <v>3694.23</v>
      </c>
      <c r="E95" s="26">
        <v>6798.86</v>
      </c>
      <c r="F95" s="93">
        <f t="shared" si="8"/>
        <v>0.84039975854237547</v>
      </c>
      <c r="G95" s="116">
        <f t="shared" si="5"/>
        <v>43770</v>
      </c>
      <c r="H95" s="115">
        <f t="shared" si="7"/>
        <v>0</v>
      </c>
      <c r="P95" s="37" t="str">
        <f t="shared" si="6"/>
        <v/>
      </c>
      <c r="Q95" s="36" t="s">
        <v>118</v>
      </c>
    </row>
    <row r="96" spans="1:17" ht="25.2" customHeight="1" x14ac:dyDescent="0.25">
      <c r="A96" s="24">
        <v>20049</v>
      </c>
      <c r="B96" s="27" t="s">
        <v>476</v>
      </c>
      <c r="C96" s="106" t="s">
        <v>82</v>
      </c>
      <c r="D96" s="106">
        <v>4884.92</v>
      </c>
      <c r="E96" s="26">
        <v>8990.2000000000007</v>
      </c>
      <c r="F96" s="93">
        <f t="shared" si="8"/>
        <v>0.84039861451159914</v>
      </c>
      <c r="G96" s="116">
        <f t="shared" si="5"/>
        <v>43770</v>
      </c>
      <c r="H96" s="115">
        <f t="shared" si="7"/>
        <v>0</v>
      </c>
      <c r="P96" s="37" t="str">
        <f t="shared" si="6"/>
        <v/>
      </c>
      <c r="Q96" s="36" t="s">
        <v>476</v>
      </c>
    </row>
    <row r="97" spans="1:17" ht="25.2" customHeight="1" x14ac:dyDescent="0.25">
      <c r="A97" s="24">
        <v>20051</v>
      </c>
      <c r="B97" s="27" t="s">
        <v>119</v>
      </c>
      <c r="C97" s="106" t="s">
        <v>82</v>
      </c>
      <c r="D97" s="106">
        <v>6404.59</v>
      </c>
      <c r="E97" s="26">
        <v>11787</v>
      </c>
      <c r="F97" s="93">
        <f t="shared" si="8"/>
        <v>0.84039883895768508</v>
      </c>
      <c r="G97" s="116">
        <f t="shared" si="5"/>
        <v>43770</v>
      </c>
      <c r="H97" s="115">
        <f t="shared" si="7"/>
        <v>0</v>
      </c>
      <c r="P97" s="37" t="str">
        <f t="shared" si="6"/>
        <v/>
      </c>
      <c r="Q97" s="36" t="s">
        <v>119</v>
      </c>
    </row>
    <row r="98" spans="1:17" ht="25.2" customHeight="1" x14ac:dyDescent="0.25">
      <c r="A98" s="24">
        <v>20052</v>
      </c>
      <c r="B98" s="27" t="s">
        <v>120</v>
      </c>
      <c r="C98" s="106" t="s">
        <v>82</v>
      </c>
      <c r="D98" s="106">
        <v>2215.13</v>
      </c>
      <c r="E98" s="26">
        <v>4076.72</v>
      </c>
      <c r="F98" s="93">
        <f t="shared" si="8"/>
        <v>0.84039762903305881</v>
      </c>
      <c r="G98" s="116">
        <f t="shared" ref="G98:G124" si="9">$E$2</f>
        <v>43770</v>
      </c>
      <c r="H98" s="115">
        <f t="shared" si="7"/>
        <v>0</v>
      </c>
      <c r="P98" s="37" t="str">
        <f t="shared" si="6"/>
        <v/>
      </c>
      <c r="Q98" s="36" t="s">
        <v>120</v>
      </c>
    </row>
    <row r="99" spans="1:17" ht="25.2" customHeight="1" x14ac:dyDescent="0.25">
      <c r="A99" s="24">
        <v>20054</v>
      </c>
      <c r="B99" s="27" t="s">
        <v>121</v>
      </c>
      <c r="C99" s="106" t="s">
        <v>82</v>
      </c>
      <c r="D99" s="106">
        <v>8483</v>
      </c>
      <c r="E99" s="26">
        <v>15612.11</v>
      </c>
      <c r="F99" s="93">
        <f t="shared" si="8"/>
        <v>0.84039962277496172</v>
      </c>
      <c r="G99" s="116">
        <f t="shared" si="9"/>
        <v>43770</v>
      </c>
      <c r="H99" s="115">
        <f t="shared" si="7"/>
        <v>0</v>
      </c>
      <c r="P99" s="37" t="str">
        <f t="shared" si="6"/>
        <v/>
      </c>
      <c r="Q99" s="36" t="s">
        <v>121</v>
      </c>
    </row>
    <row r="100" spans="1:17" ht="25.2" customHeight="1" x14ac:dyDescent="0.25">
      <c r="A100" s="24">
        <v>20077</v>
      </c>
      <c r="B100" s="27" t="s">
        <v>122</v>
      </c>
      <c r="C100" s="106" t="s">
        <v>82</v>
      </c>
      <c r="D100" s="106">
        <v>8483</v>
      </c>
      <c r="E100" s="26">
        <v>15612.11</v>
      </c>
      <c r="F100" s="93">
        <f t="shared" si="8"/>
        <v>0.84039962277496172</v>
      </c>
      <c r="G100" s="116">
        <f t="shared" si="9"/>
        <v>43770</v>
      </c>
      <c r="H100" s="115">
        <f t="shared" ref="H100:H124" si="10">IFERROR(D100*$M$5,0)</f>
        <v>0</v>
      </c>
      <c r="P100" s="37" t="str">
        <f t="shared" si="6"/>
        <v/>
      </c>
      <c r="Q100" s="36" t="s">
        <v>122</v>
      </c>
    </row>
    <row r="101" spans="1:17" ht="25.2" customHeight="1" x14ac:dyDescent="0.25">
      <c r="A101" s="24">
        <v>20071</v>
      </c>
      <c r="B101" s="27" t="s">
        <v>475</v>
      </c>
      <c r="C101" s="106" t="s">
        <v>82</v>
      </c>
      <c r="D101" s="106">
        <v>17928.36</v>
      </c>
      <c r="E101" s="26">
        <v>21514.03</v>
      </c>
      <c r="F101" s="93">
        <f t="shared" si="8"/>
        <v>0.19999988844489947</v>
      </c>
      <c r="G101" s="116">
        <f t="shared" si="9"/>
        <v>43770</v>
      </c>
      <c r="H101" s="115">
        <f t="shared" si="10"/>
        <v>0</v>
      </c>
      <c r="P101" s="37" t="str">
        <f t="shared" si="6"/>
        <v/>
      </c>
      <c r="Q101" s="36" t="s">
        <v>475</v>
      </c>
    </row>
    <row r="102" spans="1:17" ht="25.2" customHeight="1" x14ac:dyDescent="0.25">
      <c r="A102" s="24">
        <v>20073</v>
      </c>
      <c r="B102" s="27" t="s">
        <v>123</v>
      </c>
      <c r="C102" s="106" t="s">
        <v>82</v>
      </c>
      <c r="D102" s="106">
        <v>17928.36</v>
      </c>
      <c r="E102" s="26">
        <v>32995.35</v>
      </c>
      <c r="F102" s="93">
        <f t="shared" si="8"/>
        <v>0.84039979116885188</v>
      </c>
      <c r="G102" s="116">
        <f t="shared" si="9"/>
        <v>43770</v>
      </c>
      <c r="H102" s="115">
        <f t="shared" si="10"/>
        <v>0</v>
      </c>
      <c r="P102" s="37" t="str">
        <f t="shared" si="6"/>
        <v/>
      </c>
      <c r="Q102" s="36" t="s">
        <v>123</v>
      </c>
    </row>
    <row r="103" spans="1:17" ht="25.2" customHeight="1" x14ac:dyDescent="0.25">
      <c r="A103" s="24">
        <v>20070</v>
      </c>
      <c r="B103" s="27" t="s">
        <v>124</v>
      </c>
      <c r="C103" s="106" t="s">
        <v>82</v>
      </c>
      <c r="D103" s="106">
        <v>9092.39</v>
      </c>
      <c r="E103" s="26">
        <v>16733.63</v>
      </c>
      <c r="F103" s="93">
        <f t="shared" si="8"/>
        <v>0.84039949892162591</v>
      </c>
      <c r="G103" s="116">
        <f t="shared" si="9"/>
        <v>43770</v>
      </c>
      <c r="H103" s="115">
        <f t="shared" si="10"/>
        <v>0</v>
      </c>
      <c r="P103" s="37" t="str">
        <f t="shared" si="6"/>
        <v/>
      </c>
      <c r="Q103" s="36" t="s">
        <v>124</v>
      </c>
    </row>
    <row r="104" spans="1:17" ht="25.2" customHeight="1" x14ac:dyDescent="0.25">
      <c r="A104" s="24">
        <v>20069</v>
      </c>
      <c r="B104" s="27" t="s">
        <v>125</v>
      </c>
      <c r="C104" s="106" t="s">
        <v>82</v>
      </c>
      <c r="D104" s="106">
        <v>11051.8</v>
      </c>
      <c r="E104" s="26">
        <v>20339.73</v>
      </c>
      <c r="F104" s="93">
        <f t="shared" si="8"/>
        <v>0.84039975388624488</v>
      </c>
      <c r="G104" s="116">
        <f t="shared" si="9"/>
        <v>43770</v>
      </c>
      <c r="H104" s="115">
        <f t="shared" si="10"/>
        <v>0</v>
      </c>
      <c r="P104" s="37" t="str">
        <f t="shared" si="6"/>
        <v/>
      </c>
      <c r="Q104" s="36" t="s">
        <v>125</v>
      </c>
    </row>
    <row r="105" spans="1:17" ht="25.2" customHeight="1" x14ac:dyDescent="0.25">
      <c r="A105" s="24">
        <v>20079</v>
      </c>
      <c r="B105" s="27" t="s">
        <v>126</v>
      </c>
      <c r="C105" s="106" t="s">
        <v>82</v>
      </c>
      <c r="D105" s="106">
        <v>14126.87</v>
      </c>
      <c r="E105" s="26">
        <v>25999.09</v>
      </c>
      <c r="F105" s="93">
        <f t="shared" si="8"/>
        <v>0.84039989042158658</v>
      </c>
      <c r="G105" s="116">
        <f t="shared" si="9"/>
        <v>43770</v>
      </c>
      <c r="H105" s="115">
        <f t="shared" si="10"/>
        <v>0</v>
      </c>
      <c r="P105" s="37" t="str">
        <f t="shared" si="6"/>
        <v/>
      </c>
      <c r="Q105" s="36" t="s">
        <v>126</v>
      </c>
    </row>
    <row r="106" spans="1:17" ht="25.2" customHeight="1" x14ac:dyDescent="0.25">
      <c r="A106" s="24">
        <v>20153</v>
      </c>
      <c r="B106" s="27" t="s">
        <v>127</v>
      </c>
      <c r="C106" s="106" t="s">
        <v>82</v>
      </c>
      <c r="D106" s="106">
        <v>17928.36</v>
      </c>
      <c r="E106" s="26">
        <v>32995.35</v>
      </c>
      <c r="F106" s="93">
        <f t="shared" si="8"/>
        <v>0.84039979116885188</v>
      </c>
      <c r="G106" s="116">
        <f t="shared" si="9"/>
        <v>43770</v>
      </c>
      <c r="H106" s="115">
        <f t="shared" si="10"/>
        <v>0</v>
      </c>
      <c r="P106" s="37" t="str">
        <f t="shared" si="6"/>
        <v/>
      </c>
      <c r="Q106" s="36" t="s">
        <v>127</v>
      </c>
    </row>
    <row r="107" spans="1:17" ht="25.2" customHeight="1" x14ac:dyDescent="0.25">
      <c r="A107" s="24">
        <v>20084</v>
      </c>
      <c r="B107" s="27" t="s">
        <v>128</v>
      </c>
      <c r="C107" s="106" t="s">
        <v>82</v>
      </c>
      <c r="D107" s="106">
        <v>14126.87</v>
      </c>
      <c r="E107" s="26">
        <v>25999.09</v>
      </c>
      <c r="F107" s="93">
        <f t="shared" si="8"/>
        <v>0.84039989042158658</v>
      </c>
      <c r="G107" s="116">
        <f t="shared" si="9"/>
        <v>43770</v>
      </c>
      <c r="H107" s="115">
        <f t="shared" si="10"/>
        <v>0</v>
      </c>
      <c r="P107" s="37" t="str">
        <f t="shared" si="6"/>
        <v/>
      </c>
      <c r="Q107" s="36" t="s">
        <v>128</v>
      </c>
    </row>
    <row r="108" spans="1:17" ht="25.2" customHeight="1" x14ac:dyDescent="0.25">
      <c r="A108" s="24">
        <v>20089</v>
      </c>
      <c r="B108" s="27" t="s">
        <v>129</v>
      </c>
      <c r="C108" s="106" t="s">
        <v>82</v>
      </c>
      <c r="D108" s="106">
        <v>3694.23</v>
      </c>
      <c r="E108" s="26">
        <v>6798.86</v>
      </c>
      <c r="F108" s="93">
        <f t="shared" si="8"/>
        <v>0.84039975854237547</v>
      </c>
      <c r="G108" s="116">
        <f t="shared" si="9"/>
        <v>43770</v>
      </c>
      <c r="H108" s="115">
        <f t="shared" si="10"/>
        <v>0</v>
      </c>
      <c r="P108" s="37" t="str">
        <f t="shared" si="6"/>
        <v/>
      </c>
      <c r="Q108" s="36" t="s">
        <v>129</v>
      </c>
    </row>
    <row r="109" spans="1:17" ht="25.2" customHeight="1" x14ac:dyDescent="0.25">
      <c r="A109" s="24">
        <v>20090</v>
      </c>
      <c r="B109" s="27" t="s">
        <v>130</v>
      </c>
      <c r="C109" s="106" t="s">
        <v>82</v>
      </c>
      <c r="D109" s="106">
        <v>2965.12</v>
      </c>
      <c r="E109" s="26">
        <v>5457</v>
      </c>
      <c r="F109" s="93">
        <f t="shared" si="8"/>
        <v>0.84039769048132973</v>
      </c>
      <c r="G109" s="116">
        <f t="shared" si="9"/>
        <v>43770</v>
      </c>
      <c r="H109" s="115">
        <f t="shared" si="10"/>
        <v>0</v>
      </c>
      <c r="P109" s="37" t="str">
        <f t="shared" si="6"/>
        <v/>
      </c>
      <c r="Q109" s="36" t="s">
        <v>130</v>
      </c>
    </row>
    <row r="110" spans="1:17" ht="25.2" customHeight="1" x14ac:dyDescent="0.25">
      <c r="A110" s="24">
        <v>20091</v>
      </c>
      <c r="B110" s="27" t="s">
        <v>131</v>
      </c>
      <c r="C110" s="106" t="s">
        <v>82</v>
      </c>
      <c r="D110" s="106">
        <v>4884.92</v>
      </c>
      <c r="E110" s="26">
        <v>8990.2000000000007</v>
      </c>
      <c r="F110" s="93">
        <f t="shared" si="8"/>
        <v>0.84039861451159914</v>
      </c>
      <c r="G110" s="116">
        <f t="shared" si="9"/>
        <v>43770</v>
      </c>
      <c r="H110" s="115">
        <f t="shared" si="10"/>
        <v>0</v>
      </c>
      <c r="P110" s="37" t="str">
        <f t="shared" si="6"/>
        <v/>
      </c>
      <c r="Q110" s="36" t="s">
        <v>131</v>
      </c>
    </row>
    <row r="111" spans="1:17" ht="25.2" customHeight="1" x14ac:dyDescent="0.25">
      <c r="A111" s="24">
        <v>20097</v>
      </c>
      <c r="B111" s="27" t="s">
        <v>111</v>
      </c>
      <c r="C111" s="106" t="s">
        <v>82</v>
      </c>
      <c r="D111" s="106">
        <v>1990.92</v>
      </c>
      <c r="E111" s="26">
        <v>3664.08</v>
      </c>
      <c r="F111" s="93">
        <f t="shared" si="8"/>
        <v>0.84039539509372552</v>
      </c>
      <c r="G111" s="116">
        <f t="shared" si="9"/>
        <v>43770</v>
      </c>
      <c r="H111" s="115">
        <f t="shared" si="10"/>
        <v>0</v>
      </c>
      <c r="P111" s="37" t="str">
        <f t="shared" si="6"/>
        <v/>
      </c>
      <c r="Q111" s="36" t="s">
        <v>111</v>
      </c>
    </row>
    <row r="112" spans="1:17" ht="25.2" customHeight="1" x14ac:dyDescent="0.25">
      <c r="A112" s="24">
        <v>20098</v>
      </c>
      <c r="B112" s="27" t="s">
        <v>132</v>
      </c>
      <c r="C112" s="106" t="s">
        <v>82</v>
      </c>
      <c r="D112" s="106">
        <v>2965.12</v>
      </c>
      <c r="E112" s="26">
        <v>5457</v>
      </c>
      <c r="F112" s="93">
        <f t="shared" si="8"/>
        <v>0.84039769048132973</v>
      </c>
      <c r="G112" s="116">
        <f t="shared" si="9"/>
        <v>43770</v>
      </c>
      <c r="H112" s="115">
        <f t="shared" si="10"/>
        <v>0</v>
      </c>
      <c r="P112" s="37" t="str">
        <f t="shared" si="6"/>
        <v/>
      </c>
      <c r="Q112" s="36" t="s">
        <v>132</v>
      </c>
    </row>
    <row r="113" spans="1:17" ht="25.2" customHeight="1" x14ac:dyDescent="0.25">
      <c r="A113" s="24">
        <v>20114</v>
      </c>
      <c r="B113" s="27" t="s">
        <v>133</v>
      </c>
      <c r="C113" s="106" t="s">
        <v>82</v>
      </c>
      <c r="D113" s="106">
        <v>3081.52</v>
      </c>
      <c r="E113" s="26">
        <v>5671.22</v>
      </c>
      <c r="F113" s="93">
        <f t="shared" si="8"/>
        <v>0.84039694696124001</v>
      </c>
      <c r="G113" s="116">
        <f t="shared" si="9"/>
        <v>43770</v>
      </c>
      <c r="H113" s="115">
        <f t="shared" si="10"/>
        <v>0</v>
      </c>
      <c r="P113" s="37" t="str">
        <f t="shared" si="6"/>
        <v/>
      </c>
      <c r="Q113" s="36" t="s">
        <v>133</v>
      </c>
    </row>
    <row r="114" spans="1:17" ht="25.2" customHeight="1" x14ac:dyDescent="0.25">
      <c r="A114" s="24">
        <v>20174</v>
      </c>
      <c r="B114" s="27" t="s">
        <v>134</v>
      </c>
      <c r="C114" s="106" t="s">
        <v>82</v>
      </c>
      <c r="D114" s="106">
        <v>1735.63</v>
      </c>
      <c r="E114" s="26">
        <v>3194.25</v>
      </c>
      <c r="F114" s="93">
        <f t="shared" si="8"/>
        <v>0.84039801109683498</v>
      </c>
      <c r="G114" s="116">
        <f t="shared" si="9"/>
        <v>43770</v>
      </c>
      <c r="H114" s="115">
        <f t="shared" si="10"/>
        <v>0</v>
      </c>
      <c r="P114" s="37" t="str">
        <f t="shared" si="6"/>
        <v/>
      </c>
      <c r="Q114" s="36" t="s">
        <v>134</v>
      </c>
    </row>
    <row r="115" spans="1:17" ht="25.2" customHeight="1" x14ac:dyDescent="0.25">
      <c r="A115" s="24">
        <v>20007</v>
      </c>
      <c r="B115" s="27" t="s">
        <v>135</v>
      </c>
      <c r="C115" s="106" t="s">
        <v>82</v>
      </c>
      <c r="D115" s="106">
        <v>2677.13</v>
      </c>
      <c r="E115" s="26">
        <v>4926.99</v>
      </c>
      <c r="F115" s="93">
        <f t="shared" si="8"/>
        <v>0.8403999805762139</v>
      </c>
      <c r="G115" s="116">
        <f t="shared" si="9"/>
        <v>43770</v>
      </c>
      <c r="H115" s="115">
        <f t="shared" si="10"/>
        <v>0</v>
      </c>
      <c r="P115" s="37" t="str">
        <f t="shared" si="6"/>
        <v/>
      </c>
      <c r="Q115" s="36" t="s">
        <v>135</v>
      </c>
    </row>
    <row r="116" spans="1:17" ht="25.2" customHeight="1" x14ac:dyDescent="0.25">
      <c r="A116" s="24">
        <v>20009</v>
      </c>
      <c r="B116" s="27" t="s">
        <v>136</v>
      </c>
      <c r="C116" s="106" t="s">
        <v>82</v>
      </c>
      <c r="D116" s="106">
        <v>2965.12</v>
      </c>
      <c r="E116" s="26">
        <v>5457</v>
      </c>
      <c r="F116" s="93">
        <f t="shared" si="8"/>
        <v>0.84039769048132973</v>
      </c>
      <c r="G116" s="116">
        <f t="shared" si="9"/>
        <v>43770</v>
      </c>
      <c r="H116" s="115">
        <f t="shared" si="10"/>
        <v>0</v>
      </c>
      <c r="P116" s="37" t="str">
        <f t="shared" si="6"/>
        <v/>
      </c>
      <c r="Q116" s="36" t="s">
        <v>136</v>
      </c>
    </row>
    <row r="117" spans="1:17" ht="25.2" customHeight="1" x14ac:dyDescent="0.25">
      <c r="A117" s="24">
        <v>99511</v>
      </c>
      <c r="B117" s="27" t="s">
        <v>474</v>
      </c>
      <c r="C117" s="106" t="s">
        <v>82</v>
      </c>
      <c r="D117" s="106">
        <v>3694.23</v>
      </c>
      <c r="E117" s="26">
        <v>6798.86</v>
      </c>
      <c r="F117" s="93">
        <f t="shared" si="8"/>
        <v>0.84039975854237547</v>
      </c>
      <c r="G117" s="116">
        <f t="shared" si="9"/>
        <v>43770</v>
      </c>
      <c r="H117" s="115">
        <f t="shared" si="10"/>
        <v>0</v>
      </c>
      <c r="P117" s="37" t="str">
        <f t="shared" si="6"/>
        <v/>
      </c>
      <c r="Q117" s="36" t="s">
        <v>474</v>
      </c>
    </row>
    <row r="118" spans="1:17" ht="25.2" customHeight="1" x14ac:dyDescent="0.25">
      <c r="A118" s="24">
        <v>99512</v>
      </c>
      <c r="B118" s="27" t="s">
        <v>473</v>
      </c>
      <c r="C118" s="106" t="s">
        <v>82</v>
      </c>
      <c r="D118" s="106">
        <v>4884.92</v>
      </c>
      <c r="E118" s="26">
        <v>8990.2000000000007</v>
      </c>
      <c r="F118" s="93">
        <f t="shared" si="8"/>
        <v>0.84039861451159914</v>
      </c>
      <c r="G118" s="116">
        <f t="shared" si="9"/>
        <v>43770</v>
      </c>
      <c r="H118" s="115">
        <f t="shared" si="10"/>
        <v>0</v>
      </c>
      <c r="P118" s="37" t="str">
        <f t="shared" si="6"/>
        <v/>
      </c>
      <c r="Q118" s="36" t="s">
        <v>473</v>
      </c>
    </row>
    <row r="119" spans="1:17" ht="25.2" customHeight="1" x14ac:dyDescent="0.25">
      <c r="A119" s="24">
        <v>20008</v>
      </c>
      <c r="B119" s="27" t="s">
        <v>137</v>
      </c>
      <c r="C119" s="106" t="s">
        <v>82</v>
      </c>
      <c r="D119" s="106">
        <v>2965.12</v>
      </c>
      <c r="E119" s="26">
        <v>5457</v>
      </c>
      <c r="F119" s="93">
        <f t="shared" si="8"/>
        <v>0.84039769048132973</v>
      </c>
      <c r="G119" s="116">
        <f t="shared" si="9"/>
        <v>43770</v>
      </c>
      <c r="H119" s="115">
        <f t="shared" si="10"/>
        <v>0</v>
      </c>
      <c r="P119" s="37" t="str">
        <f t="shared" si="6"/>
        <v/>
      </c>
      <c r="Q119" s="36" t="s">
        <v>137</v>
      </c>
    </row>
    <row r="120" spans="1:17" ht="25.2" customHeight="1" x14ac:dyDescent="0.25">
      <c r="A120" s="24">
        <v>20010</v>
      </c>
      <c r="B120" s="27" t="s">
        <v>138</v>
      </c>
      <c r="C120" s="106" t="s">
        <v>82</v>
      </c>
      <c r="D120" s="106">
        <v>3694.23</v>
      </c>
      <c r="E120" s="26">
        <v>6798.86</v>
      </c>
      <c r="F120" s="93">
        <f t="shared" si="8"/>
        <v>0.84039975854237547</v>
      </c>
      <c r="G120" s="116">
        <f t="shared" si="9"/>
        <v>43770</v>
      </c>
      <c r="H120" s="115">
        <f t="shared" si="10"/>
        <v>0</v>
      </c>
      <c r="P120" s="37" t="str">
        <f t="shared" si="6"/>
        <v/>
      </c>
      <c r="Q120" s="36" t="s">
        <v>138</v>
      </c>
    </row>
    <row r="121" spans="1:17" ht="25.2" customHeight="1" x14ac:dyDescent="0.25">
      <c r="A121" s="24">
        <v>99515</v>
      </c>
      <c r="B121" s="27" t="s">
        <v>472</v>
      </c>
      <c r="C121" s="106" t="s">
        <v>82</v>
      </c>
      <c r="D121" s="106">
        <v>6404.59</v>
      </c>
      <c r="E121" s="26">
        <v>11787</v>
      </c>
      <c r="F121" s="93">
        <f t="shared" si="8"/>
        <v>0.84039883895768508</v>
      </c>
      <c r="G121" s="116">
        <f t="shared" si="9"/>
        <v>43770</v>
      </c>
      <c r="H121" s="115">
        <f t="shared" si="10"/>
        <v>0</v>
      </c>
      <c r="P121" s="37" t="str">
        <f t="shared" si="6"/>
        <v/>
      </c>
      <c r="Q121" s="36" t="s">
        <v>472</v>
      </c>
    </row>
    <row r="122" spans="1:17" ht="25.2" customHeight="1" x14ac:dyDescent="0.25">
      <c r="A122" s="24">
        <v>20014</v>
      </c>
      <c r="B122" s="27" t="s">
        <v>139</v>
      </c>
      <c r="C122" s="106" t="s">
        <v>82</v>
      </c>
      <c r="D122" s="106">
        <v>3694.23</v>
      </c>
      <c r="E122" s="26">
        <v>6798.86</v>
      </c>
      <c r="F122" s="93">
        <f t="shared" si="8"/>
        <v>0.84039975854237547</v>
      </c>
      <c r="G122" s="116">
        <f t="shared" si="9"/>
        <v>43770</v>
      </c>
      <c r="H122" s="115">
        <f t="shared" si="10"/>
        <v>0</v>
      </c>
      <c r="P122" s="37" t="str">
        <f t="shared" si="6"/>
        <v/>
      </c>
      <c r="Q122" s="36" t="s">
        <v>139</v>
      </c>
    </row>
    <row r="123" spans="1:17" ht="25.2" customHeight="1" x14ac:dyDescent="0.25">
      <c r="A123" s="24">
        <v>20015</v>
      </c>
      <c r="B123" s="27" t="s">
        <v>150</v>
      </c>
      <c r="C123" s="106" t="s">
        <v>82</v>
      </c>
      <c r="D123" s="106">
        <v>2965.12</v>
      </c>
      <c r="E123" s="26">
        <v>5457</v>
      </c>
      <c r="F123" s="93">
        <f t="shared" si="8"/>
        <v>0.84039769048132973</v>
      </c>
      <c r="G123" s="116">
        <f t="shared" si="9"/>
        <v>43770</v>
      </c>
      <c r="H123" s="115">
        <f t="shared" si="10"/>
        <v>0</v>
      </c>
      <c r="P123" s="37" t="str">
        <f t="shared" si="6"/>
        <v/>
      </c>
      <c r="Q123" s="36" t="s">
        <v>150</v>
      </c>
    </row>
    <row r="124" spans="1:17" ht="25.2" customHeight="1" x14ac:dyDescent="0.25">
      <c r="A124" s="24">
        <v>20016</v>
      </c>
      <c r="B124" s="27" t="s">
        <v>140</v>
      </c>
      <c r="C124" s="106" t="s">
        <v>82</v>
      </c>
      <c r="D124" s="106">
        <v>4884.92</v>
      </c>
      <c r="E124" s="26">
        <v>8990.2000000000007</v>
      </c>
      <c r="F124" s="93">
        <f t="shared" si="8"/>
        <v>0.84039861451159914</v>
      </c>
      <c r="G124" s="116">
        <f t="shared" si="9"/>
        <v>43770</v>
      </c>
      <c r="H124" s="115">
        <f t="shared" si="10"/>
        <v>0</v>
      </c>
      <c r="P124" s="37" t="str">
        <f t="shared" si="6"/>
        <v/>
      </c>
      <c r="Q124" s="36" t="s">
        <v>140</v>
      </c>
    </row>
    <row r="125" spans="1:17" ht="25.2" customHeight="1" x14ac:dyDescent="0.25">
      <c r="P125" s="37" t="str">
        <f t="shared" si="6"/>
        <v/>
      </c>
      <c r="Q125" s="36"/>
    </row>
    <row r="126" spans="1:17" ht="25.2" customHeight="1" x14ac:dyDescent="0.25">
      <c r="A126" s="277" t="s">
        <v>471</v>
      </c>
      <c r="B126" s="277"/>
      <c r="C126" s="277"/>
      <c r="D126" s="114">
        <v>0</v>
      </c>
      <c r="E126" s="113">
        <v>43466</v>
      </c>
      <c r="G126" s="105">
        <f t="shared" ref="G126:G157" si="11">$E$126</f>
        <v>43466</v>
      </c>
      <c r="H126" s="112" t="s">
        <v>191</v>
      </c>
      <c r="K126" s="48" t="s">
        <v>190</v>
      </c>
      <c r="L126" s="48" t="s">
        <v>59</v>
      </c>
      <c r="M126" s="48" t="s">
        <v>189</v>
      </c>
      <c r="P126" s="37" t="str">
        <f t="shared" si="6"/>
        <v/>
      </c>
      <c r="Q126" s="36"/>
    </row>
    <row r="127" spans="1:17" ht="25.2" customHeight="1" x14ac:dyDescent="0.25">
      <c r="G127" s="105">
        <f t="shared" si="11"/>
        <v>43466</v>
      </c>
      <c r="H127" s="49">
        <f>$H$3</f>
        <v>44409</v>
      </c>
      <c r="K127" s="48" t="s">
        <v>86</v>
      </c>
      <c r="L127" s="47">
        <f>E126</f>
        <v>43466</v>
      </c>
      <c r="M127" s="46">
        <v>226.40899999999999</v>
      </c>
      <c r="P127" s="37" t="str">
        <f t="shared" si="6"/>
        <v/>
      </c>
      <c r="Q127" s="36"/>
    </row>
    <row r="128" spans="1:17" ht="25.2" customHeight="1" x14ac:dyDescent="0.25">
      <c r="A128" s="111" t="s">
        <v>521</v>
      </c>
      <c r="B128" s="110"/>
      <c r="C128" s="109"/>
      <c r="D128" s="108"/>
      <c r="E128" s="108"/>
      <c r="G128" s="105">
        <f t="shared" si="11"/>
        <v>43466</v>
      </c>
      <c r="H128" s="30">
        <f t="shared" ref="H128:H159" si="12">IFERROR(D128*$M$129,0)</f>
        <v>0</v>
      </c>
      <c r="K128" s="48" t="s">
        <v>87</v>
      </c>
      <c r="L128" s="47">
        <f>H127</f>
        <v>44409</v>
      </c>
      <c r="M128" s="46" t="e">
        <f>+$M$4</f>
        <v>#REF!</v>
      </c>
      <c r="P128" s="37" t="str">
        <f t="shared" si="6"/>
        <v/>
      </c>
      <c r="Q128" s="36"/>
    </row>
    <row r="129" spans="1:17" ht="25.2" customHeight="1" x14ac:dyDescent="0.25">
      <c r="A129" s="100" t="s">
        <v>80</v>
      </c>
      <c r="B129" s="99" t="s">
        <v>81</v>
      </c>
      <c r="C129" s="98" t="s">
        <v>9</v>
      </c>
      <c r="D129" s="97" t="s">
        <v>470</v>
      </c>
      <c r="E129" s="97"/>
      <c r="G129" s="105">
        <f t="shared" si="11"/>
        <v>43466</v>
      </c>
      <c r="H129" s="30">
        <f t="shared" si="12"/>
        <v>0</v>
      </c>
      <c r="K129" s="278" t="s">
        <v>186</v>
      </c>
      <c r="L129" s="278"/>
      <c r="M129" s="43" t="e">
        <f>ROUND(1+((M128-M127)/M127),3)</f>
        <v>#REF!</v>
      </c>
      <c r="P129" s="37" t="str">
        <f t="shared" si="6"/>
        <v/>
      </c>
      <c r="Q129" s="36" t="s">
        <v>81</v>
      </c>
    </row>
    <row r="130" spans="1:17" ht="25.2" customHeight="1" x14ac:dyDescent="0.25">
      <c r="A130" s="24">
        <v>42888</v>
      </c>
      <c r="B130" s="27" t="s">
        <v>10</v>
      </c>
      <c r="C130" s="24" t="s">
        <v>82</v>
      </c>
      <c r="D130" s="26">
        <v>5532.23</v>
      </c>
      <c r="G130" s="105">
        <f t="shared" si="11"/>
        <v>43466</v>
      </c>
      <c r="H130" s="30">
        <f t="shared" si="12"/>
        <v>0</v>
      </c>
      <c r="P130" s="37" t="str">
        <f t="shared" ref="P130:P193" si="13">IF(Q130=B130,"","DESCRIÇÃO ALTERADA!")</f>
        <v/>
      </c>
      <c r="Q130" s="36" t="s">
        <v>10</v>
      </c>
    </row>
    <row r="131" spans="1:17" ht="25.2" customHeight="1" x14ac:dyDescent="0.25">
      <c r="A131" s="24">
        <v>99621</v>
      </c>
      <c r="B131" s="27" t="s">
        <v>520</v>
      </c>
      <c r="C131" s="24" t="s">
        <v>82</v>
      </c>
      <c r="D131" s="26">
        <v>3951.84</v>
      </c>
      <c r="G131" s="105">
        <f t="shared" si="11"/>
        <v>43466</v>
      </c>
      <c r="H131" s="30">
        <f t="shared" si="12"/>
        <v>0</v>
      </c>
      <c r="P131" s="37" t="str">
        <f t="shared" si="13"/>
        <v/>
      </c>
      <c r="Q131" s="36" t="s">
        <v>520</v>
      </c>
    </row>
    <row r="132" spans="1:17" ht="25.2" customHeight="1" x14ac:dyDescent="0.25">
      <c r="G132" s="105">
        <f t="shared" si="11"/>
        <v>43466</v>
      </c>
      <c r="H132" s="30">
        <f t="shared" si="12"/>
        <v>0</v>
      </c>
      <c r="P132" s="37" t="str">
        <f t="shared" si="13"/>
        <v/>
      </c>
      <c r="Q132" s="36"/>
    </row>
    <row r="133" spans="1:17" ht="25.2" customHeight="1" x14ac:dyDescent="0.25">
      <c r="A133" s="111" t="s">
        <v>519</v>
      </c>
      <c r="B133" s="110"/>
      <c r="C133" s="109"/>
      <c r="D133" s="108"/>
      <c r="E133" s="108"/>
      <c r="G133" s="105">
        <f t="shared" si="11"/>
        <v>43466</v>
      </c>
      <c r="H133" s="30">
        <f t="shared" si="12"/>
        <v>0</v>
      </c>
      <c r="P133" s="37" t="str">
        <f t="shared" si="13"/>
        <v/>
      </c>
      <c r="Q133" s="36"/>
    </row>
    <row r="134" spans="1:17" ht="25.2" customHeight="1" x14ac:dyDescent="0.25">
      <c r="A134" s="100" t="s">
        <v>80</v>
      </c>
      <c r="B134" s="99" t="s">
        <v>518</v>
      </c>
      <c r="C134" s="98" t="s">
        <v>9</v>
      </c>
      <c r="D134" s="97" t="s">
        <v>470</v>
      </c>
      <c r="E134" s="97"/>
      <c r="G134" s="105">
        <f t="shared" si="11"/>
        <v>43466</v>
      </c>
      <c r="H134" s="30">
        <f t="shared" si="12"/>
        <v>0</v>
      </c>
      <c r="P134" s="37" t="str">
        <f t="shared" si="13"/>
        <v/>
      </c>
      <c r="Q134" s="36" t="s">
        <v>518</v>
      </c>
    </row>
    <row r="135" spans="1:17" ht="25.2" customHeight="1" x14ac:dyDescent="0.25">
      <c r="A135" s="24">
        <v>99514</v>
      </c>
      <c r="B135" s="27" t="s">
        <v>517</v>
      </c>
      <c r="C135" s="24" t="s">
        <v>78</v>
      </c>
      <c r="D135" s="26">
        <v>8.0500000000000007</v>
      </c>
      <c r="G135" s="105">
        <f t="shared" si="11"/>
        <v>43466</v>
      </c>
      <c r="H135" s="30">
        <f t="shared" si="12"/>
        <v>0</v>
      </c>
      <c r="P135" s="37" t="str">
        <f t="shared" si="13"/>
        <v/>
      </c>
      <c r="Q135" s="36" t="s">
        <v>517</v>
      </c>
    </row>
    <row r="136" spans="1:17" ht="25.2" customHeight="1" x14ac:dyDescent="0.25">
      <c r="A136" s="24">
        <v>10591</v>
      </c>
      <c r="B136" s="27" t="s">
        <v>516</v>
      </c>
      <c r="C136" s="24" t="s">
        <v>82</v>
      </c>
      <c r="D136" s="26">
        <v>252.62</v>
      </c>
      <c r="G136" s="105">
        <f t="shared" si="11"/>
        <v>43466</v>
      </c>
      <c r="H136" s="30">
        <f t="shared" si="12"/>
        <v>0</v>
      </c>
      <c r="P136" s="37" t="str">
        <f t="shared" si="13"/>
        <v/>
      </c>
      <c r="Q136" s="36" t="s">
        <v>516</v>
      </c>
    </row>
    <row r="137" spans="1:17" ht="25.2" customHeight="1" x14ac:dyDescent="0.25">
      <c r="A137" s="24">
        <v>101447</v>
      </c>
      <c r="B137" s="27" t="s">
        <v>515</v>
      </c>
      <c r="C137" s="24" t="s">
        <v>82</v>
      </c>
      <c r="D137" s="26">
        <v>116.91</v>
      </c>
      <c r="G137" s="105">
        <f t="shared" si="11"/>
        <v>43466</v>
      </c>
      <c r="H137" s="30">
        <f t="shared" si="12"/>
        <v>0</v>
      </c>
      <c r="P137" s="37" t="str">
        <f t="shared" si="13"/>
        <v/>
      </c>
      <c r="Q137" s="36" t="s">
        <v>515</v>
      </c>
    </row>
    <row r="138" spans="1:17" ht="25.2" customHeight="1" x14ac:dyDescent="0.25">
      <c r="A138" s="24">
        <v>10578</v>
      </c>
      <c r="B138" s="27" t="s">
        <v>514</v>
      </c>
      <c r="C138" s="24" t="s">
        <v>82</v>
      </c>
      <c r="D138" s="26">
        <v>1782.16</v>
      </c>
      <c r="G138" s="105">
        <f t="shared" si="11"/>
        <v>43466</v>
      </c>
      <c r="H138" s="30">
        <f t="shared" si="12"/>
        <v>0</v>
      </c>
      <c r="P138" s="37" t="str">
        <f t="shared" si="13"/>
        <v/>
      </c>
      <c r="Q138" s="36" t="s">
        <v>514</v>
      </c>
    </row>
    <row r="139" spans="1:17" ht="25.2" customHeight="1" x14ac:dyDescent="0.25">
      <c r="A139" s="24">
        <v>10579</v>
      </c>
      <c r="B139" s="27" t="s">
        <v>513</v>
      </c>
      <c r="C139" s="24" t="s">
        <v>82</v>
      </c>
      <c r="D139" s="26">
        <v>1775.83</v>
      </c>
      <c r="G139" s="105">
        <f t="shared" si="11"/>
        <v>43466</v>
      </c>
      <c r="H139" s="30">
        <f t="shared" si="12"/>
        <v>0</v>
      </c>
      <c r="P139" s="37" t="str">
        <f t="shared" si="13"/>
        <v/>
      </c>
      <c r="Q139" s="36" t="s">
        <v>513</v>
      </c>
    </row>
    <row r="140" spans="1:17" ht="25.2" customHeight="1" x14ac:dyDescent="0.25">
      <c r="A140" s="24">
        <v>11490</v>
      </c>
      <c r="B140" s="27" t="s">
        <v>93</v>
      </c>
      <c r="C140" s="24" t="s">
        <v>82</v>
      </c>
      <c r="D140" s="26">
        <v>3872.22</v>
      </c>
      <c r="G140" s="105">
        <f t="shared" si="11"/>
        <v>43466</v>
      </c>
      <c r="H140" s="30">
        <f t="shared" si="12"/>
        <v>0</v>
      </c>
      <c r="P140" s="37" t="str">
        <f t="shared" si="13"/>
        <v/>
      </c>
      <c r="Q140" s="36" t="s">
        <v>93</v>
      </c>
    </row>
    <row r="141" spans="1:17" ht="25.2" customHeight="1" x14ac:dyDescent="0.25">
      <c r="A141" s="24">
        <v>10587</v>
      </c>
      <c r="B141" s="27" t="s">
        <v>94</v>
      </c>
      <c r="C141" s="24" t="s">
        <v>82</v>
      </c>
      <c r="D141" s="26">
        <v>1747.96</v>
      </c>
      <c r="G141" s="105">
        <f t="shared" si="11"/>
        <v>43466</v>
      </c>
      <c r="H141" s="30">
        <f t="shared" si="12"/>
        <v>0</v>
      </c>
      <c r="P141" s="37" t="str">
        <f t="shared" si="13"/>
        <v/>
      </c>
      <c r="Q141" s="36" t="s">
        <v>94</v>
      </c>
    </row>
    <row r="142" spans="1:17" ht="25.2" customHeight="1" x14ac:dyDescent="0.25">
      <c r="A142" s="24">
        <v>10589</v>
      </c>
      <c r="B142" s="27" t="s">
        <v>95</v>
      </c>
      <c r="C142" s="24" t="s">
        <v>82</v>
      </c>
      <c r="D142" s="26">
        <v>3832.17</v>
      </c>
      <c r="G142" s="105">
        <f t="shared" si="11"/>
        <v>43466</v>
      </c>
      <c r="H142" s="30">
        <f t="shared" si="12"/>
        <v>0</v>
      </c>
      <c r="P142" s="37" t="str">
        <f t="shared" si="13"/>
        <v/>
      </c>
      <c r="Q142" s="36" t="s">
        <v>95</v>
      </c>
    </row>
    <row r="143" spans="1:17" ht="25.2" customHeight="1" x14ac:dyDescent="0.25">
      <c r="A143" s="24">
        <v>10590</v>
      </c>
      <c r="B143" s="27" t="s">
        <v>96</v>
      </c>
      <c r="C143" s="24" t="s">
        <v>82</v>
      </c>
      <c r="D143" s="26">
        <v>3043.19</v>
      </c>
      <c r="G143" s="105">
        <f t="shared" si="11"/>
        <v>43466</v>
      </c>
      <c r="H143" s="30">
        <f t="shared" si="12"/>
        <v>0</v>
      </c>
      <c r="P143" s="37" t="str">
        <f t="shared" si="13"/>
        <v/>
      </c>
      <c r="Q143" s="36" t="s">
        <v>96</v>
      </c>
    </row>
    <row r="144" spans="1:17" ht="25.2" customHeight="1" x14ac:dyDescent="0.25">
      <c r="A144" s="24">
        <v>10588</v>
      </c>
      <c r="B144" s="27" t="s">
        <v>97</v>
      </c>
      <c r="C144" s="24" t="s">
        <v>82</v>
      </c>
      <c r="D144" s="26">
        <v>2479.65</v>
      </c>
      <c r="G144" s="105">
        <f t="shared" si="11"/>
        <v>43466</v>
      </c>
      <c r="H144" s="30">
        <f t="shared" si="12"/>
        <v>0</v>
      </c>
      <c r="P144" s="37" t="str">
        <f t="shared" si="13"/>
        <v/>
      </c>
      <c r="Q144" s="36" t="s">
        <v>97</v>
      </c>
    </row>
    <row r="145" spans="1:17" ht="25.2" customHeight="1" x14ac:dyDescent="0.25">
      <c r="A145" s="24">
        <v>10581</v>
      </c>
      <c r="B145" s="27" t="s">
        <v>512</v>
      </c>
      <c r="C145" s="24" t="s">
        <v>82</v>
      </c>
      <c r="D145" s="26">
        <v>636.48</v>
      </c>
      <c r="G145" s="105">
        <f t="shared" si="11"/>
        <v>43466</v>
      </c>
      <c r="H145" s="30">
        <f t="shared" si="12"/>
        <v>0</v>
      </c>
      <c r="P145" s="37" t="str">
        <f t="shared" si="13"/>
        <v/>
      </c>
      <c r="Q145" s="36" t="s">
        <v>512</v>
      </c>
    </row>
    <row r="146" spans="1:17" ht="25.2" customHeight="1" x14ac:dyDescent="0.25">
      <c r="A146" s="24">
        <v>10582</v>
      </c>
      <c r="B146" s="27" t="s">
        <v>511</v>
      </c>
      <c r="C146" s="24" t="s">
        <v>82</v>
      </c>
      <c r="D146" s="26">
        <v>763.75</v>
      </c>
      <c r="G146" s="105">
        <f t="shared" si="11"/>
        <v>43466</v>
      </c>
      <c r="H146" s="30">
        <f t="shared" si="12"/>
        <v>0</v>
      </c>
      <c r="P146" s="37" t="str">
        <f t="shared" si="13"/>
        <v/>
      </c>
      <c r="Q146" s="36" t="s">
        <v>511</v>
      </c>
    </row>
    <row r="147" spans="1:17" ht="25.2" customHeight="1" x14ac:dyDescent="0.25">
      <c r="A147" s="24">
        <v>10583</v>
      </c>
      <c r="B147" s="27" t="s">
        <v>510</v>
      </c>
      <c r="C147" s="24" t="s">
        <v>82</v>
      </c>
      <c r="D147" s="26">
        <v>717.56</v>
      </c>
      <c r="G147" s="105">
        <f t="shared" si="11"/>
        <v>43466</v>
      </c>
      <c r="H147" s="30">
        <f t="shared" si="12"/>
        <v>0</v>
      </c>
      <c r="P147" s="37" t="str">
        <f t="shared" si="13"/>
        <v/>
      </c>
      <c r="Q147" s="36" t="s">
        <v>510</v>
      </c>
    </row>
    <row r="148" spans="1:17" ht="25.2" customHeight="1" x14ac:dyDescent="0.25">
      <c r="A148" s="24">
        <v>10580</v>
      </c>
      <c r="B148" s="27" t="s">
        <v>509</v>
      </c>
      <c r="C148" s="24" t="s">
        <v>82</v>
      </c>
      <c r="D148" s="26">
        <v>2036.76</v>
      </c>
      <c r="G148" s="105">
        <f t="shared" si="11"/>
        <v>43466</v>
      </c>
      <c r="H148" s="30">
        <f t="shared" si="12"/>
        <v>0</v>
      </c>
      <c r="P148" s="37" t="str">
        <f t="shared" si="13"/>
        <v/>
      </c>
      <c r="Q148" s="36" t="s">
        <v>509</v>
      </c>
    </row>
    <row r="149" spans="1:17" ht="25.2" customHeight="1" x14ac:dyDescent="0.25">
      <c r="A149" s="24">
        <v>10586</v>
      </c>
      <c r="B149" s="27" t="s">
        <v>98</v>
      </c>
      <c r="C149" s="24" t="s">
        <v>82</v>
      </c>
      <c r="D149" s="26">
        <v>3347.23</v>
      </c>
      <c r="G149" s="105">
        <f t="shared" si="11"/>
        <v>43466</v>
      </c>
      <c r="H149" s="30">
        <f t="shared" si="12"/>
        <v>0</v>
      </c>
      <c r="P149" s="37" t="str">
        <f t="shared" si="13"/>
        <v/>
      </c>
      <c r="Q149" s="36" t="s">
        <v>98</v>
      </c>
    </row>
    <row r="150" spans="1:17" ht="25.2" customHeight="1" x14ac:dyDescent="0.25">
      <c r="A150" s="24">
        <v>10585</v>
      </c>
      <c r="B150" s="27" t="s">
        <v>508</v>
      </c>
      <c r="C150" s="24" t="s">
        <v>82</v>
      </c>
      <c r="D150" s="26">
        <v>1766.84</v>
      </c>
      <c r="G150" s="105">
        <f t="shared" si="11"/>
        <v>43466</v>
      </c>
      <c r="H150" s="30">
        <f t="shared" si="12"/>
        <v>0</v>
      </c>
      <c r="P150" s="37" t="str">
        <f t="shared" si="13"/>
        <v/>
      </c>
      <c r="Q150" s="36" t="s">
        <v>508</v>
      </c>
    </row>
    <row r="151" spans="1:17" ht="25.2" customHeight="1" x14ac:dyDescent="0.25">
      <c r="A151" s="24">
        <v>101454</v>
      </c>
      <c r="B151" s="27" t="s">
        <v>507</v>
      </c>
      <c r="C151" s="24" t="s">
        <v>82</v>
      </c>
      <c r="D151" s="26">
        <v>12232.35</v>
      </c>
      <c r="G151" s="105">
        <f t="shared" si="11"/>
        <v>43466</v>
      </c>
      <c r="H151" s="30">
        <f t="shared" si="12"/>
        <v>0</v>
      </c>
      <c r="P151" s="37" t="str">
        <f t="shared" si="13"/>
        <v/>
      </c>
      <c r="Q151" s="36" t="s">
        <v>507</v>
      </c>
    </row>
    <row r="152" spans="1:17" ht="25.2" customHeight="1" x14ac:dyDescent="0.25">
      <c r="A152" s="24">
        <v>10592</v>
      </c>
      <c r="B152" s="27" t="s">
        <v>506</v>
      </c>
      <c r="C152" s="24" t="s">
        <v>82</v>
      </c>
      <c r="D152" s="26">
        <v>320</v>
      </c>
      <c r="G152" s="105">
        <f t="shared" si="11"/>
        <v>43466</v>
      </c>
      <c r="H152" s="30">
        <f t="shared" si="12"/>
        <v>0</v>
      </c>
      <c r="P152" s="37" t="str">
        <f t="shared" si="13"/>
        <v/>
      </c>
      <c r="Q152" s="36" t="s">
        <v>506</v>
      </c>
    </row>
    <row r="153" spans="1:17" ht="25.2" customHeight="1" x14ac:dyDescent="0.25">
      <c r="A153" s="24">
        <v>99513</v>
      </c>
      <c r="B153" s="27" t="s">
        <v>505</v>
      </c>
      <c r="C153" s="24" t="s">
        <v>79</v>
      </c>
      <c r="D153" s="26">
        <v>717.75</v>
      </c>
      <c r="G153" s="105">
        <f t="shared" si="11"/>
        <v>43466</v>
      </c>
      <c r="H153" s="30">
        <f t="shared" si="12"/>
        <v>0</v>
      </c>
      <c r="P153" s="37" t="str">
        <f t="shared" si="13"/>
        <v/>
      </c>
      <c r="Q153" s="36" t="s">
        <v>505</v>
      </c>
    </row>
    <row r="154" spans="1:17" ht="25.2" customHeight="1" x14ac:dyDescent="0.25">
      <c r="A154" s="24">
        <v>11456</v>
      </c>
      <c r="B154" s="27" t="s">
        <v>504</v>
      </c>
      <c r="C154" s="24" t="s">
        <v>79</v>
      </c>
      <c r="D154" s="26">
        <v>568.22</v>
      </c>
      <c r="G154" s="105">
        <f t="shared" si="11"/>
        <v>43466</v>
      </c>
      <c r="H154" s="30">
        <f t="shared" si="12"/>
        <v>0</v>
      </c>
      <c r="P154" s="37" t="str">
        <f t="shared" si="13"/>
        <v/>
      </c>
      <c r="Q154" s="36" t="s">
        <v>504</v>
      </c>
    </row>
    <row r="155" spans="1:17" ht="25.2" customHeight="1" x14ac:dyDescent="0.25">
      <c r="A155" s="24">
        <v>11502</v>
      </c>
      <c r="B155" s="27" t="s">
        <v>369</v>
      </c>
      <c r="C155" s="24" t="s">
        <v>79</v>
      </c>
      <c r="D155" s="26">
        <v>1368.9</v>
      </c>
      <c r="G155" s="105">
        <f t="shared" si="11"/>
        <v>43466</v>
      </c>
      <c r="H155" s="30">
        <f t="shared" si="12"/>
        <v>0</v>
      </c>
      <c r="P155" s="37" t="str">
        <f t="shared" si="13"/>
        <v/>
      </c>
      <c r="Q155" s="36" t="s">
        <v>369</v>
      </c>
    </row>
    <row r="156" spans="1:17" ht="25.2" customHeight="1" x14ac:dyDescent="0.25">
      <c r="A156" s="24">
        <v>11476</v>
      </c>
      <c r="B156" s="27" t="s">
        <v>99</v>
      </c>
      <c r="C156" s="24" t="s">
        <v>79</v>
      </c>
      <c r="D156" s="26">
        <v>0.26</v>
      </c>
      <c r="G156" s="105">
        <f t="shared" si="11"/>
        <v>43466</v>
      </c>
      <c r="H156" s="30">
        <f t="shared" si="12"/>
        <v>0</v>
      </c>
      <c r="P156" s="37" t="str">
        <f t="shared" si="13"/>
        <v/>
      </c>
      <c r="Q156" s="36" t="s">
        <v>99</v>
      </c>
    </row>
    <row r="157" spans="1:17" ht="25.2" customHeight="1" x14ac:dyDescent="0.25">
      <c r="A157" s="24">
        <v>99567</v>
      </c>
      <c r="B157" s="27" t="s">
        <v>360</v>
      </c>
      <c r="C157" s="24" t="s">
        <v>492</v>
      </c>
      <c r="D157" s="26">
        <v>11.01</v>
      </c>
      <c r="G157" s="105">
        <f t="shared" si="11"/>
        <v>43466</v>
      </c>
      <c r="H157" s="30">
        <f t="shared" si="12"/>
        <v>0</v>
      </c>
      <c r="P157" s="37" t="str">
        <f t="shared" si="13"/>
        <v/>
      </c>
      <c r="Q157" s="36" t="s">
        <v>360</v>
      </c>
    </row>
    <row r="158" spans="1:17" ht="25.2" customHeight="1" x14ac:dyDescent="0.25">
      <c r="A158" s="24">
        <v>99568</v>
      </c>
      <c r="B158" s="27" t="s">
        <v>359</v>
      </c>
      <c r="C158" s="24" t="s">
        <v>79</v>
      </c>
      <c r="D158" s="26">
        <v>350.44</v>
      </c>
      <c r="G158" s="105">
        <f t="shared" ref="G158:G189" si="14">$E$126</f>
        <v>43466</v>
      </c>
      <c r="H158" s="30">
        <f t="shared" si="12"/>
        <v>0</v>
      </c>
      <c r="P158" s="37" t="str">
        <f t="shared" si="13"/>
        <v/>
      </c>
      <c r="Q158" s="36" t="s">
        <v>359</v>
      </c>
    </row>
    <row r="159" spans="1:17" ht="25.2" customHeight="1" x14ac:dyDescent="0.25">
      <c r="A159" s="24">
        <v>99570</v>
      </c>
      <c r="B159" s="27" t="s">
        <v>355</v>
      </c>
      <c r="C159" s="24" t="s">
        <v>79</v>
      </c>
      <c r="D159" s="26">
        <v>684.2</v>
      </c>
      <c r="G159" s="105">
        <f t="shared" si="14"/>
        <v>43466</v>
      </c>
      <c r="H159" s="30">
        <f t="shared" si="12"/>
        <v>0</v>
      </c>
      <c r="P159" s="37" t="str">
        <f t="shared" si="13"/>
        <v/>
      </c>
      <c r="Q159" s="36" t="s">
        <v>355</v>
      </c>
    </row>
    <row r="160" spans="1:17" ht="25.2" customHeight="1" x14ac:dyDescent="0.25">
      <c r="A160" s="24">
        <v>11020</v>
      </c>
      <c r="B160" s="27" t="s">
        <v>100</v>
      </c>
      <c r="C160" s="24" t="s">
        <v>101</v>
      </c>
      <c r="D160" s="26">
        <v>112</v>
      </c>
      <c r="G160" s="105">
        <f t="shared" si="14"/>
        <v>43466</v>
      </c>
      <c r="H160" s="30">
        <f t="shared" ref="H160:H191" si="15">IFERROR(D160*$M$129,0)</f>
        <v>0</v>
      </c>
      <c r="P160" s="37" t="str">
        <f t="shared" si="13"/>
        <v/>
      </c>
      <c r="Q160" s="36" t="s">
        <v>100</v>
      </c>
    </row>
    <row r="161" spans="1:17" ht="25.2" customHeight="1" x14ac:dyDescent="0.25">
      <c r="A161" s="24">
        <v>10534</v>
      </c>
      <c r="B161" s="27" t="s">
        <v>351</v>
      </c>
      <c r="C161" s="24" t="s">
        <v>79</v>
      </c>
      <c r="D161" s="26">
        <v>1395.81</v>
      </c>
      <c r="G161" s="105">
        <f t="shared" si="14"/>
        <v>43466</v>
      </c>
      <c r="H161" s="30">
        <f t="shared" si="15"/>
        <v>0</v>
      </c>
      <c r="P161" s="37" t="str">
        <f t="shared" si="13"/>
        <v/>
      </c>
      <c r="Q161" s="36" t="s">
        <v>351</v>
      </c>
    </row>
    <row r="162" spans="1:17" ht="25.2" customHeight="1" x14ac:dyDescent="0.25">
      <c r="A162" s="24">
        <v>11496</v>
      </c>
      <c r="B162" s="27" t="s">
        <v>503</v>
      </c>
      <c r="C162" s="24" t="s">
        <v>79</v>
      </c>
      <c r="D162" s="26">
        <v>1061.07</v>
      </c>
      <c r="G162" s="105">
        <f t="shared" si="14"/>
        <v>43466</v>
      </c>
      <c r="H162" s="30">
        <f t="shared" si="15"/>
        <v>0</v>
      </c>
      <c r="P162" s="37" t="str">
        <f t="shared" si="13"/>
        <v/>
      </c>
      <c r="Q162" s="36" t="s">
        <v>503</v>
      </c>
    </row>
    <row r="163" spans="1:17" ht="25.2" customHeight="1" x14ac:dyDescent="0.25">
      <c r="A163" s="24">
        <v>11437</v>
      </c>
      <c r="B163" s="27" t="s">
        <v>502</v>
      </c>
      <c r="C163" s="24" t="s">
        <v>79</v>
      </c>
      <c r="D163" s="26">
        <v>1546.98</v>
      </c>
      <c r="G163" s="105">
        <f t="shared" si="14"/>
        <v>43466</v>
      </c>
      <c r="H163" s="30">
        <f t="shared" si="15"/>
        <v>0</v>
      </c>
      <c r="P163" s="37" t="str">
        <f t="shared" si="13"/>
        <v/>
      </c>
      <c r="Q163" s="36" t="s">
        <v>502</v>
      </c>
    </row>
    <row r="164" spans="1:17" ht="25.2" customHeight="1" x14ac:dyDescent="0.25">
      <c r="A164" s="24">
        <v>11440</v>
      </c>
      <c r="B164" s="27" t="s">
        <v>336</v>
      </c>
      <c r="C164" s="24" t="s">
        <v>79</v>
      </c>
      <c r="D164" s="26">
        <v>290.95</v>
      </c>
      <c r="G164" s="105">
        <f t="shared" si="14"/>
        <v>43466</v>
      </c>
      <c r="H164" s="30">
        <f t="shared" si="15"/>
        <v>0</v>
      </c>
      <c r="P164" s="37" t="str">
        <f t="shared" si="13"/>
        <v/>
      </c>
      <c r="Q164" s="36" t="s">
        <v>336</v>
      </c>
    </row>
    <row r="165" spans="1:17" ht="25.2" customHeight="1" x14ac:dyDescent="0.25">
      <c r="A165" s="24">
        <v>11441</v>
      </c>
      <c r="B165" s="27" t="s">
        <v>335</v>
      </c>
      <c r="C165" s="24" t="s">
        <v>79</v>
      </c>
      <c r="D165" s="26">
        <v>381.24</v>
      </c>
      <c r="G165" s="105">
        <f t="shared" si="14"/>
        <v>43466</v>
      </c>
      <c r="H165" s="30">
        <f t="shared" si="15"/>
        <v>0</v>
      </c>
      <c r="P165" s="37" t="str">
        <f t="shared" si="13"/>
        <v/>
      </c>
      <c r="Q165" s="36" t="s">
        <v>335</v>
      </c>
    </row>
    <row r="166" spans="1:17" ht="25.2" customHeight="1" x14ac:dyDescent="0.25">
      <c r="A166" s="24">
        <v>11442</v>
      </c>
      <c r="B166" s="27" t="s">
        <v>501</v>
      </c>
      <c r="C166" s="24" t="s">
        <v>79</v>
      </c>
      <c r="D166" s="26">
        <v>277.82</v>
      </c>
      <c r="G166" s="105">
        <f t="shared" si="14"/>
        <v>43466</v>
      </c>
      <c r="H166" s="30">
        <f t="shared" si="15"/>
        <v>0</v>
      </c>
      <c r="P166" s="37" t="str">
        <f t="shared" si="13"/>
        <v/>
      </c>
      <c r="Q166" s="36" t="s">
        <v>501</v>
      </c>
    </row>
    <row r="167" spans="1:17" ht="25.2" customHeight="1" x14ac:dyDescent="0.25">
      <c r="A167" s="24">
        <v>11445</v>
      </c>
      <c r="B167" s="27" t="s">
        <v>500</v>
      </c>
      <c r="C167" s="24" t="s">
        <v>79</v>
      </c>
      <c r="D167" s="26">
        <v>94.46</v>
      </c>
      <c r="G167" s="105">
        <f t="shared" si="14"/>
        <v>43466</v>
      </c>
      <c r="H167" s="30">
        <f t="shared" si="15"/>
        <v>0</v>
      </c>
      <c r="P167" s="37" t="str">
        <f t="shared" si="13"/>
        <v/>
      </c>
      <c r="Q167" s="36" t="s">
        <v>500</v>
      </c>
    </row>
    <row r="168" spans="1:17" ht="25.2" customHeight="1" x14ac:dyDescent="0.25">
      <c r="A168" s="24">
        <v>101973</v>
      </c>
      <c r="B168" s="27" t="s">
        <v>499</v>
      </c>
      <c r="C168" s="24" t="s">
        <v>79</v>
      </c>
      <c r="D168" s="26">
        <v>351.15</v>
      </c>
      <c r="G168" s="105">
        <f t="shared" si="14"/>
        <v>43466</v>
      </c>
      <c r="H168" s="30">
        <f t="shared" si="15"/>
        <v>0</v>
      </c>
      <c r="P168" s="37" t="str">
        <f t="shared" si="13"/>
        <v/>
      </c>
      <c r="Q168" s="36" t="s">
        <v>499</v>
      </c>
    </row>
    <row r="169" spans="1:17" ht="25.2" customHeight="1" x14ac:dyDescent="0.25">
      <c r="A169" s="24">
        <v>11446</v>
      </c>
      <c r="B169" s="27" t="s">
        <v>498</v>
      </c>
      <c r="C169" s="24" t="s">
        <v>79</v>
      </c>
      <c r="D169" s="26">
        <v>167.95</v>
      </c>
      <c r="G169" s="105">
        <f t="shared" si="14"/>
        <v>43466</v>
      </c>
      <c r="H169" s="30">
        <f t="shared" si="15"/>
        <v>0</v>
      </c>
      <c r="P169" s="37" t="str">
        <f t="shared" si="13"/>
        <v/>
      </c>
      <c r="Q169" s="36" t="s">
        <v>498</v>
      </c>
    </row>
    <row r="170" spans="1:17" ht="25.2" customHeight="1" x14ac:dyDescent="0.25">
      <c r="A170" s="24">
        <v>11447</v>
      </c>
      <c r="B170" s="27" t="s">
        <v>497</v>
      </c>
      <c r="C170" s="24" t="s">
        <v>79</v>
      </c>
      <c r="D170" s="26">
        <v>190.62</v>
      </c>
      <c r="G170" s="105">
        <f t="shared" si="14"/>
        <v>43466</v>
      </c>
      <c r="H170" s="30">
        <f t="shared" si="15"/>
        <v>0</v>
      </c>
      <c r="P170" s="37" t="str">
        <f t="shared" si="13"/>
        <v/>
      </c>
      <c r="Q170" s="36" t="s">
        <v>497</v>
      </c>
    </row>
    <row r="171" spans="1:17" ht="25.2" customHeight="1" x14ac:dyDescent="0.25">
      <c r="A171" s="24">
        <v>11449</v>
      </c>
      <c r="B171" s="27" t="s">
        <v>496</v>
      </c>
      <c r="C171" s="24" t="s">
        <v>79</v>
      </c>
      <c r="D171" s="26">
        <v>241.42</v>
      </c>
      <c r="G171" s="105">
        <f t="shared" si="14"/>
        <v>43466</v>
      </c>
      <c r="H171" s="30">
        <f t="shared" si="15"/>
        <v>0</v>
      </c>
      <c r="P171" s="37" t="str">
        <f t="shared" si="13"/>
        <v/>
      </c>
      <c r="Q171" s="36" t="s">
        <v>496</v>
      </c>
    </row>
    <row r="172" spans="1:17" ht="25.2" customHeight="1" x14ac:dyDescent="0.25">
      <c r="A172" s="24">
        <v>11451</v>
      </c>
      <c r="B172" s="27" t="s">
        <v>333</v>
      </c>
      <c r="C172" s="24" t="s">
        <v>79</v>
      </c>
      <c r="D172" s="26">
        <v>199.43</v>
      </c>
      <c r="G172" s="105">
        <f t="shared" si="14"/>
        <v>43466</v>
      </c>
      <c r="H172" s="30">
        <f t="shared" si="15"/>
        <v>0</v>
      </c>
      <c r="P172" s="37" t="str">
        <f t="shared" si="13"/>
        <v/>
      </c>
      <c r="Q172" s="36" t="s">
        <v>333</v>
      </c>
    </row>
    <row r="173" spans="1:17" ht="25.2" customHeight="1" x14ac:dyDescent="0.25">
      <c r="A173" s="24">
        <v>11432</v>
      </c>
      <c r="B173" s="27" t="s">
        <v>495</v>
      </c>
      <c r="C173" s="24" t="s">
        <v>79</v>
      </c>
      <c r="D173" s="26">
        <v>83.97</v>
      </c>
      <c r="G173" s="105">
        <f t="shared" si="14"/>
        <v>43466</v>
      </c>
      <c r="H173" s="30">
        <f t="shared" si="15"/>
        <v>0</v>
      </c>
      <c r="P173" s="37" t="str">
        <f t="shared" si="13"/>
        <v/>
      </c>
      <c r="Q173" s="36" t="s">
        <v>495</v>
      </c>
    </row>
    <row r="174" spans="1:17" ht="25.2" customHeight="1" x14ac:dyDescent="0.25">
      <c r="A174" s="24">
        <v>11459</v>
      </c>
      <c r="B174" s="27" t="s">
        <v>494</v>
      </c>
      <c r="C174" s="24" t="s">
        <v>79</v>
      </c>
      <c r="D174" s="26">
        <v>1113.99</v>
      </c>
      <c r="G174" s="105">
        <f t="shared" si="14"/>
        <v>43466</v>
      </c>
      <c r="H174" s="30">
        <f t="shared" si="15"/>
        <v>0</v>
      </c>
      <c r="P174" s="37" t="str">
        <f t="shared" si="13"/>
        <v/>
      </c>
      <c r="Q174" s="36" t="s">
        <v>494</v>
      </c>
    </row>
    <row r="175" spans="1:17" ht="25.2" customHeight="1" x14ac:dyDescent="0.25">
      <c r="A175" s="24">
        <v>99571</v>
      </c>
      <c r="B175" s="27" t="s">
        <v>331</v>
      </c>
      <c r="C175" s="24" t="s">
        <v>3</v>
      </c>
      <c r="D175" s="26">
        <v>298.86</v>
      </c>
      <c r="G175" s="105">
        <f t="shared" si="14"/>
        <v>43466</v>
      </c>
      <c r="H175" s="30">
        <f t="shared" si="15"/>
        <v>0</v>
      </c>
      <c r="P175" s="37" t="str">
        <f t="shared" si="13"/>
        <v/>
      </c>
      <c r="Q175" s="36" t="s">
        <v>331</v>
      </c>
    </row>
    <row r="176" spans="1:17" ht="25.2" customHeight="1" x14ac:dyDescent="0.25">
      <c r="A176" s="24">
        <v>10525</v>
      </c>
      <c r="B176" s="27" t="s">
        <v>493</v>
      </c>
      <c r="C176" s="24" t="s">
        <v>79</v>
      </c>
      <c r="D176" s="26">
        <v>188.94</v>
      </c>
      <c r="G176" s="105">
        <f t="shared" si="14"/>
        <v>43466</v>
      </c>
      <c r="H176" s="30">
        <f t="shared" si="15"/>
        <v>0</v>
      </c>
      <c r="P176" s="37" t="str">
        <f t="shared" si="13"/>
        <v/>
      </c>
      <c r="Q176" s="36" t="s">
        <v>493</v>
      </c>
    </row>
    <row r="177" spans="1:17" ht="25.2" customHeight="1" x14ac:dyDescent="0.25">
      <c r="A177" s="24">
        <v>10859</v>
      </c>
      <c r="B177" s="27" t="s">
        <v>102</v>
      </c>
      <c r="C177" s="24" t="s">
        <v>35</v>
      </c>
      <c r="D177" s="26">
        <v>4.37</v>
      </c>
      <c r="G177" s="105">
        <f t="shared" si="14"/>
        <v>43466</v>
      </c>
      <c r="H177" s="30">
        <f t="shared" si="15"/>
        <v>0</v>
      </c>
      <c r="P177" s="37" t="str">
        <f t="shared" si="13"/>
        <v/>
      </c>
      <c r="Q177" s="36" t="s">
        <v>102</v>
      </c>
    </row>
    <row r="178" spans="1:17" ht="25.2" customHeight="1" x14ac:dyDescent="0.25">
      <c r="A178" s="24">
        <v>11471</v>
      </c>
      <c r="B178" s="27" t="s">
        <v>103</v>
      </c>
      <c r="C178" s="24" t="s">
        <v>37</v>
      </c>
      <c r="D178" s="26">
        <v>0</v>
      </c>
      <c r="G178" s="105">
        <f t="shared" si="14"/>
        <v>43466</v>
      </c>
      <c r="H178" s="30">
        <f t="shared" si="15"/>
        <v>0</v>
      </c>
      <c r="P178" s="37" t="str">
        <f t="shared" si="13"/>
        <v/>
      </c>
      <c r="Q178" s="36" t="s">
        <v>103</v>
      </c>
    </row>
    <row r="179" spans="1:17" ht="25.2" customHeight="1" x14ac:dyDescent="0.25">
      <c r="A179" s="24">
        <v>99573</v>
      </c>
      <c r="B179" s="27" t="s">
        <v>323</v>
      </c>
      <c r="C179" s="24" t="s">
        <v>79</v>
      </c>
      <c r="D179" s="26">
        <v>1609.01</v>
      </c>
      <c r="G179" s="105">
        <f t="shared" si="14"/>
        <v>43466</v>
      </c>
      <c r="H179" s="30">
        <f t="shared" si="15"/>
        <v>0</v>
      </c>
      <c r="P179" s="37" t="str">
        <f t="shared" si="13"/>
        <v/>
      </c>
      <c r="Q179" s="36" t="s">
        <v>323</v>
      </c>
    </row>
    <row r="180" spans="1:17" ht="25.2" customHeight="1" x14ac:dyDescent="0.25">
      <c r="A180" s="24">
        <v>101450</v>
      </c>
      <c r="B180" s="27" t="s">
        <v>491</v>
      </c>
      <c r="C180" s="24" t="s">
        <v>492</v>
      </c>
      <c r="D180" s="26">
        <v>464.26</v>
      </c>
      <c r="G180" s="105">
        <f t="shared" si="14"/>
        <v>43466</v>
      </c>
      <c r="H180" s="30">
        <f t="shared" si="15"/>
        <v>0</v>
      </c>
      <c r="P180" s="37" t="str">
        <f t="shared" si="13"/>
        <v/>
      </c>
      <c r="Q180" s="36" t="s">
        <v>491</v>
      </c>
    </row>
    <row r="181" spans="1:17" ht="25.2" customHeight="1" x14ac:dyDescent="0.25">
      <c r="A181" s="24">
        <v>99577</v>
      </c>
      <c r="B181" s="27" t="s">
        <v>314</v>
      </c>
      <c r="C181" s="24" t="s">
        <v>79</v>
      </c>
      <c r="D181" s="26">
        <v>18307.88</v>
      </c>
      <c r="G181" s="105">
        <f t="shared" si="14"/>
        <v>43466</v>
      </c>
      <c r="H181" s="30">
        <f t="shared" si="15"/>
        <v>0</v>
      </c>
      <c r="P181" s="37" t="str">
        <f t="shared" si="13"/>
        <v/>
      </c>
      <c r="Q181" s="36" t="s">
        <v>314</v>
      </c>
    </row>
    <row r="182" spans="1:17" ht="25.2" customHeight="1" x14ac:dyDescent="0.25">
      <c r="A182" s="24">
        <v>99578</v>
      </c>
      <c r="B182" s="27" t="s">
        <v>313</v>
      </c>
      <c r="C182" s="24" t="s">
        <v>79</v>
      </c>
      <c r="D182" s="26">
        <v>1902.43</v>
      </c>
      <c r="G182" s="105">
        <f t="shared" si="14"/>
        <v>43466</v>
      </c>
      <c r="H182" s="30">
        <f t="shared" si="15"/>
        <v>0</v>
      </c>
      <c r="P182" s="37" t="str">
        <f t="shared" si="13"/>
        <v/>
      </c>
      <c r="Q182" s="36" t="s">
        <v>313</v>
      </c>
    </row>
    <row r="183" spans="1:17" ht="25.2" customHeight="1" x14ac:dyDescent="0.25">
      <c r="A183" s="24">
        <v>99579</v>
      </c>
      <c r="B183" s="27" t="s">
        <v>312</v>
      </c>
      <c r="C183" s="24" t="s">
        <v>79</v>
      </c>
      <c r="D183" s="26">
        <v>1541.97</v>
      </c>
      <c r="G183" s="105">
        <f t="shared" si="14"/>
        <v>43466</v>
      </c>
      <c r="H183" s="30">
        <f t="shared" si="15"/>
        <v>0</v>
      </c>
      <c r="P183" s="37" t="str">
        <f t="shared" si="13"/>
        <v/>
      </c>
      <c r="Q183" s="36" t="s">
        <v>312</v>
      </c>
    </row>
    <row r="184" spans="1:17" ht="25.2" customHeight="1" x14ac:dyDescent="0.25">
      <c r="A184" s="24">
        <v>101451</v>
      </c>
      <c r="B184" s="27" t="s">
        <v>490</v>
      </c>
      <c r="C184" s="24" t="s">
        <v>79</v>
      </c>
      <c r="D184" s="26">
        <v>8411.4699999999993</v>
      </c>
      <c r="G184" s="105">
        <f t="shared" si="14"/>
        <v>43466</v>
      </c>
      <c r="H184" s="30">
        <f t="shared" si="15"/>
        <v>0</v>
      </c>
      <c r="P184" s="37" t="str">
        <f t="shared" si="13"/>
        <v/>
      </c>
      <c r="Q184" s="36" t="s">
        <v>490</v>
      </c>
    </row>
    <row r="185" spans="1:17" ht="25.2" customHeight="1" x14ac:dyDescent="0.25">
      <c r="A185" s="24">
        <v>10420</v>
      </c>
      <c r="B185" s="27" t="s">
        <v>489</v>
      </c>
      <c r="C185" s="24" t="s">
        <v>82</v>
      </c>
      <c r="D185" s="26">
        <v>435.84</v>
      </c>
      <c r="G185" s="105">
        <f t="shared" si="14"/>
        <v>43466</v>
      </c>
      <c r="H185" s="30">
        <f t="shared" si="15"/>
        <v>0</v>
      </c>
      <c r="P185" s="37" t="str">
        <f t="shared" si="13"/>
        <v/>
      </c>
      <c r="Q185" s="36" t="s">
        <v>489</v>
      </c>
    </row>
    <row r="186" spans="1:17" ht="25.2" customHeight="1" x14ac:dyDescent="0.25">
      <c r="A186" s="24">
        <v>11501</v>
      </c>
      <c r="B186" s="27" t="s">
        <v>310</v>
      </c>
      <c r="C186" s="24" t="s">
        <v>16</v>
      </c>
      <c r="D186" s="26">
        <v>154.41999999999999</v>
      </c>
      <c r="G186" s="105">
        <f t="shared" si="14"/>
        <v>43466</v>
      </c>
      <c r="H186" s="30">
        <f t="shared" si="15"/>
        <v>0</v>
      </c>
      <c r="P186" s="37" t="str">
        <f t="shared" si="13"/>
        <v/>
      </c>
      <c r="Q186" s="36" t="s">
        <v>310</v>
      </c>
    </row>
    <row r="187" spans="1:17" ht="25.2" customHeight="1" x14ac:dyDescent="0.25">
      <c r="A187" s="24">
        <v>11512</v>
      </c>
      <c r="B187" s="27" t="s">
        <v>104</v>
      </c>
      <c r="C187" s="24" t="s">
        <v>37</v>
      </c>
      <c r="D187" s="26">
        <v>0</v>
      </c>
      <c r="G187" s="105">
        <f t="shared" si="14"/>
        <v>43466</v>
      </c>
      <c r="H187" s="30">
        <f t="shared" si="15"/>
        <v>0</v>
      </c>
      <c r="P187" s="37" t="str">
        <f t="shared" si="13"/>
        <v/>
      </c>
      <c r="Q187" s="36" t="s">
        <v>104</v>
      </c>
    </row>
    <row r="188" spans="1:17" ht="25.2" customHeight="1" x14ac:dyDescent="0.25">
      <c r="A188" s="24">
        <v>11407</v>
      </c>
      <c r="B188" s="27" t="s">
        <v>105</v>
      </c>
      <c r="C188" s="24" t="s">
        <v>16</v>
      </c>
      <c r="D188" s="26">
        <v>9.4499999999999993</v>
      </c>
      <c r="G188" s="105">
        <f t="shared" si="14"/>
        <v>43466</v>
      </c>
      <c r="H188" s="30">
        <f t="shared" si="15"/>
        <v>0</v>
      </c>
      <c r="P188" s="37" t="str">
        <f t="shared" si="13"/>
        <v/>
      </c>
      <c r="Q188" s="36" t="s">
        <v>105</v>
      </c>
    </row>
    <row r="189" spans="1:17" ht="25.2" customHeight="1" x14ac:dyDescent="0.25">
      <c r="A189" s="24">
        <v>11500</v>
      </c>
      <c r="B189" s="27" t="s">
        <v>488</v>
      </c>
      <c r="C189" s="24" t="s">
        <v>79</v>
      </c>
      <c r="D189" s="26">
        <v>379.31</v>
      </c>
      <c r="G189" s="105">
        <f t="shared" si="14"/>
        <v>43466</v>
      </c>
      <c r="H189" s="30">
        <f t="shared" si="15"/>
        <v>0</v>
      </c>
      <c r="P189" s="37" t="str">
        <f t="shared" si="13"/>
        <v/>
      </c>
      <c r="Q189" s="36" t="s">
        <v>488</v>
      </c>
    </row>
    <row r="190" spans="1:17" ht="25.2" customHeight="1" x14ac:dyDescent="0.25">
      <c r="A190" s="24">
        <v>10584</v>
      </c>
      <c r="B190" s="27" t="s">
        <v>106</v>
      </c>
      <c r="C190" s="24" t="s">
        <v>82</v>
      </c>
      <c r="D190" s="26">
        <v>2782.42</v>
      </c>
      <c r="G190" s="105">
        <f t="shared" ref="G190:G221" si="16">$E$126</f>
        <v>43466</v>
      </c>
      <c r="H190" s="30">
        <f t="shared" si="15"/>
        <v>0</v>
      </c>
      <c r="P190" s="37" t="str">
        <f t="shared" si="13"/>
        <v/>
      </c>
      <c r="Q190" s="36" t="s">
        <v>106</v>
      </c>
    </row>
    <row r="191" spans="1:17" ht="25.2" customHeight="1" x14ac:dyDescent="0.25">
      <c r="A191" s="24">
        <v>99582</v>
      </c>
      <c r="B191" s="27" t="s">
        <v>306</v>
      </c>
      <c r="C191" s="24" t="s">
        <v>3</v>
      </c>
      <c r="D191" s="26">
        <v>80.25</v>
      </c>
      <c r="G191" s="105">
        <f t="shared" si="16"/>
        <v>43466</v>
      </c>
      <c r="H191" s="30">
        <f t="shared" si="15"/>
        <v>0</v>
      </c>
      <c r="P191" s="37" t="str">
        <f t="shared" si="13"/>
        <v/>
      </c>
      <c r="Q191" s="36" t="s">
        <v>306</v>
      </c>
    </row>
    <row r="192" spans="1:17" ht="25.2" customHeight="1" x14ac:dyDescent="0.25">
      <c r="A192" s="24">
        <v>99586</v>
      </c>
      <c r="B192" s="27" t="s">
        <v>304</v>
      </c>
      <c r="C192" s="24" t="s">
        <v>79</v>
      </c>
      <c r="D192" s="26">
        <v>97.62</v>
      </c>
      <c r="G192" s="105">
        <f t="shared" si="16"/>
        <v>43466</v>
      </c>
      <c r="H192" s="30">
        <f t="shared" ref="H192:H223" si="17">IFERROR(D192*$M$129,0)</f>
        <v>0</v>
      </c>
      <c r="P192" s="37" t="str">
        <f t="shared" si="13"/>
        <v/>
      </c>
      <c r="Q192" s="36" t="s">
        <v>304</v>
      </c>
    </row>
    <row r="193" spans="1:17" ht="25.2" customHeight="1" x14ac:dyDescent="0.25">
      <c r="A193" s="24">
        <v>99587</v>
      </c>
      <c r="B193" s="27" t="s">
        <v>303</v>
      </c>
      <c r="C193" s="24" t="s">
        <v>3</v>
      </c>
      <c r="D193" s="26">
        <v>113.41</v>
      </c>
      <c r="G193" s="105">
        <f t="shared" si="16"/>
        <v>43466</v>
      </c>
      <c r="H193" s="30">
        <f t="shared" si="17"/>
        <v>0</v>
      </c>
      <c r="P193" s="37" t="str">
        <f t="shared" si="13"/>
        <v/>
      </c>
      <c r="Q193" s="36" t="s">
        <v>303</v>
      </c>
    </row>
    <row r="194" spans="1:17" ht="25.2" customHeight="1" x14ac:dyDescent="0.25">
      <c r="A194" s="24">
        <v>99589</v>
      </c>
      <c r="B194" s="27" t="s">
        <v>301</v>
      </c>
      <c r="C194" s="24" t="s">
        <v>3</v>
      </c>
      <c r="D194" s="26">
        <v>401.76</v>
      </c>
      <c r="G194" s="105">
        <f t="shared" si="16"/>
        <v>43466</v>
      </c>
      <c r="H194" s="30">
        <f t="shared" si="17"/>
        <v>0</v>
      </c>
      <c r="P194" s="37" t="str">
        <f t="shared" ref="P194:P257" si="18">IF(Q194=B194,"","DESCRIÇÃO ALTERADA!")</f>
        <v/>
      </c>
      <c r="Q194" s="36" t="s">
        <v>301</v>
      </c>
    </row>
    <row r="195" spans="1:17" ht="25.2" customHeight="1" x14ac:dyDescent="0.25">
      <c r="A195" s="24">
        <v>99590</v>
      </c>
      <c r="B195" s="27" t="s">
        <v>300</v>
      </c>
      <c r="C195" s="24" t="s">
        <v>3</v>
      </c>
      <c r="D195" s="26">
        <v>608.59</v>
      </c>
      <c r="G195" s="105">
        <f t="shared" si="16"/>
        <v>43466</v>
      </c>
      <c r="H195" s="30">
        <f t="shared" si="17"/>
        <v>0</v>
      </c>
      <c r="P195" s="37" t="str">
        <f t="shared" si="18"/>
        <v/>
      </c>
      <c r="Q195" s="36" t="s">
        <v>300</v>
      </c>
    </row>
    <row r="196" spans="1:17" ht="25.2" customHeight="1" x14ac:dyDescent="0.25">
      <c r="A196" s="24">
        <v>99591</v>
      </c>
      <c r="B196" s="27" t="s">
        <v>299</v>
      </c>
      <c r="C196" s="24" t="s">
        <v>3</v>
      </c>
      <c r="D196" s="26">
        <v>204.28</v>
      </c>
      <c r="G196" s="105">
        <f t="shared" si="16"/>
        <v>43466</v>
      </c>
      <c r="H196" s="30">
        <f t="shared" si="17"/>
        <v>0</v>
      </c>
      <c r="P196" s="37" t="str">
        <f t="shared" si="18"/>
        <v/>
      </c>
      <c r="Q196" s="36" t="s">
        <v>299</v>
      </c>
    </row>
    <row r="197" spans="1:17" ht="25.2" customHeight="1" x14ac:dyDescent="0.25">
      <c r="A197" s="24">
        <v>10515</v>
      </c>
      <c r="B197" s="27" t="s">
        <v>107</v>
      </c>
      <c r="C197" s="24" t="s">
        <v>37</v>
      </c>
      <c r="D197" s="26">
        <v>0</v>
      </c>
      <c r="G197" s="105">
        <f t="shared" si="16"/>
        <v>43466</v>
      </c>
      <c r="H197" s="30">
        <f t="shared" si="17"/>
        <v>0</v>
      </c>
      <c r="P197" s="37" t="str">
        <f t="shared" si="18"/>
        <v/>
      </c>
      <c r="Q197" s="36" t="s">
        <v>107</v>
      </c>
    </row>
    <row r="198" spans="1:17" ht="25.2" customHeight="1" x14ac:dyDescent="0.25">
      <c r="A198" s="24">
        <v>10516</v>
      </c>
      <c r="B198" s="27" t="s">
        <v>108</v>
      </c>
      <c r="C198" s="24" t="s">
        <v>37</v>
      </c>
      <c r="D198" s="26">
        <v>0</v>
      </c>
      <c r="G198" s="105">
        <f t="shared" si="16"/>
        <v>43466</v>
      </c>
      <c r="H198" s="30">
        <f t="shared" si="17"/>
        <v>0</v>
      </c>
      <c r="P198" s="37" t="str">
        <f t="shared" si="18"/>
        <v/>
      </c>
      <c r="Q198" s="36" t="s">
        <v>108</v>
      </c>
    </row>
    <row r="199" spans="1:17" ht="25.2" customHeight="1" x14ac:dyDescent="0.25">
      <c r="A199" s="24">
        <v>99640</v>
      </c>
      <c r="B199" s="27" t="s">
        <v>487</v>
      </c>
      <c r="C199" s="24" t="s">
        <v>37</v>
      </c>
      <c r="D199" s="26">
        <v>0</v>
      </c>
      <c r="G199" s="105">
        <f t="shared" si="16"/>
        <v>43466</v>
      </c>
      <c r="H199" s="30">
        <f t="shared" si="17"/>
        <v>0</v>
      </c>
      <c r="P199" s="37" t="str">
        <f t="shared" si="18"/>
        <v/>
      </c>
      <c r="Q199" s="36" t="s">
        <v>487</v>
      </c>
    </row>
    <row r="200" spans="1:17" ht="25.2" customHeight="1" x14ac:dyDescent="0.25">
      <c r="A200" s="24">
        <v>10514</v>
      </c>
      <c r="B200" s="27" t="s">
        <v>109</v>
      </c>
      <c r="C200" s="24" t="s">
        <v>37</v>
      </c>
      <c r="D200" s="26">
        <v>0</v>
      </c>
      <c r="G200" s="105">
        <f t="shared" si="16"/>
        <v>43466</v>
      </c>
      <c r="H200" s="30">
        <f t="shared" si="17"/>
        <v>0</v>
      </c>
      <c r="P200" s="37" t="str">
        <f t="shared" si="18"/>
        <v/>
      </c>
      <c r="Q200" s="36" t="s">
        <v>109</v>
      </c>
    </row>
    <row r="201" spans="1:17" ht="25.2" customHeight="1" x14ac:dyDescent="0.25">
      <c r="A201" s="24">
        <v>10513</v>
      </c>
      <c r="B201" s="27" t="s">
        <v>486</v>
      </c>
      <c r="C201" s="24" t="s">
        <v>37</v>
      </c>
      <c r="D201" s="26">
        <v>0</v>
      </c>
      <c r="G201" s="105">
        <f t="shared" si="16"/>
        <v>43466</v>
      </c>
      <c r="H201" s="30">
        <f t="shared" si="17"/>
        <v>0</v>
      </c>
      <c r="P201" s="37" t="str">
        <f t="shared" si="18"/>
        <v/>
      </c>
      <c r="Q201" s="36" t="s">
        <v>486</v>
      </c>
    </row>
    <row r="202" spans="1:17" ht="25.2" customHeight="1" x14ac:dyDescent="0.25">
      <c r="G202" s="105">
        <f t="shared" si="16"/>
        <v>43466</v>
      </c>
      <c r="H202" s="30">
        <f t="shared" si="17"/>
        <v>0</v>
      </c>
      <c r="P202" s="37" t="str">
        <f t="shared" si="18"/>
        <v/>
      </c>
      <c r="Q202" s="36"/>
    </row>
    <row r="203" spans="1:17" ht="25.2" customHeight="1" x14ac:dyDescent="0.25">
      <c r="A203" s="111" t="s">
        <v>485</v>
      </c>
      <c r="B203" s="110"/>
      <c r="C203" s="109"/>
      <c r="D203" s="108"/>
      <c r="E203" s="108"/>
      <c r="G203" s="105">
        <f t="shared" si="16"/>
        <v>43466</v>
      </c>
      <c r="H203" s="30">
        <f t="shared" si="17"/>
        <v>0</v>
      </c>
      <c r="P203" s="37" t="str">
        <f t="shared" si="18"/>
        <v/>
      </c>
      <c r="Q203" s="36"/>
    </row>
    <row r="204" spans="1:17" ht="25.2" customHeight="1" x14ac:dyDescent="0.25">
      <c r="A204" s="100" t="s">
        <v>80</v>
      </c>
      <c r="B204" s="99" t="s">
        <v>482</v>
      </c>
      <c r="C204" s="98" t="s">
        <v>9</v>
      </c>
      <c r="D204" s="107" t="s">
        <v>484</v>
      </c>
      <c r="E204" s="107" t="s">
        <v>483</v>
      </c>
      <c r="G204" s="105">
        <f t="shared" si="16"/>
        <v>43466</v>
      </c>
      <c r="H204" s="30">
        <f t="shared" si="17"/>
        <v>0</v>
      </c>
      <c r="P204" s="37" t="str">
        <f t="shared" si="18"/>
        <v/>
      </c>
      <c r="Q204" s="36" t="s">
        <v>482</v>
      </c>
    </row>
    <row r="205" spans="1:17" ht="25.2" customHeight="1" x14ac:dyDescent="0.25">
      <c r="A205" s="24">
        <v>20000</v>
      </c>
      <c r="B205" s="27" t="s">
        <v>481</v>
      </c>
      <c r="C205" s="106" t="s">
        <v>14</v>
      </c>
      <c r="D205" s="106">
        <v>8483</v>
      </c>
      <c r="E205" s="26">
        <v>15612.11</v>
      </c>
      <c r="F205" s="93">
        <f t="shared" ref="F205:F248" si="19">E205/D205-1</f>
        <v>0.84039962277496172</v>
      </c>
      <c r="G205" s="105">
        <f t="shared" si="16"/>
        <v>43466</v>
      </c>
      <c r="H205" s="30">
        <f t="shared" si="17"/>
        <v>0</v>
      </c>
      <c r="P205" s="37" t="str">
        <f t="shared" si="18"/>
        <v/>
      </c>
      <c r="Q205" s="36" t="s">
        <v>481</v>
      </c>
    </row>
    <row r="206" spans="1:17" ht="25.2" customHeight="1" x14ac:dyDescent="0.25">
      <c r="A206" s="24">
        <v>20028</v>
      </c>
      <c r="B206" s="27" t="s">
        <v>166</v>
      </c>
      <c r="C206" s="106" t="s">
        <v>14</v>
      </c>
      <c r="D206" s="106">
        <v>8483</v>
      </c>
      <c r="E206" s="26">
        <v>15612.11</v>
      </c>
      <c r="F206" s="93">
        <f t="shared" si="19"/>
        <v>0.84039962277496172</v>
      </c>
      <c r="G206" s="105">
        <f t="shared" si="16"/>
        <v>43466</v>
      </c>
      <c r="H206" s="30">
        <f t="shared" si="17"/>
        <v>0</v>
      </c>
      <c r="P206" s="37" t="str">
        <f t="shared" si="18"/>
        <v/>
      </c>
      <c r="Q206" s="36" t="s">
        <v>166</v>
      </c>
    </row>
    <row r="207" spans="1:17" ht="25.2" customHeight="1" x14ac:dyDescent="0.25">
      <c r="A207" s="24">
        <v>20105</v>
      </c>
      <c r="B207" s="27" t="s">
        <v>167</v>
      </c>
      <c r="C207" s="106" t="s">
        <v>14</v>
      </c>
      <c r="D207" s="106">
        <v>8773.18</v>
      </c>
      <c r="E207" s="26">
        <v>16146.16</v>
      </c>
      <c r="F207" s="93">
        <f t="shared" si="19"/>
        <v>0.84039994619966762</v>
      </c>
      <c r="G207" s="105">
        <f t="shared" si="16"/>
        <v>43466</v>
      </c>
      <c r="H207" s="30">
        <f t="shared" si="17"/>
        <v>0</v>
      </c>
      <c r="P207" s="37" t="str">
        <f t="shared" si="18"/>
        <v/>
      </c>
      <c r="Q207" s="36" t="s">
        <v>167</v>
      </c>
    </row>
    <row r="208" spans="1:17" ht="25.2" customHeight="1" x14ac:dyDescent="0.25">
      <c r="A208" s="24">
        <v>20001</v>
      </c>
      <c r="B208" s="27" t="s">
        <v>112</v>
      </c>
      <c r="C208" s="106" t="s">
        <v>14</v>
      </c>
      <c r="D208" s="106">
        <v>13630.9</v>
      </c>
      <c r="E208" s="26">
        <v>25086.3</v>
      </c>
      <c r="F208" s="93">
        <f t="shared" si="19"/>
        <v>0.84039938668759939</v>
      </c>
      <c r="G208" s="105">
        <f t="shared" si="16"/>
        <v>43466</v>
      </c>
      <c r="H208" s="30">
        <f t="shared" si="17"/>
        <v>0</v>
      </c>
      <c r="P208" s="37" t="str">
        <f t="shared" si="18"/>
        <v/>
      </c>
      <c r="Q208" s="36" t="s">
        <v>112</v>
      </c>
    </row>
    <row r="209" spans="1:17" ht="25.2" customHeight="1" x14ac:dyDescent="0.25">
      <c r="A209" s="24">
        <v>20021</v>
      </c>
      <c r="B209" s="27" t="s">
        <v>113</v>
      </c>
      <c r="C209" s="106" t="s">
        <v>14</v>
      </c>
      <c r="D209" s="106">
        <v>1921.03</v>
      </c>
      <c r="E209" s="26">
        <v>3535.46</v>
      </c>
      <c r="F209" s="93">
        <f t="shared" si="19"/>
        <v>0.84039811975867118</v>
      </c>
      <c r="G209" s="105">
        <f t="shared" si="16"/>
        <v>43466</v>
      </c>
      <c r="H209" s="30">
        <f t="shared" si="17"/>
        <v>0</v>
      </c>
      <c r="P209" s="37" t="str">
        <f t="shared" si="18"/>
        <v/>
      </c>
      <c r="Q209" s="36" t="s">
        <v>113</v>
      </c>
    </row>
    <row r="210" spans="1:17" ht="25.2" customHeight="1" x14ac:dyDescent="0.25">
      <c r="A210" s="24">
        <v>20023</v>
      </c>
      <c r="B210" s="27" t="s">
        <v>480</v>
      </c>
      <c r="C210" s="106" t="s">
        <v>14</v>
      </c>
      <c r="D210" s="106">
        <v>2137.36</v>
      </c>
      <c r="E210" s="26">
        <v>3933.59</v>
      </c>
      <c r="F210" s="93">
        <f t="shared" si="19"/>
        <v>0.84039656398547735</v>
      </c>
      <c r="G210" s="105">
        <f t="shared" si="16"/>
        <v>43466</v>
      </c>
      <c r="H210" s="30">
        <f t="shared" si="17"/>
        <v>0</v>
      </c>
      <c r="P210" s="37" t="str">
        <f t="shared" si="18"/>
        <v/>
      </c>
      <c r="Q210" s="36" t="s">
        <v>480</v>
      </c>
    </row>
    <row r="211" spans="1:17" ht="25.2" customHeight="1" x14ac:dyDescent="0.25">
      <c r="A211" s="24">
        <v>20025</v>
      </c>
      <c r="B211" s="27" t="s">
        <v>114</v>
      </c>
      <c r="C211" s="106" t="s">
        <v>14</v>
      </c>
      <c r="D211" s="106">
        <v>1921.03</v>
      </c>
      <c r="E211" s="26">
        <v>3535.46</v>
      </c>
      <c r="F211" s="93">
        <f t="shared" si="19"/>
        <v>0.84039811975867118</v>
      </c>
      <c r="G211" s="105">
        <f t="shared" si="16"/>
        <v>43466</v>
      </c>
      <c r="H211" s="30">
        <f t="shared" si="17"/>
        <v>0</v>
      </c>
      <c r="P211" s="37" t="str">
        <f t="shared" si="18"/>
        <v/>
      </c>
      <c r="Q211" s="36" t="s">
        <v>114</v>
      </c>
    </row>
    <row r="212" spans="1:17" ht="25.2" customHeight="1" x14ac:dyDescent="0.25">
      <c r="A212" s="24">
        <v>20026</v>
      </c>
      <c r="B212" s="27" t="s">
        <v>115</v>
      </c>
      <c r="C212" s="106" t="s">
        <v>14</v>
      </c>
      <c r="D212" s="106">
        <v>2137.36</v>
      </c>
      <c r="E212" s="26">
        <v>3933.59</v>
      </c>
      <c r="F212" s="93">
        <f t="shared" si="19"/>
        <v>0.84039656398547735</v>
      </c>
      <c r="G212" s="105">
        <f t="shared" si="16"/>
        <v>43466</v>
      </c>
      <c r="H212" s="30">
        <f t="shared" si="17"/>
        <v>0</v>
      </c>
      <c r="P212" s="37" t="str">
        <f t="shared" si="18"/>
        <v/>
      </c>
      <c r="Q212" s="36" t="s">
        <v>115</v>
      </c>
    </row>
    <row r="213" spans="1:17" ht="25.2" customHeight="1" x14ac:dyDescent="0.25">
      <c r="A213" s="24">
        <v>20027</v>
      </c>
      <c r="B213" s="27" t="s">
        <v>110</v>
      </c>
      <c r="C213" s="106" t="s">
        <v>14</v>
      </c>
      <c r="D213" s="106">
        <v>1674.7</v>
      </c>
      <c r="E213" s="26">
        <v>3082.11</v>
      </c>
      <c r="F213" s="93">
        <f t="shared" si="19"/>
        <v>0.84039529467964424</v>
      </c>
      <c r="G213" s="105">
        <f t="shared" si="16"/>
        <v>43466</v>
      </c>
      <c r="H213" s="30">
        <f t="shared" si="17"/>
        <v>0</v>
      </c>
      <c r="P213" s="37" t="str">
        <f t="shared" si="18"/>
        <v/>
      </c>
      <c r="Q213" s="36" t="s">
        <v>110</v>
      </c>
    </row>
    <row r="214" spans="1:17" ht="25.2" customHeight="1" x14ac:dyDescent="0.25">
      <c r="A214" s="24">
        <v>20029</v>
      </c>
      <c r="B214" s="27" t="s">
        <v>116</v>
      </c>
      <c r="C214" s="106" t="s">
        <v>14</v>
      </c>
      <c r="D214" s="106">
        <v>2137.36</v>
      </c>
      <c r="E214" s="26">
        <v>3933.59</v>
      </c>
      <c r="F214" s="93">
        <f t="shared" si="19"/>
        <v>0.84039656398547735</v>
      </c>
      <c r="G214" s="105">
        <f t="shared" si="16"/>
        <v>43466</v>
      </c>
      <c r="H214" s="30">
        <f t="shared" si="17"/>
        <v>0</v>
      </c>
      <c r="P214" s="37" t="str">
        <f t="shared" si="18"/>
        <v/>
      </c>
      <c r="Q214" s="36" t="s">
        <v>116</v>
      </c>
    </row>
    <row r="215" spans="1:17" ht="25.2" customHeight="1" x14ac:dyDescent="0.25">
      <c r="A215" s="24">
        <v>20032</v>
      </c>
      <c r="B215" s="27" t="s">
        <v>479</v>
      </c>
      <c r="C215" s="106" t="s">
        <v>14</v>
      </c>
      <c r="D215" s="106">
        <v>2137.36</v>
      </c>
      <c r="E215" s="26">
        <v>3933.59</v>
      </c>
      <c r="F215" s="93">
        <f t="shared" si="19"/>
        <v>0.84039656398547735</v>
      </c>
      <c r="G215" s="105">
        <f t="shared" si="16"/>
        <v>43466</v>
      </c>
      <c r="H215" s="30">
        <f t="shared" si="17"/>
        <v>0</v>
      </c>
      <c r="P215" s="37" t="str">
        <f t="shared" si="18"/>
        <v/>
      </c>
      <c r="Q215" s="36" t="s">
        <v>479</v>
      </c>
    </row>
    <row r="216" spans="1:17" ht="25.2" customHeight="1" x14ac:dyDescent="0.25">
      <c r="A216" s="24">
        <v>20024</v>
      </c>
      <c r="B216" s="27" t="s">
        <v>478</v>
      </c>
      <c r="C216" s="106" t="s">
        <v>14</v>
      </c>
      <c r="D216" s="106">
        <v>3564.53</v>
      </c>
      <c r="E216" s="26">
        <v>6560.16</v>
      </c>
      <c r="F216" s="93">
        <f t="shared" si="19"/>
        <v>0.84039971609160236</v>
      </c>
      <c r="G216" s="105">
        <f t="shared" si="16"/>
        <v>43466</v>
      </c>
      <c r="H216" s="30">
        <f t="shared" si="17"/>
        <v>0</v>
      </c>
      <c r="P216" s="37" t="str">
        <f t="shared" si="18"/>
        <v/>
      </c>
      <c r="Q216" s="36" t="s">
        <v>478</v>
      </c>
    </row>
    <row r="217" spans="1:17" ht="25.2" customHeight="1" x14ac:dyDescent="0.25">
      <c r="A217" s="24">
        <v>20043</v>
      </c>
      <c r="B217" s="27" t="s">
        <v>477</v>
      </c>
      <c r="C217" s="106" t="s">
        <v>14</v>
      </c>
      <c r="D217" s="106">
        <v>19906.25</v>
      </c>
      <c r="E217" s="26">
        <v>23887.5</v>
      </c>
      <c r="F217" s="93">
        <f t="shared" si="19"/>
        <v>0.19999999999999996</v>
      </c>
      <c r="G217" s="105">
        <f t="shared" si="16"/>
        <v>43466</v>
      </c>
      <c r="H217" s="30">
        <f t="shared" si="17"/>
        <v>0</v>
      </c>
      <c r="P217" s="37" t="str">
        <f t="shared" si="18"/>
        <v/>
      </c>
      <c r="Q217" s="36" t="s">
        <v>477</v>
      </c>
    </row>
    <row r="218" spans="1:17" ht="25.2" customHeight="1" x14ac:dyDescent="0.25">
      <c r="A218" s="24">
        <v>20044</v>
      </c>
      <c r="B218" s="27" t="s">
        <v>117</v>
      </c>
      <c r="C218" s="106" t="s">
        <v>14</v>
      </c>
      <c r="D218" s="106">
        <v>8483</v>
      </c>
      <c r="E218" s="26">
        <v>15612.11</v>
      </c>
      <c r="F218" s="93">
        <f t="shared" si="19"/>
        <v>0.84039962277496172</v>
      </c>
      <c r="G218" s="105">
        <f t="shared" si="16"/>
        <v>43466</v>
      </c>
      <c r="H218" s="30">
        <f t="shared" si="17"/>
        <v>0</v>
      </c>
      <c r="P218" s="37" t="str">
        <f t="shared" si="18"/>
        <v/>
      </c>
      <c r="Q218" s="36" t="s">
        <v>117</v>
      </c>
    </row>
    <row r="219" spans="1:17" ht="25.2" customHeight="1" x14ac:dyDescent="0.25">
      <c r="A219" s="24">
        <v>20048</v>
      </c>
      <c r="B219" s="27" t="s">
        <v>118</v>
      </c>
      <c r="C219" s="106" t="s">
        <v>14</v>
      </c>
      <c r="D219" s="106">
        <v>3564.53</v>
      </c>
      <c r="E219" s="26">
        <v>6560.16</v>
      </c>
      <c r="F219" s="93">
        <f t="shared" si="19"/>
        <v>0.84039971609160236</v>
      </c>
      <c r="G219" s="105">
        <f t="shared" si="16"/>
        <v>43466</v>
      </c>
      <c r="H219" s="30">
        <f t="shared" si="17"/>
        <v>0</v>
      </c>
      <c r="P219" s="37" t="str">
        <f t="shared" si="18"/>
        <v/>
      </c>
      <c r="Q219" s="36" t="s">
        <v>118</v>
      </c>
    </row>
    <row r="220" spans="1:17" ht="25.2" customHeight="1" x14ac:dyDescent="0.25">
      <c r="A220" s="24">
        <v>20049</v>
      </c>
      <c r="B220" s="27" t="s">
        <v>476</v>
      </c>
      <c r="C220" s="106" t="s">
        <v>14</v>
      </c>
      <c r="D220" s="106">
        <v>4713.42</v>
      </c>
      <c r="E220" s="26">
        <v>8674.57</v>
      </c>
      <c r="F220" s="93">
        <f t="shared" si="19"/>
        <v>0.8403982670757113</v>
      </c>
      <c r="G220" s="105">
        <f t="shared" si="16"/>
        <v>43466</v>
      </c>
      <c r="H220" s="30">
        <f t="shared" si="17"/>
        <v>0</v>
      </c>
      <c r="P220" s="37" t="str">
        <f t="shared" si="18"/>
        <v/>
      </c>
      <c r="Q220" s="36" t="s">
        <v>476</v>
      </c>
    </row>
    <row r="221" spans="1:17" ht="25.2" customHeight="1" x14ac:dyDescent="0.25">
      <c r="A221" s="24">
        <v>20051</v>
      </c>
      <c r="B221" s="27" t="s">
        <v>119</v>
      </c>
      <c r="C221" s="106" t="s">
        <v>14</v>
      </c>
      <c r="D221" s="106">
        <v>6179.74</v>
      </c>
      <c r="E221" s="26">
        <v>11373.19</v>
      </c>
      <c r="F221" s="93">
        <f t="shared" si="19"/>
        <v>0.84039943428040687</v>
      </c>
      <c r="G221" s="105">
        <f t="shared" si="16"/>
        <v>43466</v>
      </c>
      <c r="H221" s="30">
        <f t="shared" si="17"/>
        <v>0</v>
      </c>
      <c r="P221" s="37" t="str">
        <f t="shared" si="18"/>
        <v/>
      </c>
      <c r="Q221" s="36" t="s">
        <v>119</v>
      </c>
    </row>
    <row r="222" spans="1:17" ht="25.2" customHeight="1" x14ac:dyDescent="0.25">
      <c r="A222" s="24">
        <v>20052</v>
      </c>
      <c r="B222" s="27" t="s">
        <v>120</v>
      </c>
      <c r="C222" s="106" t="s">
        <v>14</v>
      </c>
      <c r="D222" s="106">
        <v>2137.36</v>
      </c>
      <c r="E222" s="26">
        <v>3933.59</v>
      </c>
      <c r="F222" s="93">
        <f t="shared" si="19"/>
        <v>0.84039656398547735</v>
      </c>
      <c r="G222" s="105">
        <f t="shared" ref="G222:G248" si="20">$E$126</f>
        <v>43466</v>
      </c>
      <c r="H222" s="30">
        <f t="shared" si="17"/>
        <v>0</v>
      </c>
      <c r="P222" s="37" t="str">
        <f t="shared" si="18"/>
        <v/>
      </c>
      <c r="Q222" s="36" t="s">
        <v>120</v>
      </c>
    </row>
    <row r="223" spans="1:17" ht="25.2" customHeight="1" x14ac:dyDescent="0.25">
      <c r="A223" s="24">
        <v>20054</v>
      </c>
      <c r="B223" s="27" t="s">
        <v>121</v>
      </c>
      <c r="C223" s="106" t="s">
        <v>14</v>
      </c>
      <c r="D223" s="106">
        <v>8483</v>
      </c>
      <c r="E223" s="26">
        <v>15612.11</v>
      </c>
      <c r="F223" s="93">
        <f t="shared" si="19"/>
        <v>0.84039962277496172</v>
      </c>
      <c r="G223" s="105">
        <f t="shared" si="20"/>
        <v>43466</v>
      </c>
      <c r="H223" s="30">
        <f t="shared" si="17"/>
        <v>0</v>
      </c>
      <c r="P223" s="37" t="str">
        <f t="shared" si="18"/>
        <v/>
      </c>
      <c r="Q223" s="36" t="s">
        <v>121</v>
      </c>
    </row>
    <row r="224" spans="1:17" ht="25.2" customHeight="1" x14ac:dyDescent="0.25">
      <c r="A224" s="24">
        <v>20077</v>
      </c>
      <c r="B224" s="27" t="s">
        <v>122</v>
      </c>
      <c r="C224" s="106" t="s">
        <v>14</v>
      </c>
      <c r="D224" s="106">
        <v>8483</v>
      </c>
      <c r="E224" s="26">
        <v>15612.11</v>
      </c>
      <c r="F224" s="93">
        <f t="shared" si="19"/>
        <v>0.84039962277496172</v>
      </c>
      <c r="G224" s="105">
        <f t="shared" si="20"/>
        <v>43466</v>
      </c>
      <c r="H224" s="30">
        <f t="shared" ref="H224:H248" si="21">IFERROR(D224*$M$129,0)</f>
        <v>0</v>
      </c>
      <c r="P224" s="37" t="str">
        <f t="shared" si="18"/>
        <v/>
      </c>
      <c r="Q224" s="36" t="s">
        <v>122</v>
      </c>
    </row>
    <row r="225" spans="1:17" ht="25.2" customHeight="1" x14ac:dyDescent="0.25">
      <c r="A225" s="24">
        <v>20071</v>
      </c>
      <c r="B225" s="27" t="s">
        <v>475</v>
      </c>
      <c r="C225" s="106" t="s">
        <v>14</v>
      </c>
      <c r="D225" s="106">
        <v>17298.93</v>
      </c>
      <c r="E225" s="26">
        <v>20758.71</v>
      </c>
      <c r="F225" s="93">
        <f t="shared" si="19"/>
        <v>0.1999996531577386</v>
      </c>
      <c r="G225" s="105">
        <f t="shared" si="20"/>
        <v>43466</v>
      </c>
      <c r="H225" s="30">
        <f t="shared" si="21"/>
        <v>0</v>
      </c>
      <c r="P225" s="37" t="str">
        <f t="shared" si="18"/>
        <v/>
      </c>
      <c r="Q225" s="36" t="s">
        <v>475</v>
      </c>
    </row>
    <row r="226" spans="1:17" ht="25.2" customHeight="1" x14ac:dyDescent="0.25">
      <c r="A226" s="24">
        <v>20073</v>
      </c>
      <c r="B226" s="27" t="s">
        <v>123</v>
      </c>
      <c r="C226" s="106" t="s">
        <v>14</v>
      </c>
      <c r="D226" s="106">
        <v>17298.93</v>
      </c>
      <c r="E226" s="26">
        <v>31836.95</v>
      </c>
      <c r="F226" s="93">
        <f t="shared" si="19"/>
        <v>0.84039995537296242</v>
      </c>
      <c r="G226" s="105">
        <f t="shared" si="20"/>
        <v>43466</v>
      </c>
      <c r="H226" s="30">
        <f t="shared" si="21"/>
        <v>0</v>
      </c>
      <c r="P226" s="37" t="str">
        <f t="shared" si="18"/>
        <v/>
      </c>
      <c r="Q226" s="36" t="s">
        <v>123</v>
      </c>
    </row>
    <row r="227" spans="1:17" ht="25.2" customHeight="1" x14ac:dyDescent="0.25">
      <c r="A227" s="24">
        <v>20070</v>
      </c>
      <c r="B227" s="27" t="s">
        <v>124</v>
      </c>
      <c r="C227" s="106" t="s">
        <v>14</v>
      </c>
      <c r="D227" s="106">
        <v>8773.18</v>
      </c>
      <c r="E227" s="26">
        <v>16146.16</v>
      </c>
      <c r="F227" s="93">
        <f t="shared" si="19"/>
        <v>0.84039994619966762</v>
      </c>
      <c r="G227" s="105">
        <f t="shared" si="20"/>
        <v>43466</v>
      </c>
      <c r="H227" s="30">
        <f t="shared" si="21"/>
        <v>0</v>
      </c>
      <c r="P227" s="37" t="str">
        <f t="shared" si="18"/>
        <v/>
      </c>
      <c r="Q227" s="36" t="s">
        <v>124</v>
      </c>
    </row>
    <row r="228" spans="1:17" ht="25.2" customHeight="1" x14ac:dyDescent="0.25">
      <c r="A228" s="24">
        <v>20069</v>
      </c>
      <c r="B228" s="27" t="s">
        <v>125</v>
      </c>
      <c r="C228" s="106" t="s">
        <v>14</v>
      </c>
      <c r="D228" s="106">
        <v>10663.79</v>
      </c>
      <c r="E228" s="26">
        <v>19625.63</v>
      </c>
      <c r="F228" s="93">
        <f t="shared" si="19"/>
        <v>0.84039914514445613</v>
      </c>
      <c r="G228" s="105">
        <f t="shared" si="20"/>
        <v>43466</v>
      </c>
      <c r="H228" s="30">
        <f t="shared" si="21"/>
        <v>0</v>
      </c>
      <c r="P228" s="37" t="str">
        <f t="shared" si="18"/>
        <v/>
      </c>
      <c r="Q228" s="36" t="s">
        <v>125</v>
      </c>
    </row>
    <row r="229" spans="1:17" ht="25.2" customHeight="1" x14ac:dyDescent="0.25">
      <c r="A229" s="24">
        <v>20079</v>
      </c>
      <c r="B229" s="27" t="s">
        <v>126</v>
      </c>
      <c r="C229" s="106" t="s">
        <v>14</v>
      </c>
      <c r="D229" s="106">
        <v>13630.9</v>
      </c>
      <c r="E229" s="26">
        <v>25086.3</v>
      </c>
      <c r="F229" s="93">
        <f t="shared" si="19"/>
        <v>0.84039938668759939</v>
      </c>
      <c r="G229" s="105">
        <f t="shared" si="20"/>
        <v>43466</v>
      </c>
      <c r="H229" s="30">
        <f t="shared" si="21"/>
        <v>0</v>
      </c>
      <c r="P229" s="37" t="str">
        <f t="shared" si="18"/>
        <v/>
      </c>
      <c r="Q229" s="36" t="s">
        <v>126</v>
      </c>
    </row>
    <row r="230" spans="1:17" ht="25.2" customHeight="1" x14ac:dyDescent="0.25">
      <c r="A230" s="24">
        <v>20153</v>
      </c>
      <c r="B230" s="27" t="s">
        <v>127</v>
      </c>
      <c r="C230" s="106" t="s">
        <v>14</v>
      </c>
      <c r="D230" s="106">
        <v>17298.93</v>
      </c>
      <c r="E230" s="26">
        <v>31836.95</v>
      </c>
      <c r="F230" s="93">
        <f t="shared" si="19"/>
        <v>0.84039995537296242</v>
      </c>
      <c r="G230" s="105">
        <f t="shared" si="20"/>
        <v>43466</v>
      </c>
      <c r="H230" s="30">
        <f t="shared" si="21"/>
        <v>0</v>
      </c>
      <c r="P230" s="37" t="str">
        <f t="shared" si="18"/>
        <v/>
      </c>
      <c r="Q230" s="36" t="s">
        <v>127</v>
      </c>
    </row>
    <row r="231" spans="1:17" ht="25.2" customHeight="1" x14ac:dyDescent="0.25">
      <c r="A231" s="24">
        <v>20084</v>
      </c>
      <c r="B231" s="27" t="s">
        <v>128</v>
      </c>
      <c r="C231" s="106" t="s">
        <v>14</v>
      </c>
      <c r="D231" s="106">
        <v>13630.9</v>
      </c>
      <c r="E231" s="26">
        <v>25086.3</v>
      </c>
      <c r="F231" s="93">
        <f t="shared" si="19"/>
        <v>0.84039938668759939</v>
      </c>
      <c r="G231" s="105">
        <f t="shared" si="20"/>
        <v>43466</v>
      </c>
      <c r="H231" s="30">
        <f t="shared" si="21"/>
        <v>0</v>
      </c>
      <c r="P231" s="37" t="str">
        <f t="shared" si="18"/>
        <v/>
      </c>
      <c r="Q231" s="36" t="s">
        <v>128</v>
      </c>
    </row>
    <row r="232" spans="1:17" ht="25.2" customHeight="1" x14ac:dyDescent="0.25">
      <c r="A232" s="24">
        <v>20089</v>
      </c>
      <c r="B232" s="27" t="s">
        <v>129</v>
      </c>
      <c r="C232" s="106" t="s">
        <v>14</v>
      </c>
      <c r="D232" s="106">
        <v>3564.53</v>
      </c>
      <c r="E232" s="26">
        <v>6560.16</v>
      </c>
      <c r="F232" s="93">
        <f t="shared" si="19"/>
        <v>0.84039971609160236</v>
      </c>
      <c r="G232" s="105">
        <f t="shared" si="20"/>
        <v>43466</v>
      </c>
      <c r="H232" s="30">
        <f t="shared" si="21"/>
        <v>0</v>
      </c>
      <c r="P232" s="37" t="str">
        <f t="shared" si="18"/>
        <v/>
      </c>
      <c r="Q232" s="36" t="s">
        <v>129</v>
      </c>
    </row>
    <row r="233" spans="1:17" ht="25.2" customHeight="1" x14ac:dyDescent="0.25">
      <c r="A233" s="24">
        <v>20090</v>
      </c>
      <c r="B233" s="27" t="s">
        <v>130</v>
      </c>
      <c r="C233" s="106" t="s">
        <v>14</v>
      </c>
      <c r="D233" s="106">
        <v>2861.02</v>
      </c>
      <c r="E233" s="26">
        <v>5265.42</v>
      </c>
      <c r="F233" s="93">
        <f t="shared" si="19"/>
        <v>0.84039957777296204</v>
      </c>
      <c r="G233" s="105">
        <f t="shared" si="20"/>
        <v>43466</v>
      </c>
      <c r="H233" s="30">
        <f t="shared" si="21"/>
        <v>0</v>
      </c>
      <c r="P233" s="37" t="str">
        <f t="shared" si="18"/>
        <v/>
      </c>
      <c r="Q233" s="36" t="s">
        <v>130</v>
      </c>
    </row>
    <row r="234" spans="1:17" ht="25.2" customHeight="1" x14ac:dyDescent="0.25">
      <c r="A234" s="24">
        <v>20091</v>
      </c>
      <c r="B234" s="27" t="s">
        <v>131</v>
      </c>
      <c r="C234" s="106" t="s">
        <v>14</v>
      </c>
      <c r="D234" s="106">
        <v>4713.42</v>
      </c>
      <c r="E234" s="26">
        <v>8674.57</v>
      </c>
      <c r="F234" s="93">
        <f t="shared" si="19"/>
        <v>0.8403982670757113</v>
      </c>
      <c r="G234" s="105">
        <f t="shared" si="20"/>
        <v>43466</v>
      </c>
      <c r="H234" s="30">
        <f t="shared" si="21"/>
        <v>0</v>
      </c>
      <c r="P234" s="37" t="str">
        <f t="shared" si="18"/>
        <v/>
      </c>
      <c r="Q234" s="36" t="s">
        <v>131</v>
      </c>
    </row>
    <row r="235" spans="1:17" ht="25.2" customHeight="1" x14ac:dyDescent="0.25">
      <c r="A235" s="24">
        <v>20097</v>
      </c>
      <c r="B235" s="27" t="s">
        <v>111</v>
      </c>
      <c r="C235" s="106" t="s">
        <v>14</v>
      </c>
      <c r="D235" s="106">
        <v>1921.03</v>
      </c>
      <c r="E235" s="26">
        <v>3535.46</v>
      </c>
      <c r="F235" s="93">
        <f t="shared" si="19"/>
        <v>0.84039811975867118</v>
      </c>
      <c r="G235" s="105">
        <f t="shared" si="20"/>
        <v>43466</v>
      </c>
      <c r="H235" s="30">
        <f t="shared" si="21"/>
        <v>0</v>
      </c>
      <c r="P235" s="37" t="str">
        <f t="shared" si="18"/>
        <v/>
      </c>
      <c r="Q235" s="36" t="s">
        <v>111</v>
      </c>
    </row>
    <row r="236" spans="1:17" ht="25.2" customHeight="1" x14ac:dyDescent="0.25">
      <c r="A236" s="24">
        <v>20098</v>
      </c>
      <c r="B236" s="27" t="s">
        <v>132</v>
      </c>
      <c r="C236" s="106" t="s">
        <v>14</v>
      </c>
      <c r="D236" s="106">
        <v>2861.02</v>
      </c>
      <c r="E236" s="26">
        <v>5265.42</v>
      </c>
      <c r="F236" s="93">
        <f t="shared" si="19"/>
        <v>0.84039957777296204</v>
      </c>
      <c r="G236" s="105">
        <f t="shared" si="20"/>
        <v>43466</v>
      </c>
      <c r="H236" s="30">
        <f t="shared" si="21"/>
        <v>0</v>
      </c>
      <c r="P236" s="37" t="str">
        <f t="shared" si="18"/>
        <v/>
      </c>
      <c r="Q236" s="36" t="s">
        <v>132</v>
      </c>
    </row>
    <row r="237" spans="1:17" ht="25.2" customHeight="1" x14ac:dyDescent="0.25">
      <c r="A237" s="24">
        <v>20114</v>
      </c>
      <c r="B237" s="27" t="s">
        <v>133</v>
      </c>
      <c r="C237" s="106" t="s">
        <v>14</v>
      </c>
      <c r="D237" s="106">
        <v>2973.33</v>
      </c>
      <c r="E237" s="26">
        <v>5472.11</v>
      </c>
      <c r="F237" s="93">
        <f t="shared" si="19"/>
        <v>0.84039780313655044</v>
      </c>
      <c r="G237" s="105">
        <f t="shared" si="20"/>
        <v>43466</v>
      </c>
      <c r="H237" s="30">
        <f t="shared" si="21"/>
        <v>0</v>
      </c>
      <c r="P237" s="37" t="str">
        <f t="shared" si="18"/>
        <v/>
      </c>
      <c r="Q237" s="36" t="s">
        <v>133</v>
      </c>
    </row>
    <row r="238" spans="1:17" ht="25.2" customHeight="1" x14ac:dyDescent="0.25">
      <c r="A238" s="24">
        <v>20174</v>
      </c>
      <c r="B238" s="27" t="s">
        <v>134</v>
      </c>
      <c r="C238" s="106" t="s">
        <v>14</v>
      </c>
      <c r="D238" s="106">
        <v>1674.7</v>
      </c>
      <c r="E238" s="26">
        <v>3082.11</v>
      </c>
      <c r="F238" s="93">
        <f t="shared" si="19"/>
        <v>0.84039529467964424</v>
      </c>
      <c r="G238" s="105">
        <f t="shared" si="20"/>
        <v>43466</v>
      </c>
      <c r="H238" s="30">
        <f t="shared" si="21"/>
        <v>0</v>
      </c>
      <c r="P238" s="37" t="str">
        <f t="shared" si="18"/>
        <v/>
      </c>
      <c r="Q238" s="36" t="s">
        <v>134</v>
      </c>
    </row>
    <row r="239" spans="1:17" ht="25.2" customHeight="1" x14ac:dyDescent="0.25">
      <c r="A239" s="24">
        <v>20007</v>
      </c>
      <c r="B239" s="27" t="s">
        <v>135</v>
      </c>
      <c r="C239" s="106" t="s">
        <v>14</v>
      </c>
      <c r="D239" s="106">
        <v>2599.16</v>
      </c>
      <c r="E239" s="26">
        <v>4783.49</v>
      </c>
      <c r="F239" s="93">
        <f t="shared" si="19"/>
        <v>0.84039843641791956</v>
      </c>
      <c r="G239" s="105">
        <f t="shared" si="20"/>
        <v>43466</v>
      </c>
      <c r="H239" s="30">
        <f t="shared" si="21"/>
        <v>0</v>
      </c>
      <c r="P239" s="37" t="str">
        <f t="shared" si="18"/>
        <v/>
      </c>
      <c r="Q239" s="36" t="s">
        <v>135</v>
      </c>
    </row>
    <row r="240" spans="1:17" ht="25.2" customHeight="1" x14ac:dyDescent="0.25">
      <c r="A240" s="24">
        <v>20009</v>
      </c>
      <c r="B240" s="27" t="s">
        <v>136</v>
      </c>
      <c r="C240" s="106" t="s">
        <v>14</v>
      </c>
      <c r="D240" s="106">
        <v>2861.02</v>
      </c>
      <c r="E240" s="26">
        <v>5265.42</v>
      </c>
      <c r="F240" s="93">
        <f t="shared" si="19"/>
        <v>0.84039957777296204</v>
      </c>
      <c r="G240" s="105">
        <f t="shared" si="20"/>
        <v>43466</v>
      </c>
      <c r="H240" s="30">
        <f t="shared" si="21"/>
        <v>0</v>
      </c>
      <c r="P240" s="37" t="str">
        <f t="shared" si="18"/>
        <v/>
      </c>
      <c r="Q240" s="36" t="s">
        <v>136</v>
      </c>
    </row>
    <row r="241" spans="1:17" ht="25.2" customHeight="1" x14ac:dyDescent="0.25">
      <c r="A241" s="24">
        <v>99511</v>
      </c>
      <c r="B241" s="27" t="s">
        <v>474</v>
      </c>
      <c r="C241" s="106" t="s">
        <v>14</v>
      </c>
      <c r="D241" s="106">
        <v>3564.53</v>
      </c>
      <c r="E241" s="26">
        <v>6560.16</v>
      </c>
      <c r="F241" s="93">
        <f t="shared" si="19"/>
        <v>0.84039971609160236</v>
      </c>
      <c r="G241" s="105">
        <f t="shared" si="20"/>
        <v>43466</v>
      </c>
      <c r="H241" s="30">
        <f t="shared" si="21"/>
        <v>0</v>
      </c>
      <c r="P241" s="37" t="str">
        <f t="shared" si="18"/>
        <v/>
      </c>
      <c r="Q241" s="36" t="s">
        <v>474</v>
      </c>
    </row>
    <row r="242" spans="1:17" ht="25.2" customHeight="1" x14ac:dyDescent="0.25">
      <c r="A242" s="24">
        <v>99512</v>
      </c>
      <c r="B242" s="27" t="s">
        <v>473</v>
      </c>
      <c r="C242" s="106" t="s">
        <v>14</v>
      </c>
      <c r="D242" s="106">
        <v>4713.42</v>
      </c>
      <c r="E242" s="26">
        <v>8674.57</v>
      </c>
      <c r="F242" s="93">
        <f t="shared" si="19"/>
        <v>0.8403982670757113</v>
      </c>
      <c r="G242" s="105">
        <f t="shared" si="20"/>
        <v>43466</v>
      </c>
      <c r="H242" s="30">
        <f t="shared" si="21"/>
        <v>0</v>
      </c>
      <c r="P242" s="37" t="str">
        <f t="shared" si="18"/>
        <v/>
      </c>
      <c r="Q242" s="36" t="s">
        <v>473</v>
      </c>
    </row>
    <row r="243" spans="1:17" ht="25.2" customHeight="1" x14ac:dyDescent="0.25">
      <c r="A243" s="24">
        <v>20008</v>
      </c>
      <c r="B243" s="27" t="s">
        <v>137</v>
      </c>
      <c r="C243" s="106" t="s">
        <v>14</v>
      </c>
      <c r="D243" s="106">
        <v>2861.02</v>
      </c>
      <c r="E243" s="26">
        <v>5265.42</v>
      </c>
      <c r="F243" s="93">
        <f t="shared" si="19"/>
        <v>0.84039957777296204</v>
      </c>
      <c r="G243" s="105">
        <f t="shared" si="20"/>
        <v>43466</v>
      </c>
      <c r="H243" s="30">
        <f t="shared" si="21"/>
        <v>0</v>
      </c>
      <c r="P243" s="37" t="str">
        <f t="shared" si="18"/>
        <v/>
      </c>
      <c r="Q243" s="36" t="s">
        <v>137</v>
      </c>
    </row>
    <row r="244" spans="1:17" ht="25.2" customHeight="1" x14ac:dyDescent="0.25">
      <c r="A244" s="24">
        <v>20010</v>
      </c>
      <c r="B244" s="27" t="s">
        <v>138</v>
      </c>
      <c r="C244" s="106" t="s">
        <v>14</v>
      </c>
      <c r="D244" s="106">
        <v>3564.53</v>
      </c>
      <c r="E244" s="26">
        <v>6560.16</v>
      </c>
      <c r="F244" s="93">
        <f t="shared" si="19"/>
        <v>0.84039971609160236</v>
      </c>
      <c r="G244" s="105">
        <f t="shared" si="20"/>
        <v>43466</v>
      </c>
      <c r="H244" s="30">
        <f t="shared" si="21"/>
        <v>0</v>
      </c>
      <c r="P244" s="37" t="str">
        <f t="shared" si="18"/>
        <v/>
      </c>
      <c r="Q244" s="36" t="s">
        <v>138</v>
      </c>
    </row>
    <row r="245" spans="1:17" ht="25.2" customHeight="1" x14ac:dyDescent="0.25">
      <c r="A245" s="24">
        <v>99515</v>
      </c>
      <c r="B245" s="27" t="s">
        <v>472</v>
      </c>
      <c r="C245" s="106" t="s">
        <v>14</v>
      </c>
      <c r="D245" s="106">
        <v>6179.74</v>
      </c>
      <c r="E245" s="26">
        <v>11373.19</v>
      </c>
      <c r="F245" s="93">
        <f t="shared" si="19"/>
        <v>0.84039943428040687</v>
      </c>
      <c r="G245" s="105">
        <f t="shared" si="20"/>
        <v>43466</v>
      </c>
      <c r="H245" s="30">
        <f t="shared" si="21"/>
        <v>0</v>
      </c>
      <c r="P245" s="37" t="str">
        <f t="shared" si="18"/>
        <v/>
      </c>
      <c r="Q245" s="36" t="s">
        <v>472</v>
      </c>
    </row>
    <row r="246" spans="1:17" ht="25.2" customHeight="1" x14ac:dyDescent="0.25">
      <c r="A246" s="24">
        <v>20014</v>
      </c>
      <c r="B246" s="27" t="s">
        <v>139</v>
      </c>
      <c r="C246" s="106" t="s">
        <v>14</v>
      </c>
      <c r="D246" s="106">
        <v>3564.53</v>
      </c>
      <c r="E246" s="26">
        <v>6560.16</v>
      </c>
      <c r="F246" s="93">
        <f t="shared" si="19"/>
        <v>0.84039971609160236</v>
      </c>
      <c r="G246" s="105">
        <f t="shared" si="20"/>
        <v>43466</v>
      </c>
      <c r="H246" s="30">
        <f t="shared" si="21"/>
        <v>0</v>
      </c>
      <c r="P246" s="37" t="str">
        <f t="shared" si="18"/>
        <v/>
      </c>
      <c r="Q246" s="36" t="s">
        <v>139</v>
      </c>
    </row>
    <row r="247" spans="1:17" ht="25.2" customHeight="1" x14ac:dyDescent="0.25">
      <c r="A247" s="24">
        <v>20015</v>
      </c>
      <c r="B247" s="27" t="s">
        <v>150</v>
      </c>
      <c r="C247" s="106" t="s">
        <v>14</v>
      </c>
      <c r="D247" s="106">
        <v>2861.02</v>
      </c>
      <c r="E247" s="26">
        <v>5265.42</v>
      </c>
      <c r="F247" s="93">
        <f t="shared" si="19"/>
        <v>0.84039957777296204</v>
      </c>
      <c r="G247" s="105">
        <f t="shared" si="20"/>
        <v>43466</v>
      </c>
      <c r="H247" s="30">
        <f t="shared" si="21"/>
        <v>0</v>
      </c>
      <c r="P247" s="37" t="str">
        <f t="shared" si="18"/>
        <v/>
      </c>
      <c r="Q247" s="36" t="s">
        <v>150</v>
      </c>
    </row>
    <row r="248" spans="1:17" ht="25.2" customHeight="1" x14ac:dyDescent="0.25">
      <c r="A248" s="24">
        <v>20016</v>
      </c>
      <c r="B248" s="27" t="s">
        <v>140</v>
      </c>
      <c r="C248" s="106" t="s">
        <v>14</v>
      </c>
      <c r="D248" s="106">
        <v>4713.42</v>
      </c>
      <c r="E248" s="26">
        <v>8674.57</v>
      </c>
      <c r="F248" s="93">
        <f t="shared" si="19"/>
        <v>0.8403982670757113</v>
      </c>
      <c r="G248" s="105">
        <f t="shared" si="20"/>
        <v>43466</v>
      </c>
      <c r="H248" s="30">
        <f t="shared" si="21"/>
        <v>0</v>
      </c>
      <c r="P248" s="37" t="str">
        <f t="shared" si="18"/>
        <v/>
      </c>
      <c r="Q248" s="36" t="s">
        <v>140</v>
      </c>
    </row>
    <row r="249" spans="1:17" ht="25.2" customHeight="1" x14ac:dyDescent="0.25">
      <c r="P249" s="37" t="str">
        <f t="shared" si="18"/>
        <v/>
      </c>
      <c r="Q249" s="36"/>
    </row>
    <row r="250" spans="1:17" ht="25.2" customHeight="1" x14ac:dyDescent="0.25">
      <c r="A250" s="272" t="s">
        <v>471</v>
      </c>
      <c r="B250" s="272"/>
      <c r="C250" s="272"/>
      <c r="D250" s="104">
        <v>0.35</v>
      </c>
      <c r="E250" s="103">
        <v>41640</v>
      </c>
      <c r="G250" s="88">
        <f t="shared" ref="G250:G281" si="22">$E$250</f>
        <v>41640</v>
      </c>
      <c r="H250" s="102" t="s">
        <v>191</v>
      </c>
      <c r="K250" s="96" t="s">
        <v>190</v>
      </c>
      <c r="L250" s="96" t="s">
        <v>59</v>
      </c>
      <c r="M250" s="96" t="s">
        <v>189</v>
      </c>
      <c r="P250" s="37" t="str">
        <f t="shared" si="18"/>
        <v/>
      </c>
      <c r="Q250" s="36"/>
    </row>
    <row r="251" spans="1:17" ht="25.2" customHeight="1" x14ac:dyDescent="0.25">
      <c r="G251" s="88">
        <f t="shared" si="22"/>
        <v>41640</v>
      </c>
      <c r="H251" s="101">
        <f>$H$3</f>
        <v>44409</v>
      </c>
      <c r="K251" s="96" t="s">
        <v>86</v>
      </c>
      <c r="L251" s="95">
        <f>E250</f>
        <v>41640</v>
      </c>
      <c r="M251" s="94">
        <v>192.333</v>
      </c>
      <c r="P251" s="37" t="str">
        <f t="shared" si="18"/>
        <v/>
      </c>
      <c r="Q251" s="36"/>
    </row>
    <row r="252" spans="1:17" ht="25.2" customHeight="1" x14ac:dyDescent="0.25">
      <c r="A252" s="100" t="s">
        <v>80</v>
      </c>
      <c r="B252" s="99" t="s">
        <v>81</v>
      </c>
      <c r="C252" s="98" t="s">
        <v>9</v>
      </c>
      <c r="D252" s="97" t="s">
        <v>470</v>
      </c>
      <c r="E252" s="97"/>
      <c r="G252" s="88">
        <f t="shared" si="22"/>
        <v>41640</v>
      </c>
      <c r="H252" s="87">
        <f t="shared" ref="H252:H283" si="23">IFERROR(D252*$M$253,0)</f>
        <v>0</v>
      </c>
      <c r="K252" s="96" t="s">
        <v>87</v>
      </c>
      <c r="L252" s="95">
        <f>H251</f>
        <v>44409</v>
      </c>
      <c r="M252" s="94" t="e">
        <f>+$M$4</f>
        <v>#REF!</v>
      </c>
      <c r="P252" s="37" t="str">
        <f t="shared" si="18"/>
        <v/>
      </c>
      <c r="Q252" s="36" t="s">
        <v>81</v>
      </c>
    </row>
    <row r="253" spans="1:17" ht="25.2" customHeight="1" x14ac:dyDescent="0.25">
      <c r="A253" s="92" t="s">
        <v>4</v>
      </c>
      <c r="B253" s="91"/>
      <c r="C253" s="90"/>
      <c r="D253" s="89"/>
      <c r="E253" s="89"/>
      <c r="G253" s="88">
        <f t="shared" si="22"/>
        <v>41640</v>
      </c>
      <c r="H253" s="87">
        <f t="shared" si="23"/>
        <v>0</v>
      </c>
      <c r="K253" s="279" t="s">
        <v>186</v>
      </c>
      <c r="L253" s="279"/>
      <c r="M253" s="43" t="e">
        <f>ROUND(1+((M252-M251)/M251),3)</f>
        <v>#REF!</v>
      </c>
      <c r="P253" s="37" t="str">
        <f t="shared" si="18"/>
        <v/>
      </c>
      <c r="Q253" s="36"/>
    </row>
    <row r="254" spans="1:17" ht="25.2" customHeight="1" x14ac:dyDescent="0.25">
      <c r="A254" s="24">
        <v>42878</v>
      </c>
      <c r="B254" s="27" t="s">
        <v>469</v>
      </c>
      <c r="C254" s="24" t="s">
        <v>82</v>
      </c>
      <c r="D254" s="26">
        <v>3984.66</v>
      </c>
      <c r="G254" s="88">
        <f t="shared" si="22"/>
        <v>41640</v>
      </c>
      <c r="H254" s="87">
        <f t="shared" si="23"/>
        <v>0</v>
      </c>
      <c r="P254" s="37" t="str">
        <f t="shared" si="18"/>
        <v/>
      </c>
      <c r="Q254" s="36" t="s">
        <v>469</v>
      </c>
    </row>
    <row r="255" spans="1:17" ht="25.2" customHeight="1" x14ac:dyDescent="0.25">
      <c r="A255" s="24">
        <v>42888</v>
      </c>
      <c r="B255" s="27" t="s">
        <v>10</v>
      </c>
      <c r="C255" s="24" t="s">
        <v>82</v>
      </c>
      <c r="D255" s="26">
        <v>5712.75</v>
      </c>
      <c r="G255" s="88">
        <f t="shared" si="22"/>
        <v>41640</v>
      </c>
      <c r="H255" s="87">
        <f t="shared" si="23"/>
        <v>0</v>
      </c>
      <c r="P255" s="37" t="str">
        <f t="shared" si="18"/>
        <v/>
      </c>
      <c r="Q255" s="36" t="s">
        <v>10</v>
      </c>
    </row>
    <row r="256" spans="1:17" ht="25.2" customHeight="1" x14ac:dyDescent="0.25">
      <c r="G256" s="88">
        <f t="shared" si="22"/>
        <v>41640</v>
      </c>
      <c r="H256" s="87">
        <f t="shared" si="23"/>
        <v>0</v>
      </c>
      <c r="P256" s="37" t="str">
        <f t="shared" si="18"/>
        <v/>
      </c>
      <c r="Q256" s="36"/>
    </row>
    <row r="257" spans="1:17" ht="25.2" customHeight="1" x14ac:dyDescent="0.25">
      <c r="A257" s="92" t="s">
        <v>4</v>
      </c>
      <c r="B257" s="91"/>
      <c r="C257" s="90"/>
      <c r="D257" s="89"/>
      <c r="E257" s="89"/>
      <c r="G257" s="88">
        <f t="shared" si="22"/>
        <v>41640</v>
      </c>
      <c r="H257" s="87">
        <f t="shared" si="23"/>
        <v>0</v>
      </c>
      <c r="P257" s="37" t="str">
        <f t="shared" si="18"/>
        <v/>
      </c>
      <c r="Q257" s="36"/>
    </row>
    <row r="258" spans="1:17" ht="25.2" customHeight="1" x14ac:dyDescent="0.25">
      <c r="A258" s="24">
        <v>42532</v>
      </c>
      <c r="B258" s="27" t="s">
        <v>468</v>
      </c>
      <c r="C258" s="24" t="s">
        <v>82</v>
      </c>
      <c r="D258" s="26">
        <v>18562.5</v>
      </c>
      <c r="G258" s="88">
        <f t="shared" si="22"/>
        <v>41640</v>
      </c>
      <c r="H258" s="87">
        <f t="shared" si="23"/>
        <v>0</v>
      </c>
      <c r="P258" s="37" t="str">
        <f t="shared" ref="P258:P321" si="24">IF(Q258=B258,"","DESCRIÇÃO ALTERADA!")</f>
        <v/>
      </c>
      <c r="Q258" s="36" t="s">
        <v>468</v>
      </c>
    </row>
    <row r="259" spans="1:17" ht="25.2" customHeight="1" x14ac:dyDescent="0.25">
      <c r="A259" s="24">
        <v>42531</v>
      </c>
      <c r="B259" s="27" t="s">
        <v>467</v>
      </c>
      <c r="C259" s="24" t="s">
        <v>82</v>
      </c>
      <c r="D259" s="26">
        <v>24131.25</v>
      </c>
      <c r="G259" s="88">
        <f t="shared" si="22"/>
        <v>41640</v>
      </c>
      <c r="H259" s="87">
        <f t="shared" si="23"/>
        <v>0</v>
      </c>
      <c r="P259" s="37" t="str">
        <f t="shared" si="24"/>
        <v/>
      </c>
      <c r="Q259" s="36" t="s">
        <v>467</v>
      </c>
    </row>
    <row r="260" spans="1:17" ht="25.2" customHeight="1" x14ac:dyDescent="0.25">
      <c r="G260" s="88">
        <f t="shared" si="22"/>
        <v>41640</v>
      </c>
      <c r="H260" s="87">
        <f t="shared" si="23"/>
        <v>0</v>
      </c>
      <c r="P260" s="37" t="str">
        <f t="shared" si="24"/>
        <v/>
      </c>
      <c r="Q260" s="36"/>
    </row>
    <row r="261" spans="1:17" ht="25.2" customHeight="1" x14ac:dyDescent="0.25">
      <c r="A261" s="92" t="s">
        <v>466</v>
      </c>
      <c r="B261" s="91"/>
      <c r="C261" s="90"/>
      <c r="D261" s="89"/>
      <c r="E261" s="89"/>
      <c r="G261" s="88">
        <f t="shared" si="22"/>
        <v>41640</v>
      </c>
      <c r="H261" s="87">
        <f t="shared" si="23"/>
        <v>0</v>
      </c>
      <c r="P261" s="37" t="str">
        <f t="shared" si="24"/>
        <v/>
      </c>
      <c r="Q261" s="36"/>
    </row>
    <row r="262" spans="1:17" ht="25.2" customHeight="1" x14ac:dyDescent="0.25">
      <c r="A262" s="24">
        <v>42186</v>
      </c>
      <c r="B262" s="27" t="s">
        <v>11</v>
      </c>
      <c r="C262" s="24" t="s">
        <v>82</v>
      </c>
      <c r="D262" s="26">
        <v>2281.5</v>
      </c>
      <c r="G262" s="88">
        <f t="shared" si="22"/>
        <v>41640</v>
      </c>
      <c r="H262" s="87">
        <f t="shared" si="23"/>
        <v>0</v>
      </c>
      <c r="P262" s="37" t="str">
        <f t="shared" si="24"/>
        <v/>
      </c>
      <c r="Q262" s="36" t="s">
        <v>11</v>
      </c>
    </row>
    <row r="263" spans="1:17" ht="25.2" customHeight="1" x14ac:dyDescent="0.25">
      <c r="G263" s="88">
        <f t="shared" si="22"/>
        <v>41640</v>
      </c>
      <c r="H263" s="87">
        <f t="shared" si="23"/>
        <v>0</v>
      </c>
      <c r="P263" s="37" t="str">
        <f t="shared" si="24"/>
        <v/>
      </c>
      <c r="Q263" s="36"/>
    </row>
    <row r="264" spans="1:17" ht="25.2" customHeight="1" x14ac:dyDescent="0.25">
      <c r="A264" s="92" t="s">
        <v>465</v>
      </c>
      <c r="B264" s="91"/>
      <c r="C264" s="90"/>
      <c r="D264" s="89"/>
      <c r="E264" s="89"/>
      <c r="G264" s="88">
        <f t="shared" si="22"/>
        <v>41640</v>
      </c>
      <c r="H264" s="87">
        <f t="shared" si="23"/>
        <v>0</v>
      </c>
      <c r="P264" s="37" t="str">
        <f t="shared" si="24"/>
        <v/>
      </c>
      <c r="Q264" s="36"/>
    </row>
    <row r="265" spans="1:17" ht="25.2" customHeight="1" x14ac:dyDescent="0.25">
      <c r="A265" s="24">
        <v>42651</v>
      </c>
      <c r="B265" s="27" t="s">
        <v>464</v>
      </c>
      <c r="C265" s="24" t="s">
        <v>461</v>
      </c>
      <c r="D265" s="26">
        <v>310.5</v>
      </c>
      <c r="G265" s="88">
        <f t="shared" si="22"/>
        <v>41640</v>
      </c>
      <c r="H265" s="87">
        <f t="shared" si="23"/>
        <v>0</v>
      </c>
      <c r="P265" s="37" t="str">
        <f t="shared" si="24"/>
        <v/>
      </c>
      <c r="Q265" s="36" t="s">
        <v>464</v>
      </c>
    </row>
    <row r="266" spans="1:17" ht="25.2" customHeight="1" x14ac:dyDescent="0.25">
      <c r="A266" s="24">
        <v>42617</v>
      </c>
      <c r="B266" s="27" t="s">
        <v>463</v>
      </c>
      <c r="C266" s="24" t="s">
        <v>79</v>
      </c>
      <c r="D266" s="26">
        <v>31050</v>
      </c>
      <c r="G266" s="88">
        <f t="shared" si="22"/>
        <v>41640</v>
      </c>
      <c r="H266" s="87">
        <f t="shared" si="23"/>
        <v>0</v>
      </c>
      <c r="P266" s="37" t="str">
        <f t="shared" si="24"/>
        <v>DESCRIÇÃO ALTERADA!</v>
      </c>
      <c r="Q266" s="36" t="s">
        <v>462</v>
      </c>
    </row>
    <row r="267" spans="1:17" ht="25.2" customHeight="1" x14ac:dyDescent="0.25">
      <c r="A267" s="24">
        <v>42652</v>
      </c>
      <c r="B267" s="27" t="s">
        <v>460</v>
      </c>
      <c r="C267" s="24" t="s">
        <v>461</v>
      </c>
      <c r="D267" s="26">
        <v>5602.5</v>
      </c>
      <c r="G267" s="88">
        <f t="shared" si="22"/>
        <v>41640</v>
      </c>
      <c r="H267" s="87">
        <f t="shared" si="23"/>
        <v>0</v>
      </c>
      <c r="P267" s="37" t="str">
        <f t="shared" si="24"/>
        <v/>
      </c>
      <c r="Q267" s="36" t="s">
        <v>460</v>
      </c>
    </row>
    <row r="268" spans="1:17" ht="25.2" customHeight="1" x14ac:dyDescent="0.25">
      <c r="A268" s="24">
        <v>40073</v>
      </c>
      <c r="B268" s="27" t="s">
        <v>459</v>
      </c>
      <c r="C268" s="24" t="s">
        <v>79</v>
      </c>
      <c r="D268" s="26">
        <v>1465.3</v>
      </c>
      <c r="G268" s="88">
        <f t="shared" si="22"/>
        <v>41640</v>
      </c>
      <c r="H268" s="87">
        <f t="shared" si="23"/>
        <v>0</v>
      </c>
      <c r="P268" s="37" t="str">
        <f t="shared" si="24"/>
        <v/>
      </c>
      <c r="Q268" s="36" t="s">
        <v>459</v>
      </c>
    </row>
    <row r="269" spans="1:17" ht="25.2" customHeight="1" x14ac:dyDescent="0.25">
      <c r="A269" s="24">
        <v>40072</v>
      </c>
      <c r="B269" s="27" t="s">
        <v>458</v>
      </c>
      <c r="C269" s="24" t="s">
        <v>79</v>
      </c>
      <c r="D269" s="26">
        <v>826.36</v>
      </c>
      <c r="G269" s="88">
        <f t="shared" si="22"/>
        <v>41640</v>
      </c>
      <c r="H269" s="87">
        <f t="shared" si="23"/>
        <v>0</v>
      </c>
      <c r="P269" s="37" t="str">
        <f t="shared" si="24"/>
        <v/>
      </c>
      <c r="Q269" s="36" t="s">
        <v>458</v>
      </c>
    </row>
    <row r="270" spans="1:17" ht="25.2" customHeight="1" x14ac:dyDescent="0.25">
      <c r="A270" s="24">
        <v>42548</v>
      </c>
      <c r="B270" s="27" t="s">
        <v>457</v>
      </c>
      <c r="C270" s="24" t="s">
        <v>79</v>
      </c>
      <c r="D270" s="26">
        <v>797.24</v>
      </c>
      <c r="G270" s="88">
        <f t="shared" si="22"/>
        <v>41640</v>
      </c>
      <c r="H270" s="87">
        <f t="shared" si="23"/>
        <v>0</v>
      </c>
      <c r="P270" s="37" t="str">
        <f t="shared" si="24"/>
        <v/>
      </c>
      <c r="Q270" s="36" t="s">
        <v>457</v>
      </c>
    </row>
    <row r="271" spans="1:17" ht="25.2" customHeight="1" x14ac:dyDescent="0.25">
      <c r="A271" s="24">
        <v>42581</v>
      </c>
      <c r="B271" s="27" t="s">
        <v>456</v>
      </c>
      <c r="C271" s="24" t="s">
        <v>149</v>
      </c>
      <c r="D271" s="26">
        <v>2701.09</v>
      </c>
      <c r="G271" s="88">
        <f t="shared" si="22"/>
        <v>41640</v>
      </c>
      <c r="H271" s="87">
        <f t="shared" si="23"/>
        <v>0</v>
      </c>
      <c r="P271" s="37" t="str">
        <f t="shared" si="24"/>
        <v/>
      </c>
      <c r="Q271" s="36" t="s">
        <v>456</v>
      </c>
    </row>
    <row r="272" spans="1:17" ht="25.2" customHeight="1" x14ac:dyDescent="0.25">
      <c r="A272" s="24">
        <v>42579</v>
      </c>
      <c r="B272" s="27" t="s">
        <v>455</v>
      </c>
      <c r="C272" s="24" t="s">
        <v>149</v>
      </c>
      <c r="D272" s="26">
        <v>1303.6400000000001</v>
      </c>
      <c r="G272" s="88">
        <f t="shared" si="22"/>
        <v>41640</v>
      </c>
      <c r="H272" s="87">
        <f t="shared" si="23"/>
        <v>0</v>
      </c>
      <c r="P272" s="37" t="str">
        <f t="shared" si="24"/>
        <v/>
      </c>
      <c r="Q272" s="36" t="s">
        <v>455</v>
      </c>
    </row>
    <row r="273" spans="1:17" ht="25.2" customHeight="1" x14ac:dyDescent="0.25">
      <c r="A273" s="24">
        <v>42618</v>
      </c>
      <c r="B273" s="27" t="s">
        <v>454</v>
      </c>
      <c r="C273" s="24" t="s">
        <v>149</v>
      </c>
      <c r="D273" s="26">
        <v>902.52</v>
      </c>
      <c r="G273" s="88">
        <f t="shared" si="22"/>
        <v>41640</v>
      </c>
      <c r="H273" s="87">
        <f t="shared" si="23"/>
        <v>0</v>
      </c>
      <c r="P273" s="37" t="str">
        <f t="shared" si="24"/>
        <v/>
      </c>
      <c r="Q273" s="36" t="s">
        <v>454</v>
      </c>
    </row>
    <row r="274" spans="1:17" ht="25.2" customHeight="1" x14ac:dyDescent="0.25">
      <c r="A274" s="24">
        <v>42549</v>
      </c>
      <c r="B274" s="27" t="s">
        <v>453</v>
      </c>
      <c r="C274" s="24" t="s">
        <v>149</v>
      </c>
      <c r="D274" s="26">
        <v>557.79</v>
      </c>
      <c r="G274" s="88">
        <f t="shared" si="22"/>
        <v>41640</v>
      </c>
      <c r="H274" s="87">
        <f t="shared" si="23"/>
        <v>0</v>
      </c>
      <c r="P274" s="37" t="str">
        <f t="shared" si="24"/>
        <v/>
      </c>
      <c r="Q274" s="36" t="s">
        <v>453</v>
      </c>
    </row>
    <row r="275" spans="1:17" ht="25.2" customHeight="1" x14ac:dyDescent="0.25">
      <c r="A275" s="24">
        <v>42941</v>
      </c>
      <c r="B275" s="27" t="s">
        <v>452</v>
      </c>
      <c r="C275" s="24" t="s">
        <v>79</v>
      </c>
      <c r="D275" s="26">
        <v>12330.41</v>
      </c>
      <c r="G275" s="88">
        <f t="shared" si="22"/>
        <v>41640</v>
      </c>
      <c r="H275" s="87">
        <f t="shared" si="23"/>
        <v>0</v>
      </c>
      <c r="P275" s="37" t="str">
        <f t="shared" si="24"/>
        <v/>
      </c>
      <c r="Q275" s="36" t="s">
        <v>452</v>
      </c>
    </row>
    <row r="276" spans="1:17" ht="25.2" customHeight="1" x14ac:dyDescent="0.25">
      <c r="A276" s="24">
        <v>43013</v>
      </c>
      <c r="B276" s="27" t="s">
        <v>451</v>
      </c>
      <c r="C276" s="24" t="s">
        <v>13</v>
      </c>
      <c r="D276" s="26">
        <v>0.14000000000000001</v>
      </c>
      <c r="G276" s="88">
        <f t="shared" si="22"/>
        <v>41640</v>
      </c>
      <c r="H276" s="87">
        <f t="shared" si="23"/>
        <v>0</v>
      </c>
      <c r="P276" s="37" t="str">
        <f t="shared" si="24"/>
        <v/>
      </c>
      <c r="Q276" s="36" t="s">
        <v>451</v>
      </c>
    </row>
    <row r="277" spans="1:17" ht="25.2" customHeight="1" x14ac:dyDescent="0.25">
      <c r="A277" s="24">
        <v>42939</v>
      </c>
      <c r="B277" s="27" t="s">
        <v>450</v>
      </c>
      <c r="C277" s="24" t="s">
        <v>149</v>
      </c>
      <c r="D277" s="26">
        <v>826.57</v>
      </c>
      <c r="G277" s="88">
        <f t="shared" si="22"/>
        <v>41640</v>
      </c>
      <c r="H277" s="87">
        <f t="shared" si="23"/>
        <v>0</v>
      </c>
      <c r="P277" s="37" t="str">
        <f t="shared" si="24"/>
        <v/>
      </c>
      <c r="Q277" s="36" t="s">
        <v>450</v>
      </c>
    </row>
    <row r="278" spans="1:17" ht="25.2" customHeight="1" x14ac:dyDescent="0.25">
      <c r="A278" s="24">
        <v>42641</v>
      </c>
      <c r="B278" s="27" t="s">
        <v>449</v>
      </c>
      <c r="C278" s="24" t="s">
        <v>199</v>
      </c>
      <c r="D278" s="26">
        <v>614.58000000000004</v>
      </c>
      <c r="G278" s="88">
        <f t="shared" si="22"/>
        <v>41640</v>
      </c>
      <c r="H278" s="87">
        <f t="shared" si="23"/>
        <v>0</v>
      </c>
      <c r="P278" s="37" t="str">
        <f t="shared" si="24"/>
        <v>DESCRIÇÃO ALTERADA!</v>
      </c>
      <c r="Q278" s="36" t="s">
        <v>448</v>
      </c>
    </row>
    <row r="279" spans="1:17" ht="25.2" customHeight="1" x14ac:dyDescent="0.25">
      <c r="A279" s="24">
        <v>42640</v>
      </c>
      <c r="B279" s="27" t="s">
        <v>447</v>
      </c>
      <c r="C279" s="24" t="s">
        <v>199</v>
      </c>
      <c r="D279" s="26">
        <v>443</v>
      </c>
      <c r="G279" s="88">
        <f t="shared" si="22"/>
        <v>41640</v>
      </c>
      <c r="H279" s="87">
        <f t="shared" si="23"/>
        <v>0</v>
      </c>
      <c r="P279" s="37" t="str">
        <f t="shared" si="24"/>
        <v>DESCRIÇÃO ALTERADA!</v>
      </c>
      <c r="Q279" s="36" t="s">
        <v>446</v>
      </c>
    </row>
    <row r="280" spans="1:17" ht="25.2" customHeight="1" x14ac:dyDescent="0.25">
      <c r="A280" s="24">
        <v>42639</v>
      </c>
      <c r="B280" s="27" t="s">
        <v>445</v>
      </c>
      <c r="C280" s="24" t="s">
        <v>199</v>
      </c>
      <c r="D280" s="26">
        <v>307.27999999999997</v>
      </c>
      <c r="G280" s="88">
        <f t="shared" si="22"/>
        <v>41640</v>
      </c>
      <c r="H280" s="87">
        <f t="shared" si="23"/>
        <v>0</v>
      </c>
      <c r="P280" s="37" t="str">
        <f t="shared" si="24"/>
        <v>DESCRIÇÃO ALTERADA!</v>
      </c>
      <c r="Q280" s="36" t="s">
        <v>444</v>
      </c>
    </row>
    <row r="281" spans="1:17" ht="25.2" customHeight="1" x14ac:dyDescent="0.25">
      <c r="A281" s="24">
        <v>42644</v>
      </c>
      <c r="B281" s="27" t="s">
        <v>443</v>
      </c>
      <c r="C281" s="24" t="s">
        <v>199</v>
      </c>
      <c r="D281" s="26">
        <v>2303.6999999999998</v>
      </c>
      <c r="G281" s="88">
        <f t="shared" si="22"/>
        <v>41640</v>
      </c>
      <c r="H281" s="87">
        <f t="shared" si="23"/>
        <v>0</v>
      </c>
      <c r="P281" s="37" t="str">
        <f t="shared" si="24"/>
        <v>DESCRIÇÃO ALTERADA!</v>
      </c>
      <c r="Q281" s="36" t="s">
        <v>442</v>
      </c>
    </row>
    <row r="282" spans="1:17" ht="25.2" customHeight="1" x14ac:dyDescent="0.25">
      <c r="A282" s="24">
        <v>42672</v>
      </c>
      <c r="B282" s="27" t="s">
        <v>441</v>
      </c>
      <c r="C282" s="24" t="s">
        <v>149</v>
      </c>
      <c r="D282" s="26">
        <v>688.81</v>
      </c>
      <c r="G282" s="88">
        <f t="shared" ref="G282:G313" si="25">$E$250</f>
        <v>41640</v>
      </c>
      <c r="H282" s="87">
        <f t="shared" si="23"/>
        <v>0</v>
      </c>
      <c r="P282" s="37" t="str">
        <f t="shared" si="24"/>
        <v/>
      </c>
      <c r="Q282" s="36" t="s">
        <v>441</v>
      </c>
    </row>
    <row r="283" spans="1:17" ht="25.2" customHeight="1" x14ac:dyDescent="0.25">
      <c r="A283" s="24">
        <v>42589</v>
      </c>
      <c r="B283" s="27" t="s">
        <v>440</v>
      </c>
      <c r="C283" s="24" t="s">
        <v>149</v>
      </c>
      <c r="D283" s="26">
        <v>558.61</v>
      </c>
      <c r="G283" s="88">
        <f t="shared" si="25"/>
        <v>41640</v>
      </c>
      <c r="H283" s="87">
        <f t="shared" si="23"/>
        <v>0</v>
      </c>
      <c r="P283" s="37" t="str">
        <f t="shared" si="24"/>
        <v/>
      </c>
      <c r="Q283" s="36" t="s">
        <v>440</v>
      </c>
    </row>
    <row r="284" spans="1:17" ht="25.2" customHeight="1" x14ac:dyDescent="0.25">
      <c r="A284" s="24">
        <v>42584</v>
      </c>
      <c r="B284" s="27" t="s">
        <v>439</v>
      </c>
      <c r="C284" s="24" t="s">
        <v>149</v>
      </c>
      <c r="D284" s="26">
        <v>249.75</v>
      </c>
      <c r="G284" s="88">
        <f t="shared" si="25"/>
        <v>41640</v>
      </c>
      <c r="H284" s="87">
        <f t="shared" ref="H284:H315" si="26">IFERROR(D284*$M$253,0)</f>
        <v>0</v>
      </c>
      <c r="P284" s="37" t="str">
        <f t="shared" si="24"/>
        <v/>
      </c>
      <c r="Q284" s="36" t="s">
        <v>439</v>
      </c>
    </row>
    <row r="285" spans="1:17" ht="25.2" customHeight="1" x14ac:dyDescent="0.25">
      <c r="A285" s="24">
        <v>42588</v>
      </c>
      <c r="B285" s="27" t="s">
        <v>438</v>
      </c>
      <c r="C285" s="24" t="s">
        <v>149</v>
      </c>
      <c r="D285" s="26">
        <v>326.60000000000002</v>
      </c>
      <c r="G285" s="88">
        <f t="shared" si="25"/>
        <v>41640</v>
      </c>
      <c r="H285" s="87">
        <f t="shared" si="26"/>
        <v>0</v>
      </c>
      <c r="P285" s="37" t="str">
        <f t="shared" si="24"/>
        <v/>
      </c>
      <c r="Q285" s="36" t="s">
        <v>438</v>
      </c>
    </row>
    <row r="286" spans="1:17" ht="25.2" customHeight="1" x14ac:dyDescent="0.25">
      <c r="G286" s="88">
        <f t="shared" si="25"/>
        <v>41640</v>
      </c>
      <c r="H286" s="87">
        <f t="shared" si="26"/>
        <v>0</v>
      </c>
      <c r="P286" s="37" t="str">
        <f t="shared" si="24"/>
        <v/>
      </c>
      <c r="Q286" s="36"/>
    </row>
    <row r="287" spans="1:17" ht="25.2" customHeight="1" x14ac:dyDescent="0.25">
      <c r="A287" s="92" t="s">
        <v>437</v>
      </c>
      <c r="B287" s="91"/>
      <c r="C287" s="90"/>
      <c r="D287" s="89"/>
      <c r="E287" s="89"/>
      <c r="G287" s="88">
        <f t="shared" si="25"/>
        <v>41640</v>
      </c>
      <c r="H287" s="87">
        <f t="shared" si="26"/>
        <v>0</v>
      </c>
      <c r="P287" s="37" t="str">
        <f t="shared" si="24"/>
        <v/>
      </c>
      <c r="Q287" s="36"/>
    </row>
    <row r="288" spans="1:17" ht="25.2" customHeight="1" x14ac:dyDescent="0.25">
      <c r="A288" s="24">
        <v>43186</v>
      </c>
      <c r="B288" s="27" t="s">
        <v>436</v>
      </c>
      <c r="C288" s="24" t="s">
        <v>79</v>
      </c>
      <c r="D288" s="26">
        <v>1932.55</v>
      </c>
      <c r="G288" s="88">
        <f t="shared" si="25"/>
        <v>41640</v>
      </c>
      <c r="H288" s="87">
        <f t="shared" si="26"/>
        <v>0</v>
      </c>
      <c r="P288" s="37" t="str">
        <f t="shared" si="24"/>
        <v/>
      </c>
      <c r="Q288" s="36" t="s">
        <v>436</v>
      </c>
    </row>
    <row r="289" spans="1:17" ht="25.2" customHeight="1" x14ac:dyDescent="0.25">
      <c r="A289" s="24">
        <v>43185</v>
      </c>
      <c r="B289" s="27" t="s">
        <v>435</v>
      </c>
      <c r="C289" s="24" t="s">
        <v>79</v>
      </c>
      <c r="D289" s="26">
        <v>1206.31</v>
      </c>
      <c r="G289" s="88">
        <f t="shared" si="25"/>
        <v>41640</v>
      </c>
      <c r="H289" s="87">
        <f t="shared" si="26"/>
        <v>0</v>
      </c>
      <c r="P289" s="37" t="str">
        <f t="shared" si="24"/>
        <v>DESCRIÇÃO ALTERADA!</v>
      </c>
      <c r="Q289" s="36" t="s">
        <v>434</v>
      </c>
    </row>
    <row r="290" spans="1:17" ht="25.2" customHeight="1" x14ac:dyDescent="0.25">
      <c r="A290" s="24">
        <v>42643</v>
      </c>
      <c r="B290" s="27" t="s">
        <v>433</v>
      </c>
      <c r="C290" s="24" t="s">
        <v>79</v>
      </c>
      <c r="D290" s="26">
        <v>986.74</v>
      </c>
      <c r="G290" s="88">
        <f t="shared" si="25"/>
        <v>41640</v>
      </c>
      <c r="H290" s="87">
        <f t="shared" si="26"/>
        <v>0</v>
      </c>
      <c r="P290" s="37" t="str">
        <f t="shared" si="24"/>
        <v/>
      </c>
      <c r="Q290" s="36" t="s">
        <v>433</v>
      </c>
    </row>
    <row r="291" spans="1:17" ht="25.2" customHeight="1" x14ac:dyDescent="0.25">
      <c r="A291" s="24">
        <v>43187</v>
      </c>
      <c r="B291" s="27" t="s">
        <v>432</v>
      </c>
      <c r="C291" s="24" t="s">
        <v>79</v>
      </c>
      <c r="D291" s="26">
        <v>4162.4799999999996</v>
      </c>
      <c r="G291" s="88">
        <f t="shared" si="25"/>
        <v>41640</v>
      </c>
      <c r="H291" s="87">
        <f t="shared" si="26"/>
        <v>0</v>
      </c>
      <c r="P291" s="37" t="str">
        <f t="shared" si="24"/>
        <v/>
      </c>
      <c r="Q291" s="36" t="s">
        <v>432</v>
      </c>
    </row>
    <row r="292" spans="1:17" ht="25.2" customHeight="1" x14ac:dyDescent="0.25">
      <c r="A292" s="24">
        <v>42629</v>
      </c>
      <c r="B292" s="27" t="s">
        <v>431</v>
      </c>
      <c r="C292" s="24" t="s">
        <v>149</v>
      </c>
      <c r="D292" s="26">
        <v>1430.55</v>
      </c>
      <c r="G292" s="88">
        <f t="shared" si="25"/>
        <v>41640</v>
      </c>
      <c r="H292" s="87">
        <f t="shared" si="26"/>
        <v>0</v>
      </c>
      <c r="P292" s="37" t="str">
        <f t="shared" si="24"/>
        <v/>
      </c>
      <c r="Q292" s="36" t="s">
        <v>431</v>
      </c>
    </row>
    <row r="293" spans="1:17" ht="25.2" customHeight="1" x14ac:dyDescent="0.25">
      <c r="A293" s="24">
        <v>43179</v>
      </c>
      <c r="B293" s="27" t="s">
        <v>430</v>
      </c>
      <c r="C293" s="24" t="s">
        <v>79</v>
      </c>
      <c r="D293" s="26">
        <v>2573.38</v>
      </c>
      <c r="G293" s="88">
        <f t="shared" si="25"/>
        <v>41640</v>
      </c>
      <c r="H293" s="87">
        <f t="shared" si="26"/>
        <v>0</v>
      </c>
      <c r="P293" s="37" t="str">
        <f t="shared" si="24"/>
        <v/>
      </c>
      <c r="Q293" s="36" t="s">
        <v>430</v>
      </c>
    </row>
    <row r="294" spans="1:17" ht="25.2" customHeight="1" x14ac:dyDescent="0.25">
      <c r="A294" s="24">
        <v>43180</v>
      </c>
      <c r="B294" s="27" t="s">
        <v>429</v>
      </c>
      <c r="C294" s="24" t="s">
        <v>79</v>
      </c>
      <c r="D294" s="26">
        <v>3043.69</v>
      </c>
      <c r="G294" s="88">
        <f t="shared" si="25"/>
        <v>41640</v>
      </c>
      <c r="H294" s="87">
        <f t="shared" si="26"/>
        <v>0</v>
      </c>
      <c r="P294" s="37" t="str">
        <f t="shared" si="24"/>
        <v/>
      </c>
      <c r="Q294" s="36" t="s">
        <v>429</v>
      </c>
    </row>
    <row r="295" spans="1:17" ht="25.2" customHeight="1" x14ac:dyDescent="0.25">
      <c r="A295" s="24">
        <v>43181</v>
      </c>
      <c r="B295" s="27" t="s">
        <v>428</v>
      </c>
      <c r="C295" s="24" t="s">
        <v>79</v>
      </c>
      <c r="D295" s="26">
        <v>3848.49</v>
      </c>
      <c r="G295" s="88">
        <f t="shared" si="25"/>
        <v>41640</v>
      </c>
      <c r="H295" s="87">
        <f t="shared" si="26"/>
        <v>0</v>
      </c>
      <c r="P295" s="37" t="str">
        <f t="shared" si="24"/>
        <v/>
      </c>
      <c r="Q295" s="36" t="s">
        <v>428</v>
      </c>
    </row>
    <row r="296" spans="1:17" ht="25.2" customHeight="1" x14ac:dyDescent="0.25">
      <c r="A296" s="24">
        <v>43182</v>
      </c>
      <c r="B296" s="27" t="s">
        <v>427</v>
      </c>
      <c r="C296" s="24" t="s">
        <v>79</v>
      </c>
      <c r="D296" s="26">
        <v>3197.83</v>
      </c>
      <c r="G296" s="88">
        <f t="shared" si="25"/>
        <v>41640</v>
      </c>
      <c r="H296" s="87">
        <f t="shared" si="26"/>
        <v>0</v>
      </c>
      <c r="P296" s="37" t="str">
        <f t="shared" si="24"/>
        <v/>
      </c>
      <c r="Q296" s="36" t="s">
        <v>427</v>
      </c>
    </row>
    <row r="297" spans="1:17" ht="25.2" customHeight="1" x14ac:dyDescent="0.25">
      <c r="A297" s="24">
        <v>43183</v>
      </c>
      <c r="B297" s="27" t="s">
        <v>426</v>
      </c>
      <c r="C297" s="24" t="s">
        <v>79</v>
      </c>
      <c r="D297" s="26">
        <v>3668.15</v>
      </c>
      <c r="G297" s="88">
        <f t="shared" si="25"/>
        <v>41640</v>
      </c>
      <c r="H297" s="87">
        <f t="shared" si="26"/>
        <v>0</v>
      </c>
      <c r="P297" s="37" t="str">
        <f t="shared" si="24"/>
        <v/>
      </c>
      <c r="Q297" s="36" t="s">
        <v>426</v>
      </c>
    </row>
    <row r="298" spans="1:17" ht="25.2" customHeight="1" x14ac:dyDescent="0.25">
      <c r="A298" s="24">
        <v>43184</v>
      </c>
      <c r="B298" s="27" t="s">
        <v>425</v>
      </c>
      <c r="C298" s="24" t="s">
        <v>79</v>
      </c>
      <c r="D298" s="26">
        <v>4456.08</v>
      </c>
      <c r="G298" s="88">
        <f t="shared" si="25"/>
        <v>41640</v>
      </c>
      <c r="H298" s="87">
        <f t="shared" si="26"/>
        <v>0</v>
      </c>
      <c r="P298" s="37" t="str">
        <f t="shared" si="24"/>
        <v/>
      </c>
      <c r="Q298" s="36" t="s">
        <v>425</v>
      </c>
    </row>
    <row r="299" spans="1:17" ht="25.2" customHeight="1" x14ac:dyDescent="0.25">
      <c r="A299" s="24">
        <v>42624</v>
      </c>
      <c r="B299" s="27" t="s">
        <v>424</v>
      </c>
      <c r="C299" s="24" t="s">
        <v>149</v>
      </c>
      <c r="D299" s="26">
        <v>5131.9799999999996</v>
      </c>
      <c r="G299" s="88">
        <f t="shared" si="25"/>
        <v>41640</v>
      </c>
      <c r="H299" s="87">
        <f t="shared" si="26"/>
        <v>0</v>
      </c>
      <c r="P299" s="37" t="str">
        <f t="shared" si="24"/>
        <v/>
      </c>
      <c r="Q299" s="36" t="s">
        <v>424</v>
      </c>
    </row>
    <row r="300" spans="1:17" ht="25.2" customHeight="1" x14ac:dyDescent="0.25">
      <c r="A300" s="24">
        <v>43223</v>
      </c>
      <c r="B300" s="27" t="s">
        <v>423</v>
      </c>
      <c r="C300" s="24" t="s">
        <v>79</v>
      </c>
      <c r="D300" s="26">
        <v>464.84</v>
      </c>
      <c r="G300" s="88">
        <f t="shared" si="25"/>
        <v>41640</v>
      </c>
      <c r="H300" s="87">
        <f t="shared" si="26"/>
        <v>0</v>
      </c>
      <c r="P300" s="37" t="str">
        <f t="shared" si="24"/>
        <v/>
      </c>
      <c r="Q300" s="36" t="s">
        <v>423</v>
      </c>
    </row>
    <row r="301" spans="1:17" ht="25.2" customHeight="1" x14ac:dyDescent="0.25">
      <c r="A301" s="24">
        <v>43224</v>
      </c>
      <c r="B301" s="27" t="s">
        <v>422</v>
      </c>
      <c r="C301" s="24" t="s">
        <v>79</v>
      </c>
      <c r="D301" s="26">
        <v>570.19000000000005</v>
      </c>
      <c r="G301" s="88">
        <f t="shared" si="25"/>
        <v>41640</v>
      </c>
      <c r="H301" s="87">
        <f t="shared" si="26"/>
        <v>0</v>
      </c>
      <c r="P301" s="37" t="str">
        <f t="shared" si="24"/>
        <v/>
      </c>
      <c r="Q301" s="36" t="s">
        <v>422</v>
      </c>
    </row>
    <row r="302" spans="1:17" ht="25.2" customHeight="1" x14ac:dyDescent="0.25">
      <c r="A302" s="24">
        <v>43146</v>
      </c>
      <c r="B302" s="27" t="s">
        <v>421</v>
      </c>
      <c r="C302" s="24" t="s">
        <v>79</v>
      </c>
      <c r="D302" s="26">
        <v>2382.64</v>
      </c>
      <c r="G302" s="88">
        <f t="shared" si="25"/>
        <v>41640</v>
      </c>
      <c r="H302" s="87">
        <f t="shared" si="26"/>
        <v>0</v>
      </c>
      <c r="P302" s="37" t="str">
        <f t="shared" si="24"/>
        <v/>
      </c>
      <c r="Q302" s="36" t="s">
        <v>421</v>
      </c>
    </row>
    <row r="303" spans="1:17" ht="25.2" customHeight="1" x14ac:dyDescent="0.25">
      <c r="A303" s="24">
        <v>43113</v>
      </c>
      <c r="B303" s="27" t="s">
        <v>420</v>
      </c>
      <c r="C303" s="24" t="s">
        <v>149</v>
      </c>
      <c r="D303" s="26">
        <v>4064.25</v>
      </c>
      <c r="G303" s="88">
        <f t="shared" si="25"/>
        <v>41640</v>
      </c>
      <c r="H303" s="87">
        <f t="shared" si="26"/>
        <v>0</v>
      </c>
      <c r="P303" s="37" t="str">
        <f t="shared" si="24"/>
        <v/>
      </c>
      <c r="Q303" s="36" t="s">
        <v>420</v>
      </c>
    </row>
    <row r="304" spans="1:17" ht="25.2" customHeight="1" x14ac:dyDescent="0.25">
      <c r="A304" s="24">
        <v>43115</v>
      </c>
      <c r="B304" s="27" t="s">
        <v>419</v>
      </c>
      <c r="C304" s="24" t="s">
        <v>149</v>
      </c>
      <c r="D304" s="26">
        <v>6651.05</v>
      </c>
      <c r="G304" s="88">
        <f t="shared" si="25"/>
        <v>41640</v>
      </c>
      <c r="H304" s="87">
        <f t="shared" si="26"/>
        <v>0</v>
      </c>
      <c r="P304" s="37" t="str">
        <f t="shared" si="24"/>
        <v/>
      </c>
      <c r="Q304" s="36" t="s">
        <v>419</v>
      </c>
    </row>
    <row r="305" spans="1:17" ht="25.2" customHeight="1" x14ac:dyDescent="0.25">
      <c r="A305" s="24">
        <v>43112</v>
      </c>
      <c r="B305" s="27" t="s">
        <v>418</v>
      </c>
      <c r="C305" s="24" t="s">
        <v>149</v>
      </c>
      <c r="D305" s="26">
        <v>2923.03</v>
      </c>
      <c r="G305" s="88">
        <f t="shared" si="25"/>
        <v>41640</v>
      </c>
      <c r="H305" s="87">
        <f t="shared" si="26"/>
        <v>0</v>
      </c>
      <c r="P305" s="37" t="str">
        <f t="shared" si="24"/>
        <v/>
      </c>
      <c r="Q305" s="36" t="s">
        <v>418</v>
      </c>
    </row>
    <row r="306" spans="1:17" ht="25.2" customHeight="1" x14ac:dyDescent="0.25">
      <c r="A306" s="24">
        <v>43114</v>
      </c>
      <c r="B306" s="27" t="s">
        <v>417</v>
      </c>
      <c r="C306" s="24" t="s">
        <v>149</v>
      </c>
      <c r="D306" s="26">
        <v>4698.28</v>
      </c>
      <c r="G306" s="88">
        <f t="shared" si="25"/>
        <v>41640</v>
      </c>
      <c r="H306" s="87">
        <f t="shared" si="26"/>
        <v>0</v>
      </c>
      <c r="P306" s="37" t="str">
        <f t="shared" si="24"/>
        <v/>
      </c>
      <c r="Q306" s="36" t="s">
        <v>417</v>
      </c>
    </row>
    <row r="307" spans="1:17" ht="25.2" customHeight="1" x14ac:dyDescent="0.25">
      <c r="A307" s="24">
        <v>43145</v>
      </c>
      <c r="B307" s="27" t="s">
        <v>416</v>
      </c>
      <c r="C307" s="24" t="s">
        <v>149</v>
      </c>
      <c r="D307" s="26">
        <v>4825.07</v>
      </c>
      <c r="G307" s="88">
        <f t="shared" si="25"/>
        <v>41640</v>
      </c>
      <c r="H307" s="87">
        <f t="shared" si="26"/>
        <v>0</v>
      </c>
      <c r="P307" s="37" t="str">
        <f t="shared" si="24"/>
        <v/>
      </c>
      <c r="Q307" s="36" t="s">
        <v>416</v>
      </c>
    </row>
    <row r="308" spans="1:17" ht="25.2" customHeight="1" x14ac:dyDescent="0.25">
      <c r="A308" s="24">
        <v>43124</v>
      </c>
      <c r="B308" s="27" t="s">
        <v>415</v>
      </c>
      <c r="C308" s="24" t="s">
        <v>149</v>
      </c>
      <c r="D308" s="26">
        <v>3455.6</v>
      </c>
      <c r="G308" s="88">
        <f t="shared" si="25"/>
        <v>41640</v>
      </c>
      <c r="H308" s="87">
        <f t="shared" si="26"/>
        <v>0</v>
      </c>
      <c r="P308" s="37" t="str">
        <f t="shared" si="24"/>
        <v/>
      </c>
      <c r="Q308" s="36" t="s">
        <v>415</v>
      </c>
    </row>
    <row r="309" spans="1:17" ht="25.2" customHeight="1" x14ac:dyDescent="0.25">
      <c r="A309" s="24">
        <v>43174</v>
      </c>
      <c r="B309" s="27" t="s">
        <v>414</v>
      </c>
      <c r="C309" s="24" t="s">
        <v>79</v>
      </c>
      <c r="D309" s="26">
        <v>4852.04</v>
      </c>
      <c r="G309" s="88">
        <f t="shared" si="25"/>
        <v>41640</v>
      </c>
      <c r="H309" s="87">
        <f t="shared" si="26"/>
        <v>0</v>
      </c>
      <c r="P309" s="37" t="str">
        <f t="shared" si="24"/>
        <v/>
      </c>
      <c r="Q309" s="36" t="s">
        <v>414</v>
      </c>
    </row>
    <row r="310" spans="1:17" ht="25.2" customHeight="1" x14ac:dyDescent="0.25">
      <c r="A310" s="24">
        <v>42600</v>
      </c>
      <c r="B310" s="27" t="s">
        <v>413</v>
      </c>
      <c r="C310" s="24" t="s">
        <v>79</v>
      </c>
      <c r="D310" s="26">
        <v>3636.46</v>
      </c>
      <c r="G310" s="88">
        <f t="shared" si="25"/>
        <v>41640</v>
      </c>
      <c r="H310" s="87">
        <f t="shared" si="26"/>
        <v>0</v>
      </c>
      <c r="P310" s="37" t="str">
        <f t="shared" si="24"/>
        <v/>
      </c>
      <c r="Q310" s="36" t="s">
        <v>413</v>
      </c>
    </row>
    <row r="311" spans="1:17" ht="25.2" customHeight="1" x14ac:dyDescent="0.25">
      <c r="A311" s="24">
        <v>43175</v>
      </c>
      <c r="B311" s="27" t="s">
        <v>412</v>
      </c>
      <c r="C311" s="24" t="s">
        <v>79</v>
      </c>
      <c r="D311" s="26">
        <v>9061.26</v>
      </c>
      <c r="G311" s="88">
        <f t="shared" si="25"/>
        <v>41640</v>
      </c>
      <c r="H311" s="87">
        <f t="shared" si="26"/>
        <v>0</v>
      </c>
      <c r="P311" s="37" t="str">
        <f t="shared" si="24"/>
        <v/>
      </c>
      <c r="Q311" s="36" t="s">
        <v>412</v>
      </c>
    </row>
    <row r="312" spans="1:17" ht="25.2" customHeight="1" x14ac:dyDescent="0.25">
      <c r="A312" s="24">
        <v>43176</v>
      </c>
      <c r="B312" s="27" t="s">
        <v>411</v>
      </c>
      <c r="C312" s="24" t="s">
        <v>79</v>
      </c>
      <c r="D312" s="26">
        <v>11172.68</v>
      </c>
      <c r="G312" s="88">
        <f t="shared" si="25"/>
        <v>41640</v>
      </c>
      <c r="H312" s="87">
        <f t="shared" si="26"/>
        <v>0</v>
      </c>
      <c r="P312" s="37" t="str">
        <f t="shared" si="24"/>
        <v/>
      </c>
      <c r="Q312" s="36" t="s">
        <v>411</v>
      </c>
    </row>
    <row r="313" spans="1:17" ht="25.2" customHeight="1" x14ac:dyDescent="0.25">
      <c r="A313" s="24">
        <v>43276</v>
      </c>
      <c r="B313" s="27" t="s">
        <v>410</v>
      </c>
      <c r="C313" s="24" t="s">
        <v>13</v>
      </c>
      <c r="D313" s="26">
        <v>10.86</v>
      </c>
      <c r="G313" s="88">
        <f t="shared" si="25"/>
        <v>41640</v>
      </c>
      <c r="H313" s="87">
        <f t="shared" si="26"/>
        <v>0</v>
      </c>
      <c r="P313" s="37" t="str">
        <f t="shared" si="24"/>
        <v/>
      </c>
      <c r="Q313" s="36" t="s">
        <v>410</v>
      </c>
    </row>
    <row r="314" spans="1:17" ht="25.2" customHeight="1" x14ac:dyDescent="0.25">
      <c r="A314" s="24">
        <v>43273</v>
      </c>
      <c r="B314" s="27" t="s">
        <v>409</v>
      </c>
      <c r="C314" s="24" t="s">
        <v>13</v>
      </c>
      <c r="D314" s="26">
        <v>18.170000000000002</v>
      </c>
      <c r="G314" s="88">
        <f t="shared" ref="G314:G345" si="27">$E$250</f>
        <v>41640</v>
      </c>
      <c r="H314" s="87">
        <f t="shared" si="26"/>
        <v>0</v>
      </c>
      <c r="P314" s="37" t="str">
        <f t="shared" si="24"/>
        <v/>
      </c>
      <c r="Q314" s="36" t="s">
        <v>409</v>
      </c>
    </row>
    <row r="315" spans="1:17" ht="25.2" customHeight="1" x14ac:dyDescent="0.25">
      <c r="A315" s="24">
        <v>43118</v>
      </c>
      <c r="B315" s="27" t="s">
        <v>408</v>
      </c>
      <c r="C315" s="24" t="s">
        <v>149</v>
      </c>
      <c r="D315" s="26">
        <v>785.76</v>
      </c>
      <c r="G315" s="88">
        <f t="shared" si="27"/>
        <v>41640</v>
      </c>
      <c r="H315" s="87">
        <f t="shared" si="26"/>
        <v>0</v>
      </c>
      <c r="P315" s="37" t="str">
        <f t="shared" si="24"/>
        <v/>
      </c>
      <c r="Q315" s="36" t="s">
        <v>408</v>
      </c>
    </row>
    <row r="316" spans="1:17" ht="25.2" customHeight="1" x14ac:dyDescent="0.25">
      <c r="A316" s="24">
        <v>42637</v>
      </c>
      <c r="B316" s="27" t="s">
        <v>407</v>
      </c>
      <c r="C316" s="24" t="s">
        <v>79</v>
      </c>
      <c r="D316" s="26">
        <v>9542.94</v>
      </c>
      <c r="G316" s="88">
        <f t="shared" si="27"/>
        <v>41640</v>
      </c>
      <c r="H316" s="87">
        <f t="shared" ref="H316:H347" si="28">IFERROR(D316*$M$253,0)</f>
        <v>0</v>
      </c>
      <c r="P316" s="37" t="str">
        <f t="shared" si="24"/>
        <v/>
      </c>
      <c r="Q316" s="36" t="s">
        <v>407</v>
      </c>
    </row>
    <row r="317" spans="1:17" ht="25.2" customHeight="1" x14ac:dyDescent="0.25">
      <c r="A317" s="24">
        <v>42636</v>
      </c>
      <c r="B317" s="27" t="s">
        <v>406</v>
      </c>
      <c r="C317" s="24" t="s">
        <v>79</v>
      </c>
      <c r="D317" s="26">
        <v>5807.83</v>
      </c>
      <c r="G317" s="88">
        <f t="shared" si="27"/>
        <v>41640</v>
      </c>
      <c r="H317" s="87">
        <f t="shared" si="28"/>
        <v>0</v>
      </c>
      <c r="P317" s="37" t="str">
        <f t="shared" si="24"/>
        <v/>
      </c>
      <c r="Q317" s="36" t="s">
        <v>406</v>
      </c>
    </row>
    <row r="318" spans="1:17" ht="25.2" customHeight="1" x14ac:dyDescent="0.25">
      <c r="A318" s="24">
        <v>43196</v>
      </c>
      <c r="B318" s="27" t="s">
        <v>405</v>
      </c>
      <c r="C318" s="24" t="s">
        <v>149</v>
      </c>
      <c r="D318" s="26">
        <v>993.26</v>
      </c>
      <c r="G318" s="88">
        <f t="shared" si="27"/>
        <v>41640</v>
      </c>
      <c r="H318" s="87">
        <f t="shared" si="28"/>
        <v>0</v>
      </c>
      <c r="P318" s="37" t="str">
        <f t="shared" si="24"/>
        <v/>
      </c>
      <c r="Q318" s="36" t="s">
        <v>405</v>
      </c>
    </row>
    <row r="319" spans="1:17" ht="25.2" customHeight="1" x14ac:dyDescent="0.25">
      <c r="A319" s="24">
        <v>43275</v>
      </c>
      <c r="B319" s="27" t="s">
        <v>404</v>
      </c>
      <c r="C319" s="24" t="s">
        <v>13</v>
      </c>
      <c r="D319" s="26">
        <v>29.59</v>
      </c>
      <c r="G319" s="88">
        <f t="shared" si="27"/>
        <v>41640</v>
      </c>
      <c r="H319" s="87">
        <f t="shared" si="28"/>
        <v>0</v>
      </c>
      <c r="P319" s="37" t="str">
        <f t="shared" si="24"/>
        <v/>
      </c>
      <c r="Q319" s="36" t="s">
        <v>404</v>
      </c>
    </row>
    <row r="320" spans="1:17" ht="25.2" customHeight="1" x14ac:dyDescent="0.25">
      <c r="A320" s="24">
        <v>43274</v>
      </c>
      <c r="B320" s="27" t="s">
        <v>403</v>
      </c>
      <c r="C320" s="24" t="s">
        <v>13</v>
      </c>
      <c r="D320" s="26">
        <v>78.709999999999994</v>
      </c>
      <c r="G320" s="88">
        <f t="shared" si="27"/>
        <v>41640</v>
      </c>
      <c r="H320" s="87">
        <f t="shared" si="28"/>
        <v>0</v>
      </c>
      <c r="P320" s="37" t="str">
        <f t="shared" si="24"/>
        <v/>
      </c>
      <c r="Q320" s="36" t="s">
        <v>403</v>
      </c>
    </row>
    <row r="321" spans="1:17" ht="25.2" customHeight="1" x14ac:dyDescent="0.25">
      <c r="A321" s="24">
        <v>43150</v>
      </c>
      <c r="B321" s="27" t="s">
        <v>402</v>
      </c>
      <c r="C321" s="24" t="s">
        <v>149</v>
      </c>
      <c r="D321" s="26">
        <v>2152.88</v>
      </c>
      <c r="G321" s="88">
        <f t="shared" si="27"/>
        <v>41640</v>
      </c>
      <c r="H321" s="87">
        <f t="shared" si="28"/>
        <v>0</v>
      </c>
      <c r="P321" s="37" t="str">
        <f t="shared" si="24"/>
        <v/>
      </c>
      <c r="Q321" s="36" t="s">
        <v>402</v>
      </c>
    </row>
    <row r="322" spans="1:17" ht="25.2" customHeight="1" x14ac:dyDescent="0.25">
      <c r="A322" s="24">
        <v>43149</v>
      </c>
      <c r="B322" s="27" t="s">
        <v>401</v>
      </c>
      <c r="C322" s="24" t="s">
        <v>149</v>
      </c>
      <c r="D322" s="26">
        <v>1540.47</v>
      </c>
      <c r="G322" s="88">
        <f t="shared" si="27"/>
        <v>41640</v>
      </c>
      <c r="H322" s="87">
        <f t="shared" si="28"/>
        <v>0</v>
      </c>
      <c r="P322" s="37" t="str">
        <f t="shared" ref="P322:P385" si="29">IF(Q322=B322,"","DESCRIÇÃO ALTERADA!")</f>
        <v/>
      </c>
      <c r="Q322" s="36" t="s">
        <v>401</v>
      </c>
    </row>
    <row r="323" spans="1:17" ht="25.2" customHeight="1" x14ac:dyDescent="0.25">
      <c r="A323" s="24">
        <v>43152</v>
      </c>
      <c r="B323" s="27" t="s">
        <v>400</v>
      </c>
      <c r="C323" s="24" t="s">
        <v>149</v>
      </c>
      <c r="D323" s="26">
        <v>2510.4299999999998</v>
      </c>
      <c r="G323" s="88">
        <f t="shared" si="27"/>
        <v>41640</v>
      </c>
      <c r="H323" s="87">
        <f t="shared" si="28"/>
        <v>0</v>
      </c>
      <c r="P323" s="37" t="str">
        <f t="shared" si="29"/>
        <v/>
      </c>
      <c r="Q323" s="36" t="s">
        <v>400</v>
      </c>
    </row>
    <row r="324" spans="1:17" ht="25.2" customHeight="1" x14ac:dyDescent="0.25">
      <c r="A324" s="24">
        <v>43151</v>
      </c>
      <c r="B324" s="27" t="s">
        <v>399</v>
      </c>
      <c r="C324" s="24" t="s">
        <v>149</v>
      </c>
      <c r="D324" s="26">
        <v>1790.74</v>
      </c>
      <c r="G324" s="88">
        <f t="shared" si="27"/>
        <v>41640</v>
      </c>
      <c r="H324" s="87">
        <f t="shared" si="28"/>
        <v>0</v>
      </c>
      <c r="P324" s="37" t="str">
        <f t="shared" si="29"/>
        <v/>
      </c>
      <c r="Q324" s="36" t="s">
        <v>399</v>
      </c>
    </row>
    <row r="325" spans="1:17" ht="25.2" customHeight="1" x14ac:dyDescent="0.25">
      <c r="A325" s="24">
        <v>43169</v>
      </c>
      <c r="B325" s="27" t="s">
        <v>398</v>
      </c>
      <c r="C325" s="24" t="s">
        <v>13</v>
      </c>
      <c r="D325" s="26">
        <v>54.75</v>
      </c>
      <c r="G325" s="88">
        <f t="shared" si="27"/>
        <v>41640</v>
      </c>
      <c r="H325" s="87">
        <f t="shared" si="28"/>
        <v>0</v>
      </c>
      <c r="P325" s="37" t="str">
        <f t="shared" si="29"/>
        <v/>
      </c>
      <c r="Q325" s="36" t="s">
        <v>398</v>
      </c>
    </row>
    <row r="326" spans="1:17" ht="25.2" customHeight="1" x14ac:dyDescent="0.25">
      <c r="A326" s="24">
        <v>43170</v>
      </c>
      <c r="B326" s="27" t="s">
        <v>397</v>
      </c>
      <c r="C326" s="24" t="s">
        <v>13</v>
      </c>
      <c r="D326" s="26">
        <v>80.94</v>
      </c>
      <c r="G326" s="88">
        <f t="shared" si="27"/>
        <v>41640</v>
      </c>
      <c r="H326" s="87">
        <f t="shared" si="28"/>
        <v>0</v>
      </c>
      <c r="P326" s="37" t="str">
        <f t="shared" si="29"/>
        <v/>
      </c>
      <c r="Q326" s="36" t="s">
        <v>397</v>
      </c>
    </row>
    <row r="327" spans="1:17" ht="25.2" customHeight="1" x14ac:dyDescent="0.25">
      <c r="A327" s="24">
        <v>43154</v>
      </c>
      <c r="B327" s="27" t="s">
        <v>396</v>
      </c>
      <c r="C327" s="24" t="s">
        <v>149</v>
      </c>
      <c r="D327" s="26">
        <v>1707.46</v>
      </c>
      <c r="G327" s="88">
        <f t="shared" si="27"/>
        <v>41640</v>
      </c>
      <c r="H327" s="87">
        <f t="shared" si="28"/>
        <v>0</v>
      </c>
      <c r="P327" s="37" t="str">
        <f t="shared" si="29"/>
        <v/>
      </c>
      <c r="Q327" s="36" t="s">
        <v>396</v>
      </c>
    </row>
    <row r="328" spans="1:17" ht="25.2" customHeight="1" x14ac:dyDescent="0.25">
      <c r="A328" s="24">
        <v>43158</v>
      </c>
      <c r="B328" s="27" t="s">
        <v>395</v>
      </c>
      <c r="C328" s="24" t="s">
        <v>149</v>
      </c>
      <c r="D328" s="26">
        <v>2643.85</v>
      </c>
      <c r="G328" s="88">
        <f t="shared" si="27"/>
        <v>41640</v>
      </c>
      <c r="H328" s="87">
        <f t="shared" si="28"/>
        <v>0</v>
      </c>
      <c r="P328" s="37" t="str">
        <f t="shared" si="29"/>
        <v/>
      </c>
      <c r="Q328" s="36" t="s">
        <v>395</v>
      </c>
    </row>
    <row r="329" spans="1:17" ht="25.2" customHeight="1" x14ac:dyDescent="0.25">
      <c r="A329" s="24">
        <v>43153</v>
      </c>
      <c r="B329" s="27" t="s">
        <v>394</v>
      </c>
      <c r="C329" s="24" t="s">
        <v>149</v>
      </c>
      <c r="D329" s="26">
        <v>1250.97</v>
      </c>
      <c r="G329" s="88">
        <f t="shared" si="27"/>
        <v>41640</v>
      </c>
      <c r="H329" s="87">
        <f t="shared" si="28"/>
        <v>0</v>
      </c>
      <c r="P329" s="37" t="str">
        <f t="shared" si="29"/>
        <v/>
      </c>
      <c r="Q329" s="36" t="s">
        <v>394</v>
      </c>
    </row>
    <row r="330" spans="1:17" ht="25.2" customHeight="1" x14ac:dyDescent="0.25">
      <c r="A330" s="24">
        <v>43157</v>
      </c>
      <c r="B330" s="27" t="s">
        <v>393</v>
      </c>
      <c r="C330" s="24" t="s">
        <v>149</v>
      </c>
      <c r="D330" s="26">
        <v>1961.07</v>
      </c>
      <c r="G330" s="88">
        <f t="shared" si="27"/>
        <v>41640</v>
      </c>
      <c r="H330" s="87">
        <f t="shared" si="28"/>
        <v>0</v>
      </c>
      <c r="P330" s="37" t="str">
        <f t="shared" si="29"/>
        <v/>
      </c>
      <c r="Q330" s="36" t="s">
        <v>393</v>
      </c>
    </row>
    <row r="331" spans="1:17" ht="25.2" customHeight="1" x14ac:dyDescent="0.25">
      <c r="A331" s="24">
        <v>43156</v>
      </c>
      <c r="B331" s="27" t="s">
        <v>392</v>
      </c>
      <c r="C331" s="24" t="s">
        <v>149</v>
      </c>
      <c r="D331" s="26">
        <v>1597.72</v>
      </c>
      <c r="G331" s="88">
        <f t="shared" si="27"/>
        <v>41640</v>
      </c>
      <c r="H331" s="87">
        <f t="shared" si="28"/>
        <v>0</v>
      </c>
      <c r="P331" s="37" t="str">
        <f t="shared" si="29"/>
        <v/>
      </c>
      <c r="Q331" s="36" t="s">
        <v>392</v>
      </c>
    </row>
    <row r="332" spans="1:17" ht="25.2" customHeight="1" x14ac:dyDescent="0.25">
      <c r="A332" s="24">
        <v>43160</v>
      </c>
      <c r="B332" s="27" t="s">
        <v>391</v>
      </c>
      <c r="C332" s="24" t="s">
        <v>149</v>
      </c>
      <c r="D332" s="26">
        <v>2848.7</v>
      </c>
      <c r="G332" s="88">
        <f t="shared" si="27"/>
        <v>41640</v>
      </c>
      <c r="H332" s="87">
        <f t="shared" si="28"/>
        <v>0</v>
      </c>
      <c r="P332" s="37" t="str">
        <f t="shared" si="29"/>
        <v/>
      </c>
      <c r="Q332" s="36" t="s">
        <v>391</v>
      </c>
    </row>
    <row r="333" spans="1:17" ht="25.2" customHeight="1" x14ac:dyDescent="0.25">
      <c r="A333" s="24">
        <v>43155</v>
      </c>
      <c r="B333" s="27" t="s">
        <v>390</v>
      </c>
      <c r="C333" s="24" t="s">
        <v>149</v>
      </c>
      <c r="D333" s="26">
        <v>1327.05</v>
      </c>
      <c r="G333" s="88">
        <f t="shared" si="27"/>
        <v>41640</v>
      </c>
      <c r="H333" s="87">
        <f t="shared" si="28"/>
        <v>0</v>
      </c>
      <c r="P333" s="37" t="str">
        <f t="shared" si="29"/>
        <v/>
      </c>
      <c r="Q333" s="36" t="s">
        <v>390</v>
      </c>
    </row>
    <row r="334" spans="1:17" ht="25.2" customHeight="1" x14ac:dyDescent="0.25">
      <c r="A334" s="24">
        <v>43159</v>
      </c>
      <c r="B334" s="27" t="s">
        <v>389</v>
      </c>
      <c r="C334" s="24" t="s">
        <v>149</v>
      </c>
      <c r="D334" s="26">
        <v>2065.5</v>
      </c>
      <c r="G334" s="88">
        <f t="shared" si="27"/>
        <v>41640</v>
      </c>
      <c r="H334" s="87">
        <f t="shared" si="28"/>
        <v>0</v>
      </c>
      <c r="P334" s="37" t="str">
        <f t="shared" si="29"/>
        <v/>
      </c>
      <c r="Q334" s="36" t="s">
        <v>389</v>
      </c>
    </row>
    <row r="335" spans="1:17" ht="25.2" customHeight="1" x14ac:dyDescent="0.25">
      <c r="A335" s="24">
        <v>42983</v>
      </c>
      <c r="B335" s="27" t="s">
        <v>388</v>
      </c>
      <c r="C335" s="24" t="s">
        <v>149</v>
      </c>
      <c r="D335" s="26">
        <v>2631.87</v>
      </c>
      <c r="G335" s="88">
        <f t="shared" si="27"/>
        <v>41640</v>
      </c>
      <c r="H335" s="87">
        <f t="shared" si="28"/>
        <v>0</v>
      </c>
      <c r="P335" s="37" t="str">
        <f t="shared" si="29"/>
        <v/>
      </c>
      <c r="Q335" s="36" t="s">
        <v>388</v>
      </c>
    </row>
    <row r="336" spans="1:17" ht="25.2" customHeight="1" x14ac:dyDescent="0.25">
      <c r="A336" s="24">
        <v>43108</v>
      </c>
      <c r="B336" s="27" t="s">
        <v>387</v>
      </c>
      <c r="C336" s="24" t="s">
        <v>149</v>
      </c>
      <c r="D336" s="26">
        <v>2852.07</v>
      </c>
      <c r="G336" s="88">
        <f t="shared" si="27"/>
        <v>41640</v>
      </c>
      <c r="H336" s="87">
        <f t="shared" si="28"/>
        <v>0</v>
      </c>
      <c r="P336" s="37" t="str">
        <f t="shared" si="29"/>
        <v/>
      </c>
      <c r="Q336" s="36" t="s">
        <v>387</v>
      </c>
    </row>
    <row r="337" spans="1:17" ht="25.2" customHeight="1" x14ac:dyDescent="0.25">
      <c r="A337" s="24">
        <v>43110</v>
      </c>
      <c r="B337" s="27" t="s">
        <v>386</v>
      </c>
      <c r="C337" s="24" t="s">
        <v>149</v>
      </c>
      <c r="D337" s="26">
        <v>4451.82</v>
      </c>
      <c r="G337" s="88">
        <f t="shared" si="27"/>
        <v>41640</v>
      </c>
      <c r="H337" s="87">
        <f t="shared" si="28"/>
        <v>0</v>
      </c>
      <c r="P337" s="37" t="str">
        <f t="shared" si="29"/>
        <v/>
      </c>
      <c r="Q337" s="36" t="s">
        <v>386</v>
      </c>
    </row>
    <row r="338" spans="1:17" ht="25.2" customHeight="1" x14ac:dyDescent="0.25">
      <c r="A338" s="24">
        <v>43107</v>
      </c>
      <c r="B338" s="27" t="s">
        <v>385</v>
      </c>
      <c r="C338" s="24" t="s">
        <v>149</v>
      </c>
      <c r="D338" s="26">
        <v>2067.87</v>
      </c>
      <c r="G338" s="88">
        <f t="shared" si="27"/>
        <v>41640</v>
      </c>
      <c r="H338" s="87">
        <f t="shared" si="28"/>
        <v>0</v>
      </c>
      <c r="P338" s="37" t="str">
        <f t="shared" si="29"/>
        <v/>
      </c>
      <c r="Q338" s="36" t="s">
        <v>385</v>
      </c>
    </row>
    <row r="339" spans="1:17" ht="25.2" customHeight="1" x14ac:dyDescent="0.25">
      <c r="A339" s="24">
        <v>43109</v>
      </c>
      <c r="B339" s="27" t="s">
        <v>384</v>
      </c>
      <c r="C339" s="24" t="s">
        <v>149</v>
      </c>
      <c r="D339" s="26">
        <v>3385.32</v>
      </c>
      <c r="F339" s="93"/>
      <c r="G339" s="88">
        <f t="shared" si="27"/>
        <v>41640</v>
      </c>
      <c r="H339" s="87">
        <f t="shared" si="28"/>
        <v>0</v>
      </c>
      <c r="P339" s="37" t="str">
        <f t="shared" si="29"/>
        <v/>
      </c>
      <c r="Q339" s="36" t="s">
        <v>384</v>
      </c>
    </row>
    <row r="340" spans="1:17" ht="25.2" customHeight="1" x14ac:dyDescent="0.25">
      <c r="A340" s="24">
        <v>42626</v>
      </c>
      <c r="B340" s="27" t="s">
        <v>383</v>
      </c>
      <c r="C340" s="24" t="s">
        <v>79</v>
      </c>
      <c r="D340" s="26">
        <v>1273.49</v>
      </c>
      <c r="F340" s="93"/>
      <c r="G340" s="88">
        <f t="shared" si="27"/>
        <v>41640</v>
      </c>
      <c r="H340" s="87">
        <f t="shared" si="28"/>
        <v>0</v>
      </c>
      <c r="P340" s="37" t="str">
        <f t="shared" si="29"/>
        <v/>
      </c>
      <c r="Q340" s="36" t="s">
        <v>383</v>
      </c>
    </row>
    <row r="341" spans="1:17" ht="25.2" customHeight="1" x14ac:dyDescent="0.25">
      <c r="A341" s="24">
        <v>42631</v>
      </c>
      <c r="B341" s="27" t="s">
        <v>382</v>
      </c>
      <c r="C341" s="24" t="s">
        <v>149</v>
      </c>
      <c r="D341" s="26">
        <v>1835.63</v>
      </c>
      <c r="F341" s="93"/>
      <c r="G341" s="88">
        <f t="shared" si="27"/>
        <v>41640</v>
      </c>
      <c r="H341" s="87">
        <f t="shared" si="28"/>
        <v>0</v>
      </c>
      <c r="P341" s="37" t="str">
        <f t="shared" si="29"/>
        <v/>
      </c>
      <c r="Q341" s="36" t="s">
        <v>382</v>
      </c>
    </row>
    <row r="342" spans="1:17" ht="25.2" customHeight="1" x14ac:dyDescent="0.25">
      <c r="A342" s="24">
        <v>42633</v>
      </c>
      <c r="B342" s="27" t="s">
        <v>381</v>
      </c>
      <c r="C342" s="24" t="s">
        <v>149</v>
      </c>
      <c r="D342" s="26">
        <v>2846.01</v>
      </c>
      <c r="F342" s="93"/>
      <c r="G342" s="88">
        <f t="shared" si="27"/>
        <v>41640</v>
      </c>
      <c r="H342" s="87">
        <f t="shared" si="28"/>
        <v>0</v>
      </c>
      <c r="P342" s="37" t="str">
        <f t="shared" si="29"/>
        <v/>
      </c>
      <c r="Q342" s="36" t="s">
        <v>381</v>
      </c>
    </row>
    <row r="343" spans="1:17" ht="25.2" customHeight="1" x14ac:dyDescent="0.25">
      <c r="A343" s="24">
        <v>42630</v>
      </c>
      <c r="B343" s="27" t="s">
        <v>380</v>
      </c>
      <c r="C343" s="24" t="s">
        <v>149</v>
      </c>
      <c r="D343" s="26">
        <v>1391.06</v>
      </c>
      <c r="F343" s="93"/>
      <c r="G343" s="88">
        <f t="shared" si="27"/>
        <v>41640</v>
      </c>
      <c r="H343" s="87">
        <f t="shared" si="28"/>
        <v>0</v>
      </c>
      <c r="P343" s="37" t="str">
        <f t="shared" si="29"/>
        <v/>
      </c>
      <c r="Q343" s="36" t="s">
        <v>380</v>
      </c>
    </row>
    <row r="344" spans="1:17" ht="25.2" customHeight="1" x14ac:dyDescent="0.25">
      <c r="A344" s="24">
        <v>42632</v>
      </c>
      <c r="B344" s="27" t="s">
        <v>379</v>
      </c>
      <c r="C344" s="24" t="s">
        <v>149</v>
      </c>
      <c r="D344" s="26">
        <v>2153.1799999999998</v>
      </c>
      <c r="F344" s="93"/>
      <c r="G344" s="88">
        <f t="shared" si="27"/>
        <v>41640</v>
      </c>
      <c r="H344" s="87">
        <f t="shared" si="28"/>
        <v>0</v>
      </c>
      <c r="P344" s="37" t="str">
        <f t="shared" si="29"/>
        <v/>
      </c>
      <c r="Q344" s="36" t="s">
        <v>379</v>
      </c>
    </row>
    <row r="345" spans="1:17" ht="25.2" customHeight="1" x14ac:dyDescent="0.25">
      <c r="A345" s="24">
        <v>42627</v>
      </c>
      <c r="B345" s="27" t="s">
        <v>378</v>
      </c>
      <c r="C345" s="24" t="s">
        <v>149</v>
      </c>
      <c r="D345" s="26">
        <v>1120.08</v>
      </c>
      <c r="F345" s="93"/>
      <c r="G345" s="88">
        <f t="shared" si="27"/>
        <v>41640</v>
      </c>
      <c r="H345" s="87">
        <f t="shared" si="28"/>
        <v>0</v>
      </c>
      <c r="P345" s="37" t="str">
        <f t="shared" si="29"/>
        <v/>
      </c>
      <c r="Q345" s="36" t="s">
        <v>378</v>
      </c>
    </row>
    <row r="346" spans="1:17" ht="25.2" customHeight="1" x14ac:dyDescent="0.25">
      <c r="A346" s="24">
        <v>42628</v>
      </c>
      <c r="B346" s="27" t="s">
        <v>377</v>
      </c>
      <c r="C346" s="24" t="s">
        <v>149</v>
      </c>
      <c r="D346" s="26">
        <v>1683.62</v>
      </c>
      <c r="F346" s="93"/>
      <c r="G346" s="88">
        <f t="shared" ref="G346:G377" si="30">$E$250</f>
        <v>41640</v>
      </c>
      <c r="H346" s="87">
        <f t="shared" si="28"/>
        <v>0</v>
      </c>
      <c r="P346" s="37" t="str">
        <f t="shared" si="29"/>
        <v/>
      </c>
      <c r="Q346" s="36" t="s">
        <v>377</v>
      </c>
    </row>
    <row r="347" spans="1:17" ht="25.2" customHeight="1" x14ac:dyDescent="0.25">
      <c r="A347" s="24">
        <v>42662</v>
      </c>
      <c r="B347" s="27" t="s">
        <v>376</v>
      </c>
      <c r="C347" s="24" t="s">
        <v>149</v>
      </c>
      <c r="D347" s="26">
        <v>1941.43</v>
      </c>
      <c r="F347" s="93"/>
      <c r="G347" s="88">
        <f t="shared" si="30"/>
        <v>41640</v>
      </c>
      <c r="H347" s="87">
        <f t="shared" si="28"/>
        <v>0</v>
      </c>
      <c r="P347" s="37" t="str">
        <f t="shared" si="29"/>
        <v>DESCRIÇÃO ALTERADA!</v>
      </c>
      <c r="Q347" s="36" t="s">
        <v>375</v>
      </c>
    </row>
    <row r="348" spans="1:17" ht="25.2" customHeight="1" x14ac:dyDescent="0.25">
      <c r="A348" s="24">
        <v>43225</v>
      </c>
      <c r="B348" s="27" t="s">
        <v>374</v>
      </c>
      <c r="C348" s="24" t="s">
        <v>149</v>
      </c>
      <c r="D348" s="26">
        <v>6640.06</v>
      </c>
      <c r="F348" s="93"/>
      <c r="G348" s="88">
        <f t="shared" si="30"/>
        <v>41640</v>
      </c>
      <c r="H348" s="87">
        <f t="shared" ref="H348:H379" si="31">IFERROR(D348*$M$253,0)</f>
        <v>0</v>
      </c>
      <c r="P348" s="37" t="str">
        <f t="shared" si="29"/>
        <v/>
      </c>
      <c r="Q348" s="36" t="s">
        <v>374</v>
      </c>
    </row>
    <row r="349" spans="1:17" ht="25.2" customHeight="1" x14ac:dyDescent="0.25">
      <c r="F349" s="93"/>
      <c r="G349" s="88">
        <f t="shared" si="30"/>
        <v>41640</v>
      </c>
      <c r="H349" s="87">
        <f t="shared" si="31"/>
        <v>0</v>
      </c>
      <c r="P349" s="37" t="str">
        <f t="shared" si="29"/>
        <v/>
      </c>
      <c r="Q349" s="36"/>
    </row>
    <row r="350" spans="1:17" ht="25.2" customHeight="1" x14ac:dyDescent="0.25">
      <c r="A350" s="92" t="s">
        <v>373</v>
      </c>
      <c r="B350" s="91"/>
      <c r="C350" s="90"/>
      <c r="D350" s="89"/>
      <c r="E350" s="89"/>
      <c r="F350" s="93"/>
      <c r="G350" s="88">
        <f t="shared" si="30"/>
        <v>41640</v>
      </c>
      <c r="H350" s="87">
        <f t="shared" si="31"/>
        <v>0</v>
      </c>
      <c r="P350" s="37" t="str">
        <f t="shared" si="29"/>
        <v/>
      </c>
      <c r="Q350" s="36"/>
    </row>
    <row r="351" spans="1:17" ht="25.2" customHeight="1" x14ac:dyDescent="0.25">
      <c r="A351" s="24">
        <v>43344</v>
      </c>
      <c r="B351" s="27" t="s">
        <v>372</v>
      </c>
      <c r="C351" s="24" t="s">
        <v>79</v>
      </c>
      <c r="D351" s="26">
        <v>71.209999999999994</v>
      </c>
      <c r="F351" s="93"/>
      <c r="G351" s="88">
        <f t="shared" si="30"/>
        <v>41640</v>
      </c>
      <c r="H351" s="87">
        <f t="shared" si="31"/>
        <v>0</v>
      </c>
      <c r="P351" s="37" t="str">
        <f t="shared" si="29"/>
        <v/>
      </c>
      <c r="Q351" s="36" t="s">
        <v>372</v>
      </c>
    </row>
    <row r="352" spans="1:17" ht="25.2" customHeight="1" x14ac:dyDescent="0.25">
      <c r="A352" s="24">
        <v>42873</v>
      </c>
      <c r="B352" s="27" t="s">
        <v>371</v>
      </c>
      <c r="C352" s="24" t="s">
        <v>79</v>
      </c>
      <c r="D352" s="26">
        <v>139.05000000000001</v>
      </c>
      <c r="F352" s="93"/>
      <c r="G352" s="88">
        <f t="shared" si="30"/>
        <v>41640</v>
      </c>
      <c r="H352" s="87">
        <f t="shared" si="31"/>
        <v>0</v>
      </c>
      <c r="P352" s="37" t="str">
        <f t="shared" si="29"/>
        <v/>
      </c>
      <c r="Q352" s="36" t="s">
        <v>371</v>
      </c>
    </row>
    <row r="353" spans="1:17" ht="25.2" customHeight="1" x14ac:dyDescent="0.25">
      <c r="A353" s="24">
        <v>42665</v>
      </c>
      <c r="B353" s="27" t="s">
        <v>370</v>
      </c>
      <c r="C353" s="24" t="s">
        <v>149</v>
      </c>
      <c r="D353" s="26">
        <v>329.15</v>
      </c>
      <c r="F353" s="93"/>
      <c r="G353" s="88">
        <f t="shared" si="30"/>
        <v>41640</v>
      </c>
      <c r="H353" s="87">
        <f t="shared" si="31"/>
        <v>0</v>
      </c>
      <c r="P353" s="37" t="str">
        <f t="shared" si="29"/>
        <v/>
      </c>
      <c r="Q353" s="36" t="s">
        <v>370</v>
      </c>
    </row>
    <row r="354" spans="1:17" ht="25.2" customHeight="1" x14ac:dyDescent="0.25">
      <c r="A354" s="24">
        <v>42661</v>
      </c>
      <c r="B354" s="27" t="s">
        <v>369</v>
      </c>
      <c r="C354" s="24" t="s">
        <v>79</v>
      </c>
      <c r="D354" s="26">
        <v>2092.5</v>
      </c>
      <c r="F354" s="93"/>
      <c r="G354" s="88">
        <f t="shared" si="30"/>
        <v>41640</v>
      </c>
      <c r="H354" s="87">
        <f t="shared" si="31"/>
        <v>0</v>
      </c>
      <c r="P354" s="37" t="str">
        <f t="shared" si="29"/>
        <v/>
      </c>
      <c r="Q354" s="36" t="s">
        <v>369</v>
      </c>
    </row>
    <row r="355" spans="1:17" ht="25.2" customHeight="1" x14ac:dyDescent="0.25">
      <c r="A355" s="24">
        <v>42666</v>
      </c>
      <c r="B355" s="27" t="s">
        <v>368</v>
      </c>
      <c r="C355" s="24" t="s">
        <v>79</v>
      </c>
      <c r="D355" s="26">
        <v>1288.75</v>
      </c>
      <c r="F355" s="93"/>
      <c r="G355" s="88">
        <f t="shared" si="30"/>
        <v>41640</v>
      </c>
      <c r="H355" s="87">
        <f t="shared" si="31"/>
        <v>0</v>
      </c>
      <c r="P355" s="37" t="str">
        <f t="shared" si="29"/>
        <v/>
      </c>
      <c r="Q355" s="36" t="s">
        <v>368</v>
      </c>
    </row>
    <row r="356" spans="1:17" ht="25.2" customHeight="1" x14ac:dyDescent="0.25">
      <c r="A356" s="24">
        <v>42667</v>
      </c>
      <c r="B356" s="27" t="s">
        <v>367</v>
      </c>
      <c r="C356" s="24" t="s">
        <v>79</v>
      </c>
      <c r="D356" s="26">
        <v>1248.5</v>
      </c>
      <c r="F356" s="24"/>
      <c r="G356" s="88">
        <f t="shared" si="30"/>
        <v>41640</v>
      </c>
      <c r="H356" s="87">
        <f t="shared" si="31"/>
        <v>0</v>
      </c>
      <c r="P356" s="37" t="str">
        <f t="shared" si="29"/>
        <v/>
      </c>
      <c r="Q356" s="36" t="s">
        <v>367</v>
      </c>
    </row>
    <row r="357" spans="1:17" ht="25.2" customHeight="1" x14ac:dyDescent="0.25">
      <c r="A357" s="24">
        <v>43200</v>
      </c>
      <c r="B357" s="27" t="s">
        <v>366</v>
      </c>
      <c r="C357" s="24" t="s">
        <v>101</v>
      </c>
      <c r="D357" s="26">
        <v>1398.73</v>
      </c>
      <c r="F357" s="24"/>
      <c r="G357" s="88">
        <f t="shared" si="30"/>
        <v>41640</v>
      </c>
      <c r="H357" s="87">
        <f t="shared" si="31"/>
        <v>0</v>
      </c>
      <c r="P357" s="37" t="str">
        <f t="shared" si="29"/>
        <v/>
      </c>
      <c r="Q357" s="36" t="s">
        <v>366</v>
      </c>
    </row>
    <row r="358" spans="1:17" ht="25.2" customHeight="1" x14ac:dyDescent="0.25">
      <c r="A358" s="24">
        <v>43195</v>
      </c>
      <c r="B358" s="27" t="s">
        <v>365</v>
      </c>
      <c r="C358" s="24" t="s">
        <v>101</v>
      </c>
      <c r="D358" s="26">
        <v>1962.53</v>
      </c>
      <c r="F358" s="24"/>
      <c r="G358" s="88">
        <f t="shared" si="30"/>
        <v>41640</v>
      </c>
      <c r="H358" s="87">
        <f t="shared" si="31"/>
        <v>0</v>
      </c>
      <c r="P358" s="37" t="str">
        <f t="shared" si="29"/>
        <v/>
      </c>
      <c r="Q358" s="36" t="s">
        <v>365</v>
      </c>
    </row>
    <row r="359" spans="1:17" ht="25.2" customHeight="1" x14ac:dyDescent="0.25">
      <c r="A359" s="24">
        <v>43194</v>
      </c>
      <c r="B359" s="27" t="s">
        <v>364</v>
      </c>
      <c r="C359" s="24" t="s">
        <v>101</v>
      </c>
      <c r="D359" s="26">
        <v>2455.2399999999998</v>
      </c>
      <c r="F359" s="24"/>
      <c r="G359" s="88">
        <f t="shared" si="30"/>
        <v>41640</v>
      </c>
      <c r="H359" s="87">
        <f t="shared" si="31"/>
        <v>0</v>
      </c>
      <c r="P359" s="37" t="str">
        <f t="shared" si="29"/>
        <v/>
      </c>
      <c r="Q359" s="36" t="s">
        <v>364</v>
      </c>
    </row>
    <row r="360" spans="1:17" ht="25.2" customHeight="1" x14ac:dyDescent="0.25">
      <c r="A360" s="24">
        <v>43193</v>
      </c>
      <c r="B360" s="27" t="s">
        <v>363</v>
      </c>
      <c r="C360" s="24" t="s">
        <v>101</v>
      </c>
      <c r="D360" s="26">
        <v>3266.02</v>
      </c>
      <c r="F360" s="93"/>
      <c r="G360" s="88">
        <f t="shared" si="30"/>
        <v>41640</v>
      </c>
      <c r="H360" s="87">
        <f t="shared" si="31"/>
        <v>0</v>
      </c>
      <c r="P360" s="37" t="str">
        <f t="shared" si="29"/>
        <v/>
      </c>
      <c r="Q360" s="36" t="s">
        <v>363</v>
      </c>
    </row>
    <row r="361" spans="1:17" ht="25.2" customHeight="1" x14ac:dyDescent="0.25">
      <c r="A361" s="24">
        <v>43192</v>
      </c>
      <c r="B361" s="27" t="s">
        <v>362</v>
      </c>
      <c r="C361" s="24" t="s">
        <v>101</v>
      </c>
      <c r="D361" s="26">
        <v>4102.3500000000004</v>
      </c>
      <c r="F361" s="93"/>
      <c r="G361" s="88">
        <f t="shared" si="30"/>
        <v>41640</v>
      </c>
      <c r="H361" s="87">
        <f t="shared" si="31"/>
        <v>0</v>
      </c>
      <c r="P361" s="37" t="str">
        <f t="shared" si="29"/>
        <v/>
      </c>
      <c r="Q361" s="36" t="s">
        <v>362</v>
      </c>
    </row>
    <row r="362" spans="1:17" ht="25.2" customHeight="1" x14ac:dyDescent="0.25">
      <c r="A362" s="24">
        <v>43198</v>
      </c>
      <c r="B362" s="27" t="s">
        <v>361</v>
      </c>
      <c r="C362" s="24" t="s">
        <v>101</v>
      </c>
      <c r="D362" s="26">
        <v>1783.18</v>
      </c>
      <c r="F362" s="93"/>
      <c r="G362" s="88">
        <f t="shared" si="30"/>
        <v>41640</v>
      </c>
      <c r="H362" s="87">
        <f t="shared" si="31"/>
        <v>0</v>
      </c>
      <c r="P362" s="37" t="str">
        <f t="shared" si="29"/>
        <v/>
      </c>
      <c r="Q362" s="36" t="s">
        <v>361</v>
      </c>
    </row>
    <row r="363" spans="1:17" ht="25.2" customHeight="1" x14ac:dyDescent="0.25">
      <c r="A363" s="24">
        <v>42649</v>
      </c>
      <c r="B363" s="27" t="s">
        <v>360</v>
      </c>
      <c r="C363" s="24" t="s">
        <v>149</v>
      </c>
      <c r="D363" s="26">
        <v>5.62</v>
      </c>
      <c r="F363" s="93"/>
      <c r="G363" s="88">
        <f t="shared" si="30"/>
        <v>41640</v>
      </c>
      <c r="H363" s="87">
        <f t="shared" si="31"/>
        <v>0</v>
      </c>
      <c r="P363" s="37" t="str">
        <f t="shared" si="29"/>
        <v/>
      </c>
      <c r="Q363" s="36" t="s">
        <v>360</v>
      </c>
    </row>
    <row r="364" spans="1:17" ht="25.2" customHeight="1" x14ac:dyDescent="0.25">
      <c r="A364" s="24">
        <v>43199</v>
      </c>
      <c r="B364" s="27" t="s">
        <v>359</v>
      </c>
      <c r="C364" s="24" t="s">
        <v>79</v>
      </c>
      <c r="D364" s="26">
        <v>189</v>
      </c>
      <c r="F364" s="93"/>
      <c r="G364" s="88">
        <f t="shared" si="30"/>
        <v>41640</v>
      </c>
      <c r="H364" s="87">
        <f t="shared" si="31"/>
        <v>0</v>
      </c>
      <c r="P364" s="37" t="str">
        <f t="shared" si="29"/>
        <v/>
      </c>
      <c r="Q364" s="36" t="s">
        <v>359</v>
      </c>
    </row>
    <row r="365" spans="1:17" ht="25.2" customHeight="1" x14ac:dyDescent="0.25">
      <c r="A365" s="24">
        <v>42625</v>
      </c>
      <c r="B365" s="27" t="s">
        <v>358</v>
      </c>
      <c r="C365" s="24" t="s">
        <v>79</v>
      </c>
      <c r="D365" s="26">
        <v>1188</v>
      </c>
      <c r="F365" s="93"/>
      <c r="G365" s="88">
        <f t="shared" si="30"/>
        <v>41640</v>
      </c>
      <c r="H365" s="87">
        <f t="shared" si="31"/>
        <v>0</v>
      </c>
      <c r="P365" s="37" t="str">
        <f t="shared" si="29"/>
        <v/>
      </c>
      <c r="Q365" s="36" t="s">
        <v>358</v>
      </c>
    </row>
    <row r="366" spans="1:17" ht="25.2" customHeight="1" x14ac:dyDescent="0.25">
      <c r="A366" s="24">
        <v>42621</v>
      </c>
      <c r="B366" s="27" t="s">
        <v>357</v>
      </c>
      <c r="C366" s="24" t="s">
        <v>79</v>
      </c>
      <c r="D366" s="26">
        <v>1911.27</v>
      </c>
      <c r="F366" s="93"/>
      <c r="G366" s="88">
        <f t="shared" si="30"/>
        <v>41640</v>
      </c>
      <c r="H366" s="87">
        <f t="shared" si="31"/>
        <v>0</v>
      </c>
      <c r="P366" s="37" t="str">
        <f t="shared" si="29"/>
        <v/>
      </c>
      <c r="Q366" s="36" t="s">
        <v>357</v>
      </c>
    </row>
    <row r="367" spans="1:17" ht="25.2" customHeight="1" x14ac:dyDescent="0.25">
      <c r="A367" s="24">
        <v>42620</v>
      </c>
      <c r="B367" s="27" t="s">
        <v>356</v>
      </c>
      <c r="C367" s="24" t="s">
        <v>79</v>
      </c>
      <c r="D367" s="26">
        <v>955.63</v>
      </c>
      <c r="F367" s="93"/>
      <c r="G367" s="88">
        <f t="shared" si="30"/>
        <v>41640</v>
      </c>
      <c r="H367" s="87">
        <f t="shared" si="31"/>
        <v>0</v>
      </c>
      <c r="P367" s="37" t="str">
        <f t="shared" si="29"/>
        <v/>
      </c>
      <c r="Q367" s="36" t="s">
        <v>356</v>
      </c>
    </row>
    <row r="368" spans="1:17" ht="25.2" customHeight="1" x14ac:dyDescent="0.25">
      <c r="A368" s="24">
        <v>43279</v>
      </c>
      <c r="B368" s="27" t="s">
        <v>355</v>
      </c>
      <c r="C368" s="24" t="s">
        <v>79</v>
      </c>
      <c r="D368" s="26">
        <v>621</v>
      </c>
      <c r="F368" s="93"/>
      <c r="G368" s="88">
        <f t="shared" si="30"/>
        <v>41640</v>
      </c>
      <c r="H368" s="87">
        <f t="shared" si="31"/>
        <v>0</v>
      </c>
      <c r="P368" s="37" t="str">
        <f t="shared" si="29"/>
        <v/>
      </c>
      <c r="Q368" s="36" t="s">
        <v>355</v>
      </c>
    </row>
    <row r="369" spans="1:17" ht="25.2" customHeight="1" x14ac:dyDescent="0.25">
      <c r="A369" s="24">
        <v>43017</v>
      </c>
      <c r="B369" s="27" t="s">
        <v>354</v>
      </c>
      <c r="C369" s="24" t="s">
        <v>79</v>
      </c>
      <c r="D369" s="26">
        <v>405</v>
      </c>
      <c r="F369" s="93"/>
      <c r="G369" s="88">
        <f t="shared" si="30"/>
        <v>41640</v>
      </c>
      <c r="H369" s="87">
        <f t="shared" si="31"/>
        <v>0</v>
      </c>
      <c r="P369" s="37" t="str">
        <f t="shared" si="29"/>
        <v/>
      </c>
      <c r="Q369" s="36" t="s">
        <v>354</v>
      </c>
    </row>
    <row r="370" spans="1:17" ht="25.2" customHeight="1" x14ac:dyDescent="0.25">
      <c r="A370" s="24">
        <v>42874</v>
      </c>
      <c r="B370" s="27" t="s">
        <v>353</v>
      </c>
      <c r="C370" s="24" t="s">
        <v>79</v>
      </c>
      <c r="D370" s="26">
        <v>207.22</v>
      </c>
      <c r="F370" s="93"/>
      <c r="G370" s="88">
        <f t="shared" si="30"/>
        <v>41640</v>
      </c>
      <c r="H370" s="87">
        <f t="shared" si="31"/>
        <v>0</v>
      </c>
      <c r="P370" s="37" t="str">
        <f t="shared" si="29"/>
        <v/>
      </c>
      <c r="Q370" s="36" t="s">
        <v>353</v>
      </c>
    </row>
    <row r="371" spans="1:17" ht="25.2" customHeight="1" x14ac:dyDescent="0.25">
      <c r="A371" s="24">
        <v>42885</v>
      </c>
      <c r="B371" s="27" t="s">
        <v>352</v>
      </c>
      <c r="C371" s="24" t="s">
        <v>79</v>
      </c>
      <c r="D371" s="26">
        <v>261.22000000000003</v>
      </c>
      <c r="F371" s="93"/>
      <c r="G371" s="88">
        <f t="shared" si="30"/>
        <v>41640</v>
      </c>
      <c r="H371" s="87">
        <f t="shared" si="31"/>
        <v>0</v>
      </c>
      <c r="P371" s="37" t="str">
        <f t="shared" si="29"/>
        <v/>
      </c>
      <c r="Q371" s="36" t="s">
        <v>352</v>
      </c>
    </row>
    <row r="372" spans="1:17" ht="25.2" customHeight="1" x14ac:dyDescent="0.25">
      <c r="A372" s="24">
        <v>43227</v>
      </c>
      <c r="B372" s="27" t="s">
        <v>351</v>
      </c>
      <c r="C372" s="24" t="s">
        <v>79</v>
      </c>
      <c r="D372" s="26">
        <v>783</v>
      </c>
      <c r="F372" s="93"/>
      <c r="G372" s="88">
        <f t="shared" si="30"/>
        <v>41640</v>
      </c>
      <c r="H372" s="87">
        <f t="shared" si="31"/>
        <v>0</v>
      </c>
      <c r="P372" s="37" t="str">
        <f t="shared" si="29"/>
        <v/>
      </c>
      <c r="Q372" s="36" t="s">
        <v>351</v>
      </c>
    </row>
    <row r="373" spans="1:17" ht="25.2" customHeight="1" x14ac:dyDescent="0.25">
      <c r="A373" s="24">
        <v>42892</v>
      </c>
      <c r="B373" s="27" t="s">
        <v>350</v>
      </c>
      <c r="C373" s="24" t="s">
        <v>79</v>
      </c>
      <c r="D373" s="26">
        <v>812.7</v>
      </c>
      <c r="F373" s="93"/>
      <c r="G373" s="88">
        <f t="shared" si="30"/>
        <v>41640</v>
      </c>
      <c r="H373" s="87">
        <f t="shared" si="31"/>
        <v>0</v>
      </c>
      <c r="P373" s="37" t="str">
        <f t="shared" si="29"/>
        <v/>
      </c>
      <c r="Q373" s="36" t="s">
        <v>350</v>
      </c>
    </row>
    <row r="374" spans="1:17" ht="25.2" customHeight="1" x14ac:dyDescent="0.25">
      <c r="A374" s="24">
        <v>42893</v>
      </c>
      <c r="B374" s="27" t="s">
        <v>349</v>
      </c>
      <c r="C374" s="24" t="s">
        <v>79</v>
      </c>
      <c r="D374" s="26">
        <v>812.7</v>
      </c>
      <c r="F374" s="93"/>
      <c r="G374" s="88">
        <f t="shared" si="30"/>
        <v>41640</v>
      </c>
      <c r="H374" s="87">
        <f t="shared" si="31"/>
        <v>0</v>
      </c>
      <c r="P374" s="37" t="str">
        <f t="shared" si="29"/>
        <v/>
      </c>
      <c r="Q374" s="36" t="s">
        <v>349</v>
      </c>
    </row>
    <row r="375" spans="1:17" ht="25.2" customHeight="1" x14ac:dyDescent="0.25">
      <c r="A375" s="24">
        <v>42894</v>
      </c>
      <c r="B375" s="27" t="s">
        <v>348</v>
      </c>
      <c r="C375" s="24" t="s">
        <v>79</v>
      </c>
      <c r="D375" s="26">
        <v>777.6</v>
      </c>
      <c r="F375" s="93"/>
      <c r="G375" s="88">
        <f t="shared" si="30"/>
        <v>41640</v>
      </c>
      <c r="H375" s="87">
        <f t="shared" si="31"/>
        <v>0</v>
      </c>
      <c r="P375" s="37" t="str">
        <f t="shared" si="29"/>
        <v/>
      </c>
      <c r="Q375" s="36" t="s">
        <v>348</v>
      </c>
    </row>
    <row r="376" spans="1:17" ht="25.2" customHeight="1" x14ac:dyDescent="0.25">
      <c r="A376" s="24">
        <v>42895</v>
      </c>
      <c r="B376" s="27" t="s">
        <v>347</v>
      </c>
      <c r="C376" s="24" t="s">
        <v>79</v>
      </c>
      <c r="D376" s="26">
        <v>614.25</v>
      </c>
      <c r="F376" s="93"/>
      <c r="G376" s="88">
        <f t="shared" si="30"/>
        <v>41640</v>
      </c>
      <c r="H376" s="87">
        <f t="shared" si="31"/>
        <v>0</v>
      </c>
      <c r="P376" s="37" t="str">
        <f t="shared" si="29"/>
        <v/>
      </c>
      <c r="Q376" s="36" t="s">
        <v>347</v>
      </c>
    </row>
    <row r="377" spans="1:17" ht="25.2" customHeight="1" x14ac:dyDescent="0.25">
      <c r="A377" s="24">
        <v>42896</v>
      </c>
      <c r="B377" s="27" t="s">
        <v>346</v>
      </c>
      <c r="C377" s="24" t="s">
        <v>79</v>
      </c>
      <c r="D377" s="26">
        <v>614.25</v>
      </c>
      <c r="F377" s="93"/>
      <c r="G377" s="88">
        <f t="shared" si="30"/>
        <v>41640</v>
      </c>
      <c r="H377" s="87">
        <f t="shared" si="31"/>
        <v>0</v>
      </c>
      <c r="P377" s="37" t="str">
        <f t="shared" si="29"/>
        <v/>
      </c>
      <c r="Q377" s="36" t="s">
        <v>346</v>
      </c>
    </row>
    <row r="378" spans="1:17" ht="25.2" customHeight="1" x14ac:dyDescent="0.25">
      <c r="A378" s="24">
        <v>42935</v>
      </c>
      <c r="B378" s="27" t="s">
        <v>345</v>
      </c>
      <c r="C378" s="24" t="s">
        <v>79</v>
      </c>
      <c r="D378" s="26">
        <v>2333.0100000000002</v>
      </c>
      <c r="F378" s="93"/>
      <c r="G378" s="88">
        <f t="shared" ref="G378:G409" si="32">$E$250</f>
        <v>41640</v>
      </c>
      <c r="H378" s="87">
        <f t="shared" si="31"/>
        <v>0</v>
      </c>
      <c r="P378" s="37" t="str">
        <f t="shared" si="29"/>
        <v/>
      </c>
      <c r="Q378" s="36" t="s">
        <v>345</v>
      </c>
    </row>
    <row r="379" spans="1:17" ht="25.2" customHeight="1" x14ac:dyDescent="0.25">
      <c r="A379" s="24">
        <v>42877</v>
      </c>
      <c r="B379" s="27" t="s">
        <v>344</v>
      </c>
      <c r="C379" s="24" t="s">
        <v>79</v>
      </c>
      <c r="D379" s="26">
        <v>2401.2800000000002</v>
      </c>
      <c r="F379" s="93"/>
      <c r="G379" s="88">
        <f t="shared" si="32"/>
        <v>41640</v>
      </c>
      <c r="H379" s="87">
        <f t="shared" si="31"/>
        <v>0</v>
      </c>
      <c r="P379" s="37" t="str">
        <f t="shared" si="29"/>
        <v/>
      </c>
      <c r="Q379" s="36" t="s">
        <v>344</v>
      </c>
    </row>
    <row r="380" spans="1:17" ht="25.2" customHeight="1" x14ac:dyDescent="0.25">
      <c r="A380" s="24">
        <v>42898</v>
      </c>
      <c r="B380" s="27" t="s">
        <v>343</v>
      </c>
      <c r="C380" s="24" t="s">
        <v>79</v>
      </c>
      <c r="D380" s="26">
        <v>1207.95</v>
      </c>
      <c r="F380" s="93"/>
      <c r="G380" s="88">
        <f t="shared" si="32"/>
        <v>41640</v>
      </c>
      <c r="H380" s="87">
        <f t="shared" ref="H380:H411" si="33">IFERROR(D380*$M$253,0)</f>
        <v>0</v>
      </c>
      <c r="P380" s="37" t="str">
        <f t="shared" si="29"/>
        <v/>
      </c>
      <c r="Q380" s="36" t="s">
        <v>343</v>
      </c>
    </row>
    <row r="381" spans="1:17" ht="25.2" customHeight="1" x14ac:dyDescent="0.25">
      <c r="A381" s="24">
        <v>42890</v>
      </c>
      <c r="B381" s="27" t="s">
        <v>342</v>
      </c>
      <c r="C381" s="24" t="s">
        <v>79</v>
      </c>
      <c r="D381" s="26">
        <v>1011.96</v>
      </c>
      <c r="F381" s="93"/>
      <c r="G381" s="88">
        <f t="shared" si="32"/>
        <v>41640</v>
      </c>
      <c r="H381" s="87">
        <f t="shared" si="33"/>
        <v>0</v>
      </c>
      <c r="P381" s="37" t="str">
        <f t="shared" si="29"/>
        <v/>
      </c>
      <c r="Q381" s="36" t="s">
        <v>342</v>
      </c>
    </row>
    <row r="382" spans="1:17" ht="25.2" customHeight="1" x14ac:dyDescent="0.25">
      <c r="A382" s="24">
        <v>42891</v>
      </c>
      <c r="B382" s="27" t="s">
        <v>341</v>
      </c>
      <c r="C382" s="24" t="s">
        <v>79</v>
      </c>
      <c r="D382" s="26">
        <v>1519.41</v>
      </c>
      <c r="F382" s="93"/>
      <c r="G382" s="88">
        <f t="shared" si="32"/>
        <v>41640</v>
      </c>
      <c r="H382" s="87">
        <f t="shared" si="33"/>
        <v>0</v>
      </c>
      <c r="P382" s="37" t="str">
        <f t="shared" si="29"/>
        <v/>
      </c>
      <c r="Q382" s="36" t="s">
        <v>341</v>
      </c>
    </row>
    <row r="383" spans="1:17" ht="25.2" customHeight="1" x14ac:dyDescent="0.25">
      <c r="A383" s="24">
        <v>42936</v>
      </c>
      <c r="B383" s="27" t="s">
        <v>340</v>
      </c>
      <c r="C383" s="24" t="s">
        <v>79</v>
      </c>
      <c r="D383" s="26">
        <v>1147.94</v>
      </c>
      <c r="F383" s="93"/>
      <c r="G383" s="88">
        <f t="shared" si="32"/>
        <v>41640</v>
      </c>
      <c r="H383" s="87">
        <f t="shared" si="33"/>
        <v>0</v>
      </c>
      <c r="P383" s="37" t="str">
        <f t="shared" si="29"/>
        <v/>
      </c>
      <c r="Q383" s="36" t="s">
        <v>340</v>
      </c>
    </row>
    <row r="384" spans="1:17" ht="25.2" customHeight="1" x14ac:dyDescent="0.25">
      <c r="A384" s="24">
        <v>42889</v>
      </c>
      <c r="B384" s="27" t="s">
        <v>339</v>
      </c>
      <c r="C384" s="24" t="s">
        <v>79</v>
      </c>
      <c r="D384" s="26">
        <v>3729.07</v>
      </c>
      <c r="G384" s="88">
        <f t="shared" si="32"/>
        <v>41640</v>
      </c>
      <c r="H384" s="87">
        <f t="shared" si="33"/>
        <v>0</v>
      </c>
      <c r="P384" s="37" t="str">
        <f t="shared" si="29"/>
        <v/>
      </c>
      <c r="Q384" s="36" t="s">
        <v>339</v>
      </c>
    </row>
    <row r="385" spans="1:17" ht="25.2" customHeight="1" x14ac:dyDescent="0.25">
      <c r="A385" s="24">
        <v>42897</v>
      </c>
      <c r="B385" s="27" t="s">
        <v>338</v>
      </c>
      <c r="C385" s="24" t="s">
        <v>79</v>
      </c>
      <c r="D385" s="26">
        <v>343.35</v>
      </c>
      <c r="G385" s="88">
        <f t="shared" si="32"/>
        <v>41640</v>
      </c>
      <c r="H385" s="87">
        <f t="shared" si="33"/>
        <v>0</v>
      </c>
      <c r="P385" s="37" t="str">
        <f t="shared" si="29"/>
        <v/>
      </c>
      <c r="Q385" s="36" t="s">
        <v>338</v>
      </c>
    </row>
    <row r="386" spans="1:17" ht="25.2" customHeight="1" x14ac:dyDescent="0.25">
      <c r="A386" s="24">
        <v>43242</v>
      </c>
      <c r="B386" s="27" t="s">
        <v>337</v>
      </c>
      <c r="C386" s="24" t="s">
        <v>79</v>
      </c>
      <c r="D386" s="26">
        <v>700.69</v>
      </c>
      <c r="G386" s="88">
        <f t="shared" si="32"/>
        <v>41640</v>
      </c>
      <c r="H386" s="87">
        <f t="shared" si="33"/>
        <v>0</v>
      </c>
      <c r="P386" s="37" t="str">
        <f t="shared" ref="P386:P449" si="34">IF(Q386=B386,"","DESCRIÇÃO ALTERADA!")</f>
        <v/>
      </c>
      <c r="Q386" s="36" t="s">
        <v>337</v>
      </c>
    </row>
    <row r="387" spans="1:17" ht="25.2" customHeight="1" x14ac:dyDescent="0.25">
      <c r="A387" s="24">
        <v>43246</v>
      </c>
      <c r="B387" s="27" t="s">
        <v>336</v>
      </c>
      <c r="C387" s="24" t="s">
        <v>79</v>
      </c>
      <c r="D387" s="26">
        <v>329.37</v>
      </c>
      <c r="G387" s="88">
        <f t="shared" si="32"/>
        <v>41640</v>
      </c>
      <c r="H387" s="87">
        <f t="shared" si="33"/>
        <v>0</v>
      </c>
      <c r="P387" s="37" t="str">
        <f t="shared" si="34"/>
        <v/>
      </c>
      <c r="Q387" s="36" t="s">
        <v>336</v>
      </c>
    </row>
    <row r="388" spans="1:17" ht="25.2" customHeight="1" x14ac:dyDescent="0.25">
      <c r="A388" s="24">
        <v>43247</v>
      </c>
      <c r="B388" s="27" t="s">
        <v>335</v>
      </c>
      <c r="C388" s="24" t="s">
        <v>79</v>
      </c>
      <c r="D388" s="26">
        <v>369.61</v>
      </c>
      <c r="G388" s="88">
        <f t="shared" si="32"/>
        <v>41640</v>
      </c>
      <c r="H388" s="87">
        <f t="shared" si="33"/>
        <v>0</v>
      </c>
      <c r="P388" s="37" t="str">
        <f t="shared" si="34"/>
        <v/>
      </c>
      <c r="Q388" s="36" t="s">
        <v>335</v>
      </c>
    </row>
    <row r="389" spans="1:17" ht="25.2" customHeight="1" x14ac:dyDescent="0.25">
      <c r="A389" s="24">
        <v>43248</v>
      </c>
      <c r="B389" s="27" t="s">
        <v>334</v>
      </c>
      <c r="C389" s="24" t="s">
        <v>79</v>
      </c>
      <c r="D389" s="26">
        <v>282.14999999999998</v>
      </c>
      <c r="G389" s="88">
        <f t="shared" si="32"/>
        <v>41640</v>
      </c>
      <c r="H389" s="87">
        <f t="shared" si="33"/>
        <v>0</v>
      </c>
      <c r="P389" s="37" t="str">
        <f t="shared" si="34"/>
        <v/>
      </c>
      <c r="Q389" s="36" t="s">
        <v>334</v>
      </c>
    </row>
    <row r="390" spans="1:17" ht="25.2" customHeight="1" x14ac:dyDescent="0.25">
      <c r="A390" s="24">
        <v>43261</v>
      </c>
      <c r="B390" s="27" t="s">
        <v>333</v>
      </c>
      <c r="C390" s="24" t="s">
        <v>79</v>
      </c>
      <c r="D390" s="26">
        <v>175.5</v>
      </c>
      <c r="G390" s="88">
        <f t="shared" si="32"/>
        <v>41640</v>
      </c>
      <c r="H390" s="87">
        <f t="shared" si="33"/>
        <v>0</v>
      </c>
      <c r="P390" s="37" t="str">
        <f t="shared" si="34"/>
        <v/>
      </c>
      <c r="Q390" s="36" t="s">
        <v>333</v>
      </c>
    </row>
    <row r="391" spans="1:17" ht="25.2" customHeight="1" x14ac:dyDescent="0.25">
      <c r="A391" s="24">
        <v>43262</v>
      </c>
      <c r="B391" s="27" t="s">
        <v>332</v>
      </c>
      <c r="C391" s="24" t="s">
        <v>79</v>
      </c>
      <c r="D391" s="26">
        <v>1215</v>
      </c>
      <c r="G391" s="88">
        <f t="shared" si="32"/>
        <v>41640</v>
      </c>
      <c r="H391" s="87">
        <f t="shared" si="33"/>
        <v>0</v>
      </c>
      <c r="P391" s="37" t="str">
        <f t="shared" si="34"/>
        <v/>
      </c>
      <c r="Q391" s="36" t="s">
        <v>332</v>
      </c>
    </row>
    <row r="392" spans="1:17" ht="25.2" customHeight="1" x14ac:dyDescent="0.25">
      <c r="A392" s="24">
        <v>43265</v>
      </c>
      <c r="B392" s="27" t="s">
        <v>331</v>
      </c>
      <c r="C392" s="24" t="s">
        <v>16</v>
      </c>
      <c r="D392" s="26">
        <v>324</v>
      </c>
      <c r="G392" s="88">
        <f t="shared" si="32"/>
        <v>41640</v>
      </c>
      <c r="H392" s="87">
        <f t="shared" si="33"/>
        <v>0</v>
      </c>
      <c r="P392" s="37" t="str">
        <f t="shared" si="34"/>
        <v/>
      </c>
      <c r="Q392" s="36" t="s">
        <v>331</v>
      </c>
    </row>
    <row r="393" spans="1:17" ht="25.2" customHeight="1" x14ac:dyDescent="0.25">
      <c r="A393" s="24">
        <v>43263</v>
      </c>
      <c r="B393" s="27" t="s">
        <v>330</v>
      </c>
      <c r="C393" s="24" t="s">
        <v>79</v>
      </c>
      <c r="D393" s="26">
        <v>403.65</v>
      </c>
      <c r="G393" s="88">
        <f t="shared" si="32"/>
        <v>41640</v>
      </c>
      <c r="H393" s="87">
        <f t="shared" si="33"/>
        <v>0</v>
      </c>
      <c r="P393" s="37" t="str">
        <f t="shared" si="34"/>
        <v/>
      </c>
      <c r="Q393" s="36" t="s">
        <v>330</v>
      </c>
    </row>
    <row r="394" spans="1:17" ht="25.2" customHeight="1" x14ac:dyDescent="0.25">
      <c r="A394" s="24">
        <v>43264</v>
      </c>
      <c r="B394" s="27" t="s">
        <v>329</v>
      </c>
      <c r="C394" s="24" t="s">
        <v>79</v>
      </c>
      <c r="D394" s="26">
        <v>424.57</v>
      </c>
      <c r="G394" s="88">
        <f t="shared" si="32"/>
        <v>41640</v>
      </c>
      <c r="H394" s="87">
        <f t="shared" si="33"/>
        <v>0</v>
      </c>
      <c r="P394" s="37" t="str">
        <f t="shared" si="34"/>
        <v/>
      </c>
      <c r="Q394" s="36" t="s">
        <v>329</v>
      </c>
    </row>
    <row r="395" spans="1:17" ht="25.2" customHeight="1" x14ac:dyDescent="0.25">
      <c r="A395" s="24">
        <v>43272</v>
      </c>
      <c r="B395" s="27" t="s">
        <v>328</v>
      </c>
      <c r="C395" s="24" t="s">
        <v>79</v>
      </c>
      <c r="D395" s="26">
        <v>51.97</v>
      </c>
      <c r="G395" s="88">
        <f t="shared" si="32"/>
        <v>41640</v>
      </c>
      <c r="H395" s="87">
        <f t="shared" si="33"/>
        <v>0</v>
      </c>
      <c r="P395" s="37" t="str">
        <f t="shared" si="34"/>
        <v/>
      </c>
      <c r="Q395" s="36" t="s">
        <v>328</v>
      </c>
    </row>
    <row r="396" spans="1:17" ht="25.2" customHeight="1" x14ac:dyDescent="0.25">
      <c r="A396" s="24">
        <v>42646</v>
      </c>
      <c r="B396" s="27" t="s">
        <v>327</v>
      </c>
      <c r="C396" s="24" t="s">
        <v>149</v>
      </c>
      <c r="D396" s="26">
        <v>5312.06</v>
      </c>
      <c r="G396" s="88">
        <f t="shared" si="32"/>
        <v>41640</v>
      </c>
      <c r="H396" s="87">
        <f t="shared" si="33"/>
        <v>0</v>
      </c>
      <c r="P396" s="37" t="str">
        <f t="shared" si="34"/>
        <v/>
      </c>
      <c r="Q396" s="36" t="s">
        <v>327</v>
      </c>
    </row>
    <row r="397" spans="1:17" ht="25.2" customHeight="1" x14ac:dyDescent="0.25">
      <c r="A397" s="24">
        <v>42664</v>
      </c>
      <c r="B397" s="27" t="s">
        <v>326</v>
      </c>
      <c r="C397" s="24" t="s">
        <v>149</v>
      </c>
      <c r="D397" s="26">
        <v>2138.11</v>
      </c>
      <c r="G397" s="88">
        <f t="shared" si="32"/>
        <v>41640</v>
      </c>
      <c r="H397" s="87">
        <f t="shared" si="33"/>
        <v>0</v>
      </c>
      <c r="P397" s="37" t="str">
        <f t="shared" si="34"/>
        <v/>
      </c>
      <c r="Q397" s="36" t="s">
        <v>326</v>
      </c>
    </row>
    <row r="398" spans="1:17" ht="25.2" customHeight="1" x14ac:dyDescent="0.25">
      <c r="A398" s="24">
        <v>42668</v>
      </c>
      <c r="B398" s="27" t="s">
        <v>325</v>
      </c>
      <c r="C398" s="24" t="s">
        <v>149</v>
      </c>
      <c r="D398" s="26">
        <v>626.44000000000005</v>
      </c>
      <c r="G398" s="88">
        <f t="shared" si="32"/>
        <v>41640</v>
      </c>
      <c r="H398" s="87">
        <f t="shared" si="33"/>
        <v>0</v>
      </c>
      <c r="P398" s="37" t="str">
        <f t="shared" si="34"/>
        <v/>
      </c>
      <c r="Q398" s="36" t="s">
        <v>325</v>
      </c>
    </row>
    <row r="399" spans="1:17" ht="25.2" customHeight="1" x14ac:dyDescent="0.25">
      <c r="A399" s="24">
        <v>42886</v>
      </c>
      <c r="B399" s="27" t="s">
        <v>324</v>
      </c>
      <c r="C399" s="24" t="s">
        <v>16</v>
      </c>
      <c r="D399" s="26">
        <v>365.9</v>
      </c>
      <c r="G399" s="88">
        <f t="shared" si="32"/>
        <v>41640</v>
      </c>
      <c r="H399" s="87">
        <f t="shared" si="33"/>
        <v>0</v>
      </c>
      <c r="P399" s="37" t="str">
        <f t="shared" si="34"/>
        <v/>
      </c>
      <c r="Q399" s="36" t="s">
        <v>324</v>
      </c>
    </row>
    <row r="400" spans="1:17" ht="25.2" customHeight="1" x14ac:dyDescent="0.25">
      <c r="A400" s="24">
        <v>43266</v>
      </c>
      <c r="B400" s="27" t="s">
        <v>323</v>
      </c>
      <c r="C400" s="24" t="s">
        <v>79</v>
      </c>
      <c r="D400" s="26">
        <v>3556</v>
      </c>
      <c r="G400" s="88">
        <f t="shared" si="32"/>
        <v>41640</v>
      </c>
      <c r="H400" s="87">
        <f t="shared" si="33"/>
        <v>0</v>
      </c>
      <c r="P400" s="37" t="str">
        <f t="shared" si="34"/>
        <v/>
      </c>
      <c r="Q400" s="36" t="s">
        <v>323</v>
      </c>
    </row>
    <row r="401" spans="1:17" ht="25.2" customHeight="1" x14ac:dyDescent="0.25">
      <c r="A401" s="24">
        <v>42616</v>
      </c>
      <c r="B401" s="27" t="s">
        <v>322</v>
      </c>
      <c r="C401" s="24" t="s">
        <v>79</v>
      </c>
      <c r="D401" s="26">
        <v>945</v>
      </c>
      <c r="G401" s="88">
        <f t="shared" si="32"/>
        <v>41640</v>
      </c>
      <c r="H401" s="87">
        <f t="shared" si="33"/>
        <v>0</v>
      </c>
      <c r="P401" s="37" t="str">
        <f t="shared" si="34"/>
        <v/>
      </c>
      <c r="Q401" s="36" t="s">
        <v>322</v>
      </c>
    </row>
    <row r="402" spans="1:17" ht="25.2" customHeight="1" x14ac:dyDescent="0.25">
      <c r="A402" s="24">
        <v>43280</v>
      </c>
      <c r="B402" s="27" t="s">
        <v>321</v>
      </c>
      <c r="C402" s="24" t="s">
        <v>79</v>
      </c>
      <c r="D402" s="26">
        <v>631.09</v>
      </c>
      <c r="G402" s="88">
        <f t="shared" si="32"/>
        <v>41640</v>
      </c>
      <c r="H402" s="87">
        <f t="shared" si="33"/>
        <v>0</v>
      </c>
      <c r="P402" s="37" t="str">
        <f t="shared" si="34"/>
        <v/>
      </c>
      <c r="Q402" s="36" t="s">
        <v>321</v>
      </c>
    </row>
    <row r="403" spans="1:17" ht="25.2" customHeight="1" x14ac:dyDescent="0.25">
      <c r="A403" s="24">
        <v>42546</v>
      </c>
      <c r="B403" s="27" t="s">
        <v>320</v>
      </c>
      <c r="C403" s="24" t="s">
        <v>79</v>
      </c>
      <c r="D403" s="26">
        <v>2039.24</v>
      </c>
      <c r="G403" s="88">
        <f t="shared" si="32"/>
        <v>41640</v>
      </c>
      <c r="H403" s="87">
        <f t="shared" si="33"/>
        <v>0</v>
      </c>
      <c r="P403" s="37" t="str">
        <f t="shared" si="34"/>
        <v/>
      </c>
      <c r="Q403" s="36" t="s">
        <v>320</v>
      </c>
    </row>
    <row r="404" spans="1:17" ht="25.2" customHeight="1" x14ac:dyDescent="0.25">
      <c r="A404" s="24">
        <v>42887</v>
      </c>
      <c r="B404" s="27" t="s">
        <v>319</v>
      </c>
      <c r="C404" s="24" t="s">
        <v>79</v>
      </c>
      <c r="D404" s="26">
        <v>621.04</v>
      </c>
      <c r="G404" s="88">
        <f t="shared" si="32"/>
        <v>41640</v>
      </c>
      <c r="H404" s="87">
        <f t="shared" si="33"/>
        <v>0</v>
      </c>
      <c r="P404" s="37" t="str">
        <f t="shared" si="34"/>
        <v/>
      </c>
      <c r="Q404" s="36" t="s">
        <v>319</v>
      </c>
    </row>
    <row r="405" spans="1:17" ht="25.2" customHeight="1" x14ac:dyDescent="0.25">
      <c r="A405" s="24">
        <v>42671</v>
      </c>
      <c r="B405" s="27" t="s">
        <v>318</v>
      </c>
      <c r="C405" s="24" t="s">
        <v>149</v>
      </c>
      <c r="D405" s="26">
        <v>659.82</v>
      </c>
      <c r="G405" s="88">
        <f t="shared" si="32"/>
        <v>41640</v>
      </c>
      <c r="H405" s="87">
        <f t="shared" si="33"/>
        <v>0</v>
      </c>
      <c r="P405" s="37" t="str">
        <f t="shared" si="34"/>
        <v/>
      </c>
      <c r="Q405" s="36" t="s">
        <v>318</v>
      </c>
    </row>
    <row r="406" spans="1:17" ht="25.2" customHeight="1" x14ac:dyDescent="0.25">
      <c r="A406" s="24">
        <v>42638</v>
      </c>
      <c r="B406" s="27" t="s">
        <v>317</v>
      </c>
      <c r="C406" s="24" t="s">
        <v>149</v>
      </c>
      <c r="D406" s="26">
        <v>251.24</v>
      </c>
      <c r="G406" s="88">
        <f t="shared" si="32"/>
        <v>41640</v>
      </c>
      <c r="H406" s="87">
        <f t="shared" si="33"/>
        <v>0</v>
      </c>
      <c r="P406" s="37" t="str">
        <f t="shared" si="34"/>
        <v/>
      </c>
      <c r="Q406" s="36" t="s">
        <v>317</v>
      </c>
    </row>
    <row r="407" spans="1:17" ht="25.2" customHeight="1" x14ac:dyDescent="0.25">
      <c r="A407" s="24">
        <v>42674</v>
      </c>
      <c r="B407" s="27" t="s">
        <v>316</v>
      </c>
      <c r="C407" s="24" t="s">
        <v>149</v>
      </c>
      <c r="D407" s="26">
        <v>712.07</v>
      </c>
      <c r="G407" s="88">
        <f t="shared" si="32"/>
        <v>41640</v>
      </c>
      <c r="H407" s="87">
        <f t="shared" si="33"/>
        <v>0</v>
      </c>
      <c r="P407" s="37" t="str">
        <f t="shared" si="34"/>
        <v/>
      </c>
      <c r="Q407" s="36" t="s">
        <v>316</v>
      </c>
    </row>
    <row r="408" spans="1:17" ht="25.2" customHeight="1" x14ac:dyDescent="0.25">
      <c r="A408" s="24">
        <v>42663</v>
      </c>
      <c r="B408" s="27" t="s">
        <v>315</v>
      </c>
      <c r="C408" s="24" t="s">
        <v>79</v>
      </c>
      <c r="D408" s="26">
        <v>6210</v>
      </c>
      <c r="G408" s="88">
        <f t="shared" si="32"/>
        <v>41640</v>
      </c>
      <c r="H408" s="87">
        <f t="shared" si="33"/>
        <v>0</v>
      </c>
      <c r="P408" s="37" t="str">
        <f t="shared" si="34"/>
        <v/>
      </c>
      <c r="Q408" s="36" t="s">
        <v>315</v>
      </c>
    </row>
    <row r="409" spans="1:17" ht="25.2" customHeight="1" x14ac:dyDescent="0.25">
      <c r="A409" s="24">
        <v>43282</v>
      </c>
      <c r="B409" s="27" t="s">
        <v>314</v>
      </c>
      <c r="C409" s="24" t="s">
        <v>79</v>
      </c>
      <c r="D409" s="26">
        <v>8100</v>
      </c>
      <c r="G409" s="88">
        <f t="shared" si="32"/>
        <v>41640</v>
      </c>
      <c r="H409" s="87">
        <f t="shared" si="33"/>
        <v>0</v>
      </c>
      <c r="P409" s="37" t="str">
        <f t="shared" si="34"/>
        <v/>
      </c>
      <c r="Q409" s="36" t="s">
        <v>314</v>
      </c>
    </row>
    <row r="410" spans="1:17" ht="25.2" customHeight="1" x14ac:dyDescent="0.25">
      <c r="A410" s="24">
        <v>42650</v>
      </c>
      <c r="B410" s="27" t="s">
        <v>313</v>
      </c>
      <c r="C410" s="24" t="s">
        <v>79</v>
      </c>
      <c r="D410" s="26">
        <v>3408.75</v>
      </c>
      <c r="G410" s="88">
        <f t="shared" ref="G410:G442" si="35">$E$250</f>
        <v>41640</v>
      </c>
      <c r="H410" s="87">
        <f t="shared" si="33"/>
        <v>0</v>
      </c>
      <c r="P410" s="37" t="str">
        <f t="shared" si="34"/>
        <v/>
      </c>
      <c r="Q410" s="36" t="s">
        <v>313</v>
      </c>
    </row>
    <row r="411" spans="1:17" ht="25.2" customHeight="1" x14ac:dyDescent="0.25">
      <c r="A411" s="24">
        <v>42647</v>
      </c>
      <c r="B411" s="27" t="s">
        <v>312</v>
      </c>
      <c r="C411" s="24" t="s">
        <v>79</v>
      </c>
      <c r="D411" s="26">
        <v>1290.93</v>
      </c>
      <c r="G411" s="88">
        <f t="shared" si="35"/>
        <v>41640</v>
      </c>
      <c r="H411" s="87">
        <f t="shared" si="33"/>
        <v>0</v>
      </c>
      <c r="P411" s="37" t="str">
        <f t="shared" si="34"/>
        <v/>
      </c>
      <c r="Q411" s="36" t="s">
        <v>312</v>
      </c>
    </row>
    <row r="412" spans="1:17" ht="25.2" customHeight="1" x14ac:dyDescent="0.25">
      <c r="A412" s="24">
        <v>42659</v>
      </c>
      <c r="B412" s="27" t="s">
        <v>311</v>
      </c>
      <c r="C412" s="24" t="s">
        <v>16</v>
      </c>
      <c r="D412" s="26">
        <v>150.83000000000001</v>
      </c>
      <c r="G412" s="88">
        <f t="shared" si="35"/>
        <v>41640</v>
      </c>
      <c r="H412" s="87">
        <f t="shared" ref="H412:H442" si="36">IFERROR(D412*$M$253,0)</f>
        <v>0</v>
      </c>
      <c r="P412" s="37" t="str">
        <f t="shared" si="34"/>
        <v/>
      </c>
      <c r="Q412" s="36" t="s">
        <v>311</v>
      </c>
    </row>
    <row r="413" spans="1:17" ht="25.2" customHeight="1" x14ac:dyDescent="0.25">
      <c r="A413" s="24">
        <v>42648</v>
      </c>
      <c r="B413" s="27" t="s">
        <v>310</v>
      </c>
      <c r="C413" s="24" t="s">
        <v>16</v>
      </c>
      <c r="D413" s="26">
        <v>270</v>
      </c>
      <c r="G413" s="88">
        <f t="shared" si="35"/>
        <v>41640</v>
      </c>
      <c r="H413" s="87">
        <f t="shared" si="36"/>
        <v>0</v>
      </c>
      <c r="P413" s="37" t="str">
        <f t="shared" si="34"/>
        <v/>
      </c>
      <c r="Q413" s="36" t="s">
        <v>310</v>
      </c>
    </row>
    <row r="414" spans="1:17" ht="25.2" customHeight="1" x14ac:dyDescent="0.25">
      <c r="A414" s="24">
        <v>41019</v>
      </c>
      <c r="B414" s="27" t="s">
        <v>309</v>
      </c>
      <c r="C414" s="24" t="s">
        <v>16</v>
      </c>
      <c r="D414" s="26">
        <v>548.42999999999995</v>
      </c>
      <c r="G414" s="88">
        <f t="shared" si="35"/>
        <v>41640</v>
      </c>
      <c r="H414" s="87">
        <f t="shared" si="36"/>
        <v>0</v>
      </c>
      <c r="P414" s="37" t="str">
        <f t="shared" si="34"/>
        <v/>
      </c>
      <c r="Q414" s="36" t="s">
        <v>309</v>
      </c>
    </row>
    <row r="415" spans="1:17" ht="25.2" customHeight="1" x14ac:dyDescent="0.25">
      <c r="A415" s="24">
        <v>43201</v>
      </c>
      <c r="B415" s="27" t="s">
        <v>308</v>
      </c>
      <c r="C415" s="24" t="s">
        <v>101</v>
      </c>
      <c r="D415" s="26">
        <v>5452.48</v>
      </c>
      <c r="G415" s="88">
        <f t="shared" si="35"/>
        <v>41640</v>
      </c>
      <c r="H415" s="87">
        <f t="shared" si="36"/>
        <v>0</v>
      </c>
      <c r="P415" s="37" t="str">
        <f t="shared" si="34"/>
        <v/>
      </c>
      <c r="Q415" s="36" t="s">
        <v>308</v>
      </c>
    </row>
    <row r="416" spans="1:17" ht="25.2" customHeight="1" x14ac:dyDescent="0.25">
      <c r="A416" s="24">
        <v>43202</v>
      </c>
      <c r="B416" s="27" t="s">
        <v>307</v>
      </c>
      <c r="C416" s="24" t="s">
        <v>101</v>
      </c>
      <c r="D416" s="26">
        <v>6302.98</v>
      </c>
      <c r="G416" s="88">
        <f t="shared" si="35"/>
        <v>41640</v>
      </c>
      <c r="H416" s="87">
        <f t="shared" si="36"/>
        <v>0</v>
      </c>
      <c r="P416" s="37" t="str">
        <f t="shared" si="34"/>
        <v/>
      </c>
      <c r="Q416" s="36" t="s">
        <v>307</v>
      </c>
    </row>
    <row r="417" spans="1:17" ht="25.2" customHeight="1" x14ac:dyDescent="0.25">
      <c r="A417" s="24">
        <v>42634</v>
      </c>
      <c r="B417" s="27" t="s">
        <v>306</v>
      </c>
      <c r="C417" s="24" t="s">
        <v>16</v>
      </c>
      <c r="D417" s="26">
        <v>101.25</v>
      </c>
      <c r="G417" s="88">
        <f t="shared" si="35"/>
        <v>41640</v>
      </c>
      <c r="H417" s="87">
        <f t="shared" si="36"/>
        <v>0</v>
      </c>
      <c r="P417" s="37" t="str">
        <f t="shared" si="34"/>
        <v/>
      </c>
      <c r="Q417" s="36" t="s">
        <v>306</v>
      </c>
    </row>
    <row r="418" spans="1:17" ht="25.2" customHeight="1" x14ac:dyDescent="0.25">
      <c r="A418" s="24">
        <v>42645</v>
      </c>
      <c r="B418" s="27" t="s">
        <v>305</v>
      </c>
      <c r="C418" s="24" t="s">
        <v>16</v>
      </c>
      <c r="D418" s="26">
        <v>117.45</v>
      </c>
      <c r="G418" s="88">
        <f t="shared" si="35"/>
        <v>41640</v>
      </c>
      <c r="H418" s="87">
        <f t="shared" si="36"/>
        <v>0</v>
      </c>
      <c r="P418" s="37" t="str">
        <f t="shared" si="34"/>
        <v/>
      </c>
      <c r="Q418" s="36" t="s">
        <v>305</v>
      </c>
    </row>
    <row r="419" spans="1:17" ht="25.2" customHeight="1" x14ac:dyDescent="0.25">
      <c r="A419" s="24">
        <v>42619</v>
      </c>
      <c r="B419" s="27" t="s">
        <v>304</v>
      </c>
      <c r="C419" s="24" t="s">
        <v>79</v>
      </c>
      <c r="D419" s="26">
        <v>82.35</v>
      </c>
      <c r="G419" s="88">
        <f t="shared" si="35"/>
        <v>41640</v>
      </c>
      <c r="H419" s="87">
        <f t="shared" si="36"/>
        <v>0</v>
      </c>
      <c r="P419" s="37" t="str">
        <f t="shared" si="34"/>
        <v/>
      </c>
      <c r="Q419" s="36" t="s">
        <v>304</v>
      </c>
    </row>
    <row r="420" spans="1:17" ht="25.2" customHeight="1" x14ac:dyDescent="0.25">
      <c r="A420" s="24">
        <v>42653</v>
      </c>
      <c r="B420" s="27" t="s">
        <v>303</v>
      </c>
      <c r="C420" s="24" t="s">
        <v>16</v>
      </c>
      <c r="D420" s="26">
        <v>103.61</v>
      </c>
      <c r="G420" s="88">
        <f t="shared" si="35"/>
        <v>41640</v>
      </c>
      <c r="H420" s="87">
        <f t="shared" si="36"/>
        <v>0</v>
      </c>
      <c r="P420" s="37" t="str">
        <f t="shared" si="34"/>
        <v/>
      </c>
      <c r="Q420" s="36" t="s">
        <v>303</v>
      </c>
    </row>
    <row r="421" spans="1:17" ht="25.2" customHeight="1" x14ac:dyDescent="0.25">
      <c r="A421" s="24">
        <v>42656</v>
      </c>
      <c r="B421" s="27" t="s">
        <v>302</v>
      </c>
      <c r="C421" s="24" t="s">
        <v>16</v>
      </c>
      <c r="D421" s="26">
        <v>112.05</v>
      </c>
      <c r="G421" s="88">
        <f t="shared" si="35"/>
        <v>41640</v>
      </c>
      <c r="H421" s="87">
        <f t="shared" si="36"/>
        <v>0</v>
      </c>
      <c r="P421" s="37" t="str">
        <f t="shared" si="34"/>
        <v/>
      </c>
      <c r="Q421" s="36" t="s">
        <v>302</v>
      </c>
    </row>
    <row r="422" spans="1:17" ht="25.2" customHeight="1" x14ac:dyDescent="0.25">
      <c r="A422" s="24">
        <v>42655</v>
      </c>
      <c r="B422" s="27" t="s">
        <v>301</v>
      </c>
      <c r="C422" s="24" t="s">
        <v>16</v>
      </c>
      <c r="D422" s="26">
        <v>401.62</v>
      </c>
      <c r="G422" s="88">
        <f t="shared" si="35"/>
        <v>41640</v>
      </c>
      <c r="H422" s="87">
        <f t="shared" si="36"/>
        <v>0</v>
      </c>
      <c r="P422" s="37" t="str">
        <f t="shared" si="34"/>
        <v/>
      </c>
      <c r="Q422" s="36" t="s">
        <v>301</v>
      </c>
    </row>
    <row r="423" spans="1:17" ht="25.2" customHeight="1" x14ac:dyDescent="0.25">
      <c r="A423" s="24">
        <v>43197</v>
      </c>
      <c r="B423" s="27" t="s">
        <v>300</v>
      </c>
      <c r="C423" s="24" t="s">
        <v>16</v>
      </c>
      <c r="D423" s="26">
        <v>911.25</v>
      </c>
      <c r="G423" s="88">
        <f t="shared" si="35"/>
        <v>41640</v>
      </c>
      <c r="H423" s="87">
        <f t="shared" si="36"/>
        <v>0</v>
      </c>
      <c r="P423" s="37" t="str">
        <f t="shared" si="34"/>
        <v/>
      </c>
      <c r="Q423" s="36" t="s">
        <v>300</v>
      </c>
    </row>
    <row r="424" spans="1:17" ht="25.2" customHeight="1" x14ac:dyDescent="0.25">
      <c r="A424" s="24">
        <v>42654</v>
      </c>
      <c r="B424" s="27" t="s">
        <v>299</v>
      </c>
      <c r="C424" s="24" t="s">
        <v>16</v>
      </c>
      <c r="D424" s="26">
        <v>253.12</v>
      </c>
      <c r="G424" s="88">
        <f t="shared" si="35"/>
        <v>41640</v>
      </c>
      <c r="H424" s="87">
        <f t="shared" si="36"/>
        <v>0</v>
      </c>
      <c r="P424" s="37" t="str">
        <f t="shared" si="34"/>
        <v/>
      </c>
      <c r="Q424" s="36" t="s">
        <v>299</v>
      </c>
    </row>
    <row r="425" spans="1:17" ht="25.2" customHeight="1" x14ac:dyDescent="0.25">
      <c r="A425" s="24">
        <v>42696</v>
      </c>
      <c r="B425" s="27" t="s">
        <v>298</v>
      </c>
      <c r="C425" s="24" t="s">
        <v>16</v>
      </c>
      <c r="D425" s="26">
        <v>10.77</v>
      </c>
      <c r="G425" s="88">
        <f t="shared" si="35"/>
        <v>41640</v>
      </c>
      <c r="H425" s="87">
        <f t="shared" si="36"/>
        <v>0</v>
      </c>
      <c r="P425" s="37" t="str">
        <f t="shared" si="34"/>
        <v/>
      </c>
      <c r="Q425" s="36" t="s">
        <v>298</v>
      </c>
    </row>
    <row r="426" spans="1:17" ht="25.2" customHeight="1" x14ac:dyDescent="0.25">
      <c r="A426" s="24">
        <v>42623</v>
      </c>
      <c r="B426" s="27" t="s">
        <v>297</v>
      </c>
      <c r="C426" s="24" t="s">
        <v>79</v>
      </c>
      <c r="D426" s="26">
        <v>1737.94</v>
      </c>
      <c r="G426" s="88">
        <f t="shared" si="35"/>
        <v>41640</v>
      </c>
      <c r="H426" s="87">
        <f t="shared" si="36"/>
        <v>0</v>
      </c>
      <c r="P426" s="37" t="str">
        <f t="shared" si="34"/>
        <v/>
      </c>
      <c r="Q426" s="36" t="s">
        <v>297</v>
      </c>
    </row>
    <row r="427" spans="1:17" ht="25.2" customHeight="1" x14ac:dyDescent="0.25">
      <c r="G427" s="88">
        <f t="shared" si="35"/>
        <v>41640</v>
      </c>
      <c r="H427" s="87">
        <f t="shared" si="36"/>
        <v>0</v>
      </c>
      <c r="P427" s="37" t="str">
        <f t="shared" si="34"/>
        <v/>
      </c>
      <c r="Q427" s="36"/>
    </row>
    <row r="428" spans="1:17" ht="25.2" customHeight="1" x14ac:dyDescent="0.25">
      <c r="A428" s="92" t="s">
        <v>296</v>
      </c>
      <c r="B428" s="91"/>
      <c r="C428" s="90"/>
      <c r="D428" s="89"/>
      <c r="E428" s="89"/>
      <c r="G428" s="88">
        <f t="shared" si="35"/>
        <v>41640</v>
      </c>
      <c r="H428" s="87">
        <f t="shared" si="36"/>
        <v>0</v>
      </c>
      <c r="P428" s="37" t="str">
        <f t="shared" si="34"/>
        <v/>
      </c>
      <c r="Q428" s="36"/>
    </row>
    <row r="429" spans="1:17" ht="25.2" customHeight="1" x14ac:dyDescent="0.25">
      <c r="A429" s="24">
        <v>42642</v>
      </c>
      <c r="B429" s="27" t="s">
        <v>295</v>
      </c>
      <c r="C429" s="24" t="s">
        <v>79</v>
      </c>
      <c r="D429" s="26">
        <v>9935.6299999999992</v>
      </c>
      <c r="G429" s="88">
        <f t="shared" si="35"/>
        <v>41640</v>
      </c>
      <c r="H429" s="87">
        <f t="shared" si="36"/>
        <v>0</v>
      </c>
      <c r="P429" s="37" t="str">
        <f t="shared" si="34"/>
        <v/>
      </c>
      <c r="Q429" s="36" t="s">
        <v>295</v>
      </c>
    </row>
    <row r="430" spans="1:17" ht="25.2" customHeight="1" x14ac:dyDescent="0.25">
      <c r="A430" s="24">
        <v>42657</v>
      </c>
      <c r="B430" s="27" t="s">
        <v>294</v>
      </c>
      <c r="C430" s="24" t="s">
        <v>149</v>
      </c>
      <c r="D430" s="26">
        <v>655.39</v>
      </c>
      <c r="G430" s="88">
        <f t="shared" si="35"/>
        <v>41640</v>
      </c>
      <c r="H430" s="87">
        <f t="shared" si="36"/>
        <v>0</v>
      </c>
      <c r="P430" s="37" t="str">
        <f t="shared" si="34"/>
        <v/>
      </c>
      <c r="Q430" s="36" t="s">
        <v>294</v>
      </c>
    </row>
    <row r="431" spans="1:17" ht="25.2" customHeight="1" x14ac:dyDescent="0.25">
      <c r="A431" s="24">
        <v>43277</v>
      </c>
      <c r="B431" s="27" t="s">
        <v>293</v>
      </c>
      <c r="C431" s="24" t="s">
        <v>79</v>
      </c>
      <c r="D431" s="26">
        <v>60613.19</v>
      </c>
      <c r="G431" s="88">
        <f t="shared" si="35"/>
        <v>41640</v>
      </c>
      <c r="H431" s="87">
        <f t="shared" si="36"/>
        <v>0</v>
      </c>
      <c r="P431" s="37" t="str">
        <f t="shared" si="34"/>
        <v>DESCRIÇÃO ALTERADA!</v>
      </c>
      <c r="Q431" s="36" t="s">
        <v>292</v>
      </c>
    </row>
    <row r="432" spans="1:17" ht="25.2" customHeight="1" x14ac:dyDescent="0.25">
      <c r="A432" s="24">
        <v>43278</v>
      </c>
      <c r="B432" s="27" t="s">
        <v>291</v>
      </c>
      <c r="C432" s="24" t="s">
        <v>149</v>
      </c>
      <c r="D432" s="26">
        <v>1614.74</v>
      </c>
      <c r="G432" s="88">
        <f t="shared" si="35"/>
        <v>41640</v>
      </c>
      <c r="H432" s="87">
        <f t="shared" si="36"/>
        <v>0</v>
      </c>
      <c r="P432" s="37" t="str">
        <f t="shared" si="34"/>
        <v/>
      </c>
      <c r="Q432" s="36" t="s">
        <v>291</v>
      </c>
    </row>
    <row r="433" spans="1:17" ht="25.2" customHeight="1" x14ac:dyDescent="0.25">
      <c r="A433" s="24">
        <v>42881</v>
      </c>
      <c r="B433" s="27" t="s">
        <v>290</v>
      </c>
      <c r="C433" s="24" t="s">
        <v>79</v>
      </c>
      <c r="D433" s="26">
        <v>1586.38</v>
      </c>
      <c r="G433" s="88">
        <f t="shared" si="35"/>
        <v>41640</v>
      </c>
      <c r="H433" s="87">
        <f t="shared" si="36"/>
        <v>0</v>
      </c>
      <c r="P433" s="37" t="str">
        <f t="shared" si="34"/>
        <v/>
      </c>
      <c r="Q433" s="36" t="s">
        <v>290</v>
      </c>
    </row>
    <row r="434" spans="1:17" ht="25.2" customHeight="1" x14ac:dyDescent="0.25">
      <c r="A434" s="24">
        <v>42884</v>
      </c>
      <c r="B434" s="27" t="s">
        <v>289</v>
      </c>
      <c r="C434" s="24" t="s">
        <v>13</v>
      </c>
      <c r="D434" s="26">
        <v>0.28000000000000003</v>
      </c>
      <c r="G434" s="88">
        <f t="shared" si="35"/>
        <v>41640</v>
      </c>
      <c r="H434" s="87">
        <f t="shared" si="36"/>
        <v>0</v>
      </c>
      <c r="P434" s="37" t="str">
        <f t="shared" si="34"/>
        <v>DESCRIÇÃO ALTERADA!</v>
      </c>
      <c r="Q434" s="36" t="s">
        <v>288</v>
      </c>
    </row>
    <row r="435" spans="1:17" ht="25.2" customHeight="1" x14ac:dyDescent="0.25">
      <c r="A435" s="24">
        <v>43206</v>
      </c>
      <c r="B435" s="27" t="s">
        <v>287</v>
      </c>
      <c r="C435" s="24" t="s">
        <v>79</v>
      </c>
      <c r="D435" s="26">
        <v>23415.91</v>
      </c>
      <c r="G435" s="88">
        <f t="shared" si="35"/>
        <v>41640</v>
      </c>
      <c r="H435" s="87">
        <f t="shared" si="36"/>
        <v>0</v>
      </c>
      <c r="P435" s="37" t="str">
        <f t="shared" si="34"/>
        <v>DESCRIÇÃO ALTERADA!</v>
      </c>
      <c r="Q435" s="36" t="s">
        <v>286</v>
      </c>
    </row>
    <row r="436" spans="1:17" ht="25.2" customHeight="1" x14ac:dyDescent="0.25">
      <c r="A436" s="24">
        <v>43207</v>
      </c>
      <c r="B436" s="27" t="s">
        <v>285</v>
      </c>
      <c r="C436" s="24" t="s">
        <v>149</v>
      </c>
      <c r="D436" s="26">
        <v>611.95000000000005</v>
      </c>
      <c r="G436" s="88">
        <f t="shared" si="35"/>
        <v>41640</v>
      </c>
      <c r="H436" s="87">
        <f t="shared" si="36"/>
        <v>0</v>
      </c>
      <c r="P436" s="37" t="str">
        <f t="shared" si="34"/>
        <v/>
      </c>
      <c r="Q436" s="36" t="s">
        <v>285</v>
      </c>
    </row>
    <row r="437" spans="1:17" ht="25.2" customHeight="1" x14ac:dyDescent="0.25">
      <c r="A437" s="24">
        <v>42882</v>
      </c>
      <c r="B437" s="27" t="s">
        <v>284</v>
      </c>
      <c r="C437" s="24" t="s">
        <v>79</v>
      </c>
      <c r="D437" s="26">
        <v>2279.16</v>
      </c>
      <c r="G437" s="88">
        <f t="shared" si="35"/>
        <v>41640</v>
      </c>
      <c r="H437" s="87">
        <f t="shared" si="36"/>
        <v>0</v>
      </c>
      <c r="P437" s="37" t="str">
        <f t="shared" si="34"/>
        <v/>
      </c>
      <c r="Q437" s="36" t="s">
        <v>284</v>
      </c>
    </row>
    <row r="438" spans="1:17" ht="25.2" customHeight="1" x14ac:dyDescent="0.25">
      <c r="A438" s="24">
        <v>42879</v>
      </c>
      <c r="B438" s="27" t="s">
        <v>283</v>
      </c>
      <c r="C438" s="24" t="s">
        <v>13</v>
      </c>
      <c r="D438" s="26">
        <v>0.54</v>
      </c>
      <c r="G438" s="88">
        <f t="shared" si="35"/>
        <v>41640</v>
      </c>
      <c r="H438" s="87">
        <f t="shared" si="36"/>
        <v>0</v>
      </c>
      <c r="P438" s="37" t="str">
        <f t="shared" si="34"/>
        <v/>
      </c>
      <c r="Q438" s="36" t="s">
        <v>283</v>
      </c>
    </row>
    <row r="439" spans="1:17" ht="25.2" customHeight="1" x14ac:dyDescent="0.25">
      <c r="A439" s="24">
        <v>43204</v>
      </c>
      <c r="B439" s="27" t="s">
        <v>282</v>
      </c>
      <c r="C439" s="24" t="s">
        <v>79</v>
      </c>
      <c r="D439" s="26">
        <v>47009.83</v>
      </c>
      <c r="G439" s="88">
        <f t="shared" si="35"/>
        <v>41640</v>
      </c>
      <c r="H439" s="87">
        <f t="shared" si="36"/>
        <v>0</v>
      </c>
      <c r="P439" s="37" t="str">
        <f t="shared" si="34"/>
        <v>DESCRIÇÃO ALTERADA!</v>
      </c>
      <c r="Q439" s="36" t="s">
        <v>281</v>
      </c>
    </row>
    <row r="440" spans="1:17" ht="25.2" customHeight="1" x14ac:dyDescent="0.25">
      <c r="A440" s="24">
        <v>43205</v>
      </c>
      <c r="B440" s="27" t="s">
        <v>280</v>
      </c>
      <c r="C440" s="24" t="s">
        <v>149</v>
      </c>
      <c r="D440" s="26">
        <v>1175.51</v>
      </c>
      <c r="G440" s="88">
        <f t="shared" si="35"/>
        <v>41640</v>
      </c>
      <c r="H440" s="87">
        <f t="shared" si="36"/>
        <v>0</v>
      </c>
      <c r="P440" s="37" t="str">
        <f t="shared" si="34"/>
        <v/>
      </c>
      <c r="Q440" s="36" t="s">
        <v>280</v>
      </c>
    </row>
    <row r="441" spans="1:17" ht="25.2" customHeight="1" x14ac:dyDescent="0.25">
      <c r="A441" s="24">
        <v>42173</v>
      </c>
      <c r="B441" s="27" t="s">
        <v>279</v>
      </c>
      <c r="C441" s="24" t="s">
        <v>79</v>
      </c>
      <c r="D441" s="26">
        <v>12951.15</v>
      </c>
      <c r="G441" s="88">
        <f t="shared" si="35"/>
        <v>41640</v>
      </c>
      <c r="H441" s="87">
        <f t="shared" si="36"/>
        <v>0</v>
      </c>
      <c r="P441" s="37" t="str">
        <f t="shared" si="34"/>
        <v/>
      </c>
      <c r="Q441" s="36" t="s">
        <v>279</v>
      </c>
    </row>
    <row r="442" spans="1:17" ht="25.2" customHeight="1" x14ac:dyDescent="0.25">
      <c r="A442" s="24">
        <v>41559</v>
      </c>
      <c r="B442" s="27" t="s">
        <v>278</v>
      </c>
      <c r="C442" s="24" t="s">
        <v>79</v>
      </c>
      <c r="D442" s="26">
        <v>9068.5400000000009</v>
      </c>
      <c r="G442" s="88">
        <f t="shared" si="35"/>
        <v>41640</v>
      </c>
      <c r="H442" s="87">
        <f t="shared" si="36"/>
        <v>0</v>
      </c>
      <c r="P442" s="37" t="str">
        <f t="shared" si="34"/>
        <v/>
      </c>
      <c r="Q442" s="36" t="s">
        <v>278</v>
      </c>
    </row>
    <row r="443" spans="1:17" x14ac:dyDescent="0.25">
      <c r="P443" s="37" t="str">
        <f t="shared" si="34"/>
        <v/>
      </c>
      <c r="Q443" s="36"/>
    </row>
    <row r="444" spans="1:17" x14ac:dyDescent="0.25">
      <c r="P444" s="37" t="str">
        <f t="shared" si="34"/>
        <v/>
      </c>
      <c r="Q444" s="36"/>
    </row>
    <row r="445" spans="1:17" x14ac:dyDescent="0.25">
      <c r="P445" s="37" t="str">
        <f t="shared" si="34"/>
        <v/>
      </c>
      <c r="Q445" s="36"/>
    </row>
    <row r="446" spans="1:17" ht="30" customHeight="1" x14ac:dyDescent="0.25">
      <c r="A446" s="280" t="s">
        <v>277</v>
      </c>
      <c r="B446" s="280"/>
      <c r="C446" s="280"/>
      <c r="D446" s="86">
        <v>0</v>
      </c>
      <c r="E446" s="85">
        <v>43101</v>
      </c>
      <c r="G446" s="68">
        <f t="shared" ref="G446:G477" si="37">$E$446</f>
        <v>43101</v>
      </c>
      <c r="H446" s="84" t="s">
        <v>191</v>
      </c>
      <c r="K446" s="82" t="s">
        <v>190</v>
      </c>
      <c r="L446" s="82" t="s">
        <v>59</v>
      </c>
      <c r="M446" s="82" t="s">
        <v>189</v>
      </c>
      <c r="P446" s="37" t="str">
        <f t="shared" si="34"/>
        <v/>
      </c>
      <c r="Q446" s="36"/>
    </row>
    <row r="447" spans="1:17" x14ac:dyDescent="0.25">
      <c r="G447" s="68">
        <f t="shared" si="37"/>
        <v>43101</v>
      </c>
      <c r="H447" s="83">
        <f>$H$3</f>
        <v>44409</v>
      </c>
      <c r="K447" s="82" t="s">
        <v>86</v>
      </c>
      <c r="L447" s="81">
        <f>E446</f>
        <v>43101</v>
      </c>
      <c r="M447" s="80">
        <v>220.124</v>
      </c>
      <c r="P447" s="37" t="str">
        <f t="shared" si="34"/>
        <v/>
      </c>
      <c r="Q447" s="36"/>
    </row>
    <row r="448" spans="1:17" s="32" customFormat="1" ht="13.2" x14ac:dyDescent="0.25">
      <c r="B448" s="42"/>
      <c r="G448" s="68">
        <f t="shared" si="37"/>
        <v>43101</v>
      </c>
      <c r="H448" s="67">
        <f t="shared" ref="H448:H479" si="38">IFERROR(D448*$M$449,0)</f>
        <v>0</v>
      </c>
      <c r="K448" s="82" t="s">
        <v>87</v>
      </c>
      <c r="L448" s="81">
        <f>H447</f>
        <v>44409</v>
      </c>
      <c r="M448" s="80" t="e">
        <f>+$M$4</f>
        <v>#REF!</v>
      </c>
      <c r="P448" s="37" t="str">
        <f t="shared" si="34"/>
        <v/>
      </c>
      <c r="Q448" s="38"/>
    </row>
    <row r="449" spans="1:17" s="32" customFormat="1" ht="26.4" x14ac:dyDescent="0.25">
      <c r="A449" s="79" t="s">
        <v>2</v>
      </c>
      <c r="B449" s="79" t="s">
        <v>185</v>
      </c>
      <c r="C449" s="79" t="s">
        <v>188</v>
      </c>
      <c r="D449" s="79" t="s">
        <v>187</v>
      </c>
      <c r="E449" s="78"/>
      <c r="G449" s="68">
        <f t="shared" si="37"/>
        <v>43101</v>
      </c>
      <c r="H449" s="67">
        <f t="shared" si="38"/>
        <v>0</v>
      </c>
      <c r="K449" s="281" t="s">
        <v>186</v>
      </c>
      <c r="L449" s="281"/>
      <c r="M449" s="43" t="e">
        <f>ROUND(1+((M448-M447)/M447),3)</f>
        <v>#REF!</v>
      </c>
      <c r="P449" s="37" t="str">
        <f t="shared" si="34"/>
        <v/>
      </c>
      <c r="Q449" s="38" t="s">
        <v>185</v>
      </c>
    </row>
    <row r="450" spans="1:17" s="32" customFormat="1" ht="13.2" x14ac:dyDescent="0.25">
      <c r="B450" s="42"/>
      <c r="G450" s="68">
        <f t="shared" si="37"/>
        <v>43101</v>
      </c>
      <c r="H450" s="67">
        <f t="shared" si="38"/>
        <v>0</v>
      </c>
      <c r="P450" s="37" t="str">
        <f t="shared" ref="P450:P513" si="39">IF(Q450=B450,"","DESCRIÇÃO ALTERADA!")</f>
        <v/>
      </c>
      <c r="Q450" s="38"/>
    </row>
    <row r="451" spans="1:17" s="32" customFormat="1" ht="13.2" x14ac:dyDescent="0.25">
      <c r="A451" s="70"/>
      <c r="B451" s="72" t="s">
        <v>276</v>
      </c>
      <c r="C451" s="71"/>
      <c r="D451" s="71"/>
      <c r="E451" s="70"/>
      <c r="G451" s="68">
        <f t="shared" si="37"/>
        <v>43101</v>
      </c>
      <c r="H451" s="67">
        <f t="shared" si="38"/>
        <v>0</v>
      </c>
      <c r="P451" s="37" t="str">
        <f t="shared" si="39"/>
        <v/>
      </c>
      <c r="Q451" s="38" t="s">
        <v>275</v>
      </c>
    </row>
    <row r="452" spans="1:17" s="32" customFormat="1" ht="13.2" x14ac:dyDescent="0.25">
      <c r="A452" s="69">
        <v>1</v>
      </c>
      <c r="B452" s="76" t="s">
        <v>274</v>
      </c>
      <c r="C452" s="75" t="s">
        <v>259</v>
      </c>
      <c r="D452" s="75">
        <v>22.92</v>
      </c>
      <c r="G452" s="68">
        <f t="shared" si="37"/>
        <v>43101</v>
      </c>
      <c r="H452" s="67">
        <f t="shared" si="38"/>
        <v>0</v>
      </c>
      <c r="P452" s="37" t="str">
        <f t="shared" si="39"/>
        <v/>
      </c>
      <c r="Q452" s="38" t="s">
        <v>242</v>
      </c>
    </row>
    <row r="453" spans="1:17" s="32" customFormat="1" ht="13.2" x14ac:dyDescent="0.25">
      <c r="A453" s="69">
        <v>2</v>
      </c>
      <c r="B453" s="76" t="s">
        <v>273</v>
      </c>
      <c r="C453" s="75" t="s">
        <v>259</v>
      </c>
      <c r="D453" s="75">
        <v>4.6100000000000003</v>
      </c>
      <c r="G453" s="68">
        <f t="shared" si="37"/>
        <v>43101</v>
      </c>
      <c r="H453" s="67">
        <f t="shared" si="38"/>
        <v>0</v>
      </c>
      <c r="P453" s="37" t="str">
        <f t="shared" si="39"/>
        <v/>
      </c>
      <c r="Q453" s="38" t="s">
        <v>241</v>
      </c>
    </row>
    <row r="454" spans="1:17" s="32" customFormat="1" ht="13.2" x14ac:dyDescent="0.25">
      <c r="A454" s="69">
        <v>3</v>
      </c>
      <c r="B454" s="76" t="s">
        <v>272</v>
      </c>
      <c r="C454" s="75" t="s">
        <v>259</v>
      </c>
      <c r="D454" s="75">
        <v>13.82</v>
      </c>
      <c r="G454" s="68">
        <f t="shared" si="37"/>
        <v>43101</v>
      </c>
      <c r="H454" s="67">
        <f t="shared" si="38"/>
        <v>0</v>
      </c>
      <c r="P454" s="37" t="str">
        <f t="shared" si="39"/>
        <v/>
      </c>
      <c r="Q454" s="38" t="s">
        <v>240</v>
      </c>
    </row>
    <row r="455" spans="1:17" s="32" customFormat="1" ht="13.2" x14ac:dyDescent="0.25">
      <c r="A455" s="69">
        <v>4</v>
      </c>
      <c r="B455" s="76" t="s">
        <v>271</v>
      </c>
      <c r="C455" s="75" t="s">
        <v>259</v>
      </c>
      <c r="D455" s="75">
        <v>11.53</v>
      </c>
      <c r="G455" s="68">
        <f t="shared" si="37"/>
        <v>43101</v>
      </c>
      <c r="H455" s="67">
        <f t="shared" si="38"/>
        <v>0</v>
      </c>
      <c r="P455" s="37" t="str">
        <f t="shared" si="39"/>
        <v/>
      </c>
      <c r="Q455" s="38" t="s">
        <v>253</v>
      </c>
    </row>
    <row r="456" spans="1:17" s="32" customFormat="1" ht="13.2" x14ac:dyDescent="0.25">
      <c r="A456" s="69">
        <v>5</v>
      </c>
      <c r="B456" s="76" t="s">
        <v>270</v>
      </c>
      <c r="C456" s="75" t="s">
        <v>259</v>
      </c>
      <c r="D456" s="75">
        <v>8.6300000000000008</v>
      </c>
      <c r="G456" s="68">
        <f t="shared" si="37"/>
        <v>43101</v>
      </c>
      <c r="H456" s="67">
        <f t="shared" si="38"/>
        <v>0</v>
      </c>
      <c r="P456" s="37" t="str">
        <f t="shared" si="39"/>
        <v/>
      </c>
      <c r="Q456" s="38" t="s">
        <v>222</v>
      </c>
    </row>
    <row r="457" spans="1:17" s="32" customFormat="1" ht="13.2" x14ac:dyDescent="0.25">
      <c r="A457" s="69">
        <v>6</v>
      </c>
      <c r="B457" s="76" t="s">
        <v>269</v>
      </c>
      <c r="C457" s="75" t="s">
        <v>259</v>
      </c>
      <c r="D457" s="75">
        <v>1.85</v>
      </c>
      <c r="G457" s="68">
        <f t="shared" si="37"/>
        <v>43101</v>
      </c>
      <c r="H457" s="67">
        <f t="shared" si="38"/>
        <v>0</v>
      </c>
      <c r="P457" s="37" t="str">
        <f t="shared" si="39"/>
        <v/>
      </c>
      <c r="Q457" s="38" t="s">
        <v>238</v>
      </c>
    </row>
    <row r="458" spans="1:17" s="32" customFormat="1" ht="13.2" x14ac:dyDescent="0.25">
      <c r="A458" s="69">
        <v>7</v>
      </c>
      <c r="B458" s="76" t="s">
        <v>268</v>
      </c>
      <c r="C458" s="75" t="s">
        <v>259</v>
      </c>
      <c r="D458" s="75">
        <v>10.63</v>
      </c>
      <c r="G458" s="68">
        <f t="shared" si="37"/>
        <v>43101</v>
      </c>
      <c r="H458" s="67">
        <f t="shared" si="38"/>
        <v>0</v>
      </c>
      <c r="P458" s="37" t="str">
        <f t="shared" si="39"/>
        <v/>
      </c>
      <c r="Q458" s="38" t="s">
        <v>237</v>
      </c>
    </row>
    <row r="459" spans="1:17" s="32" customFormat="1" ht="13.2" x14ac:dyDescent="0.25">
      <c r="A459" s="69">
        <v>8</v>
      </c>
      <c r="B459" s="76" t="s">
        <v>267</v>
      </c>
      <c r="C459" s="75" t="s">
        <v>259</v>
      </c>
      <c r="D459" s="75">
        <v>2.25</v>
      </c>
      <c r="G459" s="68">
        <f t="shared" si="37"/>
        <v>43101</v>
      </c>
      <c r="H459" s="67">
        <f t="shared" si="38"/>
        <v>0</v>
      </c>
      <c r="P459" s="37" t="str">
        <f t="shared" si="39"/>
        <v/>
      </c>
      <c r="Q459" s="38" t="s">
        <v>236</v>
      </c>
    </row>
    <row r="460" spans="1:17" s="32" customFormat="1" ht="13.2" x14ac:dyDescent="0.25">
      <c r="A460" s="69">
        <v>9</v>
      </c>
      <c r="B460" s="76" t="s">
        <v>266</v>
      </c>
      <c r="C460" s="75" t="s">
        <v>259</v>
      </c>
      <c r="D460" s="75">
        <v>3.2</v>
      </c>
      <c r="G460" s="68">
        <f t="shared" si="37"/>
        <v>43101</v>
      </c>
      <c r="H460" s="67">
        <f t="shared" si="38"/>
        <v>0</v>
      </c>
      <c r="P460" s="37" t="str">
        <f t="shared" si="39"/>
        <v/>
      </c>
      <c r="Q460" s="38" t="s">
        <v>235</v>
      </c>
    </row>
    <row r="461" spans="1:17" s="32" customFormat="1" ht="13.2" x14ac:dyDescent="0.25">
      <c r="A461" s="69">
        <v>10</v>
      </c>
      <c r="B461" s="76" t="s">
        <v>265</v>
      </c>
      <c r="C461" s="75" t="s">
        <v>259</v>
      </c>
      <c r="D461" s="75">
        <v>3.12</v>
      </c>
      <c r="G461" s="68">
        <f t="shared" si="37"/>
        <v>43101</v>
      </c>
      <c r="H461" s="67">
        <f t="shared" si="38"/>
        <v>0</v>
      </c>
      <c r="P461" s="37" t="str">
        <f t="shared" si="39"/>
        <v/>
      </c>
      <c r="Q461" s="38" t="s">
        <v>234</v>
      </c>
    </row>
    <row r="462" spans="1:17" s="32" customFormat="1" ht="13.2" x14ac:dyDescent="0.25">
      <c r="A462" s="69">
        <v>11</v>
      </c>
      <c r="B462" s="76" t="s">
        <v>264</v>
      </c>
      <c r="C462" s="75" t="s">
        <v>259</v>
      </c>
      <c r="D462" s="75">
        <v>5.3</v>
      </c>
      <c r="G462" s="68">
        <f t="shared" si="37"/>
        <v>43101</v>
      </c>
      <c r="H462" s="67">
        <f t="shared" si="38"/>
        <v>0</v>
      </c>
      <c r="P462" s="37" t="str">
        <f t="shared" si="39"/>
        <v/>
      </c>
      <c r="Q462" s="38" t="s">
        <v>256</v>
      </c>
    </row>
    <row r="463" spans="1:17" s="32" customFormat="1" ht="13.2" x14ac:dyDescent="0.25">
      <c r="A463" s="69">
        <v>12</v>
      </c>
      <c r="B463" s="76" t="s">
        <v>263</v>
      </c>
      <c r="C463" s="75" t="s">
        <v>259</v>
      </c>
      <c r="D463" s="75">
        <v>2.69</v>
      </c>
      <c r="G463" s="68">
        <f t="shared" si="37"/>
        <v>43101</v>
      </c>
      <c r="H463" s="67">
        <f t="shared" si="38"/>
        <v>0</v>
      </c>
      <c r="P463" s="37" t="str">
        <f t="shared" si="39"/>
        <v/>
      </c>
      <c r="Q463" s="38" t="s">
        <v>218</v>
      </c>
    </row>
    <row r="464" spans="1:17" s="32" customFormat="1" ht="13.2" x14ac:dyDescent="0.25">
      <c r="A464" s="69">
        <v>13</v>
      </c>
      <c r="B464" s="76" t="s">
        <v>262</v>
      </c>
      <c r="C464" s="75" t="s">
        <v>259</v>
      </c>
      <c r="D464" s="75">
        <v>1.03</v>
      </c>
      <c r="G464" s="68">
        <f t="shared" si="37"/>
        <v>43101</v>
      </c>
      <c r="H464" s="67">
        <f t="shared" si="38"/>
        <v>0</v>
      </c>
      <c r="P464" s="37" t="str">
        <f t="shared" si="39"/>
        <v/>
      </c>
      <c r="Q464" s="38" t="s">
        <v>231</v>
      </c>
    </row>
    <row r="465" spans="1:17" s="32" customFormat="1" ht="13.2" x14ac:dyDescent="0.25">
      <c r="A465" s="69">
        <v>14</v>
      </c>
      <c r="B465" s="76" t="s">
        <v>261</v>
      </c>
      <c r="C465" s="75" t="s">
        <v>259</v>
      </c>
      <c r="D465" s="75">
        <v>2.56</v>
      </c>
      <c r="G465" s="68">
        <f t="shared" si="37"/>
        <v>43101</v>
      </c>
      <c r="H465" s="67">
        <f t="shared" si="38"/>
        <v>0</v>
      </c>
      <c r="P465" s="37" t="str">
        <f t="shared" si="39"/>
        <v/>
      </c>
      <c r="Q465" s="38" t="s">
        <v>229</v>
      </c>
    </row>
    <row r="466" spans="1:17" s="32" customFormat="1" ht="13.2" x14ac:dyDescent="0.25">
      <c r="A466" s="69">
        <v>15</v>
      </c>
      <c r="B466" s="76" t="s">
        <v>260</v>
      </c>
      <c r="C466" s="75" t="s">
        <v>259</v>
      </c>
      <c r="D466" s="75">
        <v>2.37</v>
      </c>
      <c r="G466" s="68">
        <f t="shared" si="37"/>
        <v>43101</v>
      </c>
      <c r="H466" s="67">
        <f t="shared" si="38"/>
        <v>0</v>
      </c>
      <c r="P466" s="37" t="str">
        <f t="shared" si="39"/>
        <v/>
      </c>
      <c r="Q466" s="38" t="s">
        <v>228</v>
      </c>
    </row>
    <row r="467" spans="1:17" s="32" customFormat="1" ht="39.6" x14ac:dyDescent="0.25">
      <c r="A467" s="69">
        <v>16</v>
      </c>
      <c r="B467" s="77" t="s">
        <v>227</v>
      </c>
      <c r="C467" s="75" t="s">
        <v>259</v>
      </c>
      <c r="D467" s="75">
        <v>4.7300000000000004</v>
      </c>
      <c r="G467" s="68">
        <f t="shared" si="37"/>
        <v>43101</v>
      </c>
      <c r="H467" s="67">
        <f t="shared" si="38"/>
        <v>0</v>
      </c>
      <c r="P467" s="37" t="str">
        <f t="shared" si="39"/>
        <v/>
      </c>
      <c r="Q467" s="38" t="s">
        <v>227</v>
      </c>
    </row>
    <row r="468" spans="1:17" s="32" customFormat="1" ht="13.2" x14ac:dyDescent="0.25">
      <c r="B468" s="76"/>
      <c r="C468" s="75"/>
      <c r="D468" s="75"/>
      <c r="G468" s="68">
        <f t="shared" si="37"/>
        <v>43101</v>
      </c>
      <c r="H468" s="67">
        <f t="shared" si="38"/>
        <v>0</v>
      </c>
      <c r="P468" s="37" t="str">
        <f t="shared" si="39"/>
        <v/>
      </c>
      <c r="Q468" s="38"/>
    </row>
    <row r="469" spans="1:17" s="32" customFormat="1" ht="13.2" x14ac:dyDescent="0.25">
      <c r="A469" s="70"/>
      <c r="B469" s="72" t="s">
        <v>258</v>
      </c>
      <c r="C469" s="71"/>
      <c r="D469" s="71"/>
      <c r="E469" s="70"/>
      <c r="G469" s="68">
        <f t="shared" si="37"/>
        <v>43101</v>
      </c>
      <c r="H469" s="67">
        <f t="shared" si="38"/>
        <v>0</v>
      </c>
      <c r="P469" s="37" t="str">
        <f t="shared" si="39"/>
        <v/>
      </c>
      <c r="Q469" s="38" t="s">
        <v>258</v>
      </c>
    </row>
    <row r="470" spans="1:17" s="32" customFormat="1" ht="13.2" x14ac:dyDescent="0.25">
      <c r="A470" s="69">
        <v>17</v>
      </c>
      <c r="B470" s="34" t="s">
        <v>242</v>
      </c>
      <c r="C470" s="33" t="s">
        <v>13</v>
      </c>
      <c r="D470" s="33">
        <v>19.79</v>
      </c>
      <c r="G470" s="68">
        <f t="shared" si="37"/>
        <v>43101</v>
      </c>
      <c r="H470" s="67">
        <f t="shared" si="38"/>
        <v>0</v>
      </c>
      <c r="P470" s="37" t="str">
        <f t="shared" si="39"/>
        <v/>
      </c>
      <c r="Q470" s="38" t="s">
        <v>242</v>
      </c>
    </row>
    <row r="471" spans="1:17" s="32" customFormat="1" ht="13.2" x14ac:dyDescent="0.25">
      <c r="A471" s="69">
        <v>18</v>
      </c>
      <c r="B471" s="34" t="s">
        <v>241</v>
      </c>
      <c r="C471" s="33" t="s">
        <v>13</v>
      </c>
      <c r="D471" s="33">
        <v>3.98</v>
      </c>
      <c r="G471" s="68">
        <f t="shared" si="37"/>
        <v>43101</v>
      </c>
      <c r="H471" s="67">
        <f t="shared" si="38"/>
        <v>0</v>
      </c>
      <c r="P471" s="37" t="str">
        <f t="shared" si="39"/>
        <v/>
      </c>
      <c r="Q471" s="38" t="s">
        <v>241</v>
      </c>
    </row>
    <row r="472" spans="1:17" s="32" customFormat="1" ht="13.2" x14ac:dyDescent="0.25">
      <c r="A472" s="69">
        <v>19</v>
      </c>
      <c r="B472" s="34" t="s">
        <v>240</v>
      </c>
      <c r="C472" s="33" t="s">
        <v>13</v>
      </c>
      <c r="D472" s="33">
        <v>13.82</v>
      </c>
      <c r="G472" s="68">
        <f t="shared" si="37"/>
        <v>43101</v>
      </c>
      <c r="H472" s="67">
        <f t="shared" si="38"/>
        <v>0</v>
      </c>
      <c r="P472" s="37" t="str">
        <f t="shared" si="39"/>
        <v/>
      </c>
      <c r="Q472" s="38" t="s">
        <v>240</v>
      </c>
    </row>
    <row r="473" spans="1:17" s="32" customFormat="1" ht="13.2" x14ac:dyDescent="0.25">
      <c r="A473" s="69">
        <v>20</v>
      </c>
      <c r="B473" s="34" t="s">
        <v>239</v>
      </c>
      <c r="C473" s="33" t="s">
        <v>13</v>
      </c>
      <c r="D473" s="33">
        <v>11.53</v>
      </c>
      <c r="G473" s="68">
        <f t="shared" si="37"/>
        <v>43101</v>
      </c>
      <c r="H473" s="67">
        <f t="shared" si="38"/>
        <v>0</v>
      </c>
      <c r="P473" s="37" t="str">
        <f t="shared" si="39"/>
        <v/>
      </c>
      <c r="Q473" s="38" t="s">
        <v>239</v>
      </c>
    </row>
    <row r="474" spans="1:17" s="32" customFormat="1" ht="13.2" x14ac:dyDescent="0.25">
      <c r="A474" s="69">
        <v>21</v>
      </c>
      <c r="B474" s="34" t="s">
        <v>257</v>
      </c>
      <c r="C474" s="33" t="s">
        <v>13</v>
      </c>
      <c r="D474" s="33">
        <v>4.67</v>
      </c>
      <c r="G474" s="68">
        <f t="shared" si="37"/>
        <v>43101</v>
      </c>
      <c r="H474" s="67">
        <f t="shared" si="38"/>
        <v>0</v>
      </c>
      <c r="P474" s="37" t="str">
        <f t="shared" si="39"/>
        <v/>
      </c>
      <c r="Q474" s="38" t="s">
        <v>257</v>
      </c>
    </row>
    <row r="475" spans="1:17" s="32" customFormat="1" ht="13.2" x14ac:dyDescent="0.25">
      <c r="A475" s="69">
        <v>22</v>
      </c>
      <c r="B475" s="34" t="s">
        <v>238</v>
      </c>
      <c r="C475" s="33" t="s">
        <v>13</v>
      </c>
      <c r="D475" s="33">
        <v>1.03</v>
      </c>
      <c r="G475" s="68">
        <f t="shared" si="37"/>
        <v>43101</v>
      </c>
      <c r="H475" s="67">
        <f t="shared" si="38"/>
        <v>0</v>
      </c>
      <c r="P475" s="37" t="str">
        <f t="shared" si="39"/>
        <v/>
      </c>
      <c r="Q475" s="38" t="s">
        <v>238</v>
      </c>
    </row>
    <row r="476" spans="1:17" s="32" customFormat="1" ht="13.2" x14ac:dyDescent="0.25">
      <c r="A476" s="69">
        <v>23</v>
      </c>
      <c r="B476" s="34" t="s">
        <v>237</v>
      </c>
      <c r="C476" s="33" t="s">
        <v>13</v>
      </c>
      <c r="D476" s="33">
        <v>8.52</v>
      </c>
      <c r="G476" s="68">
        <f t="shared" si="37"/>
        <v>43101</v>
      </c>
      <c r="H476" s="67">
        <f t="shared" si="38"/>
        <v>0</v>
      </c>
      <c r="P476" s="37" t="str">
        <f t="shared" si="39"/>
        <v/>
      </c>
      <c r="Q476" s="38" t="s">
        <v>237</v>
      </c>
    </row>
    <row r="477" spans="1:17" s="32" customFormat="1" ht="13.2" x14ac:dyDescent="0.25">
      <c r="A477" s="69">
        <v>24</v>
      </c>
      <c r="B477" s="34" t="s">
        <v>236</v>
      </c>
      <c r="C477" s="33" t="s">
        <v>13</v>
      </c>
      <c r="D477" s="33">
        <v>1.73</v>
      </c>
      <c r="G477" s="68">
        <f t="shared" si="37"/>
        <v>43101</v>
      </c>
      <c r="H477" s="67">
        <f t="shared" si="38"/>
        <v>0</v>
      </c>
      <c r="P477" s="37" t="str">
        <f t="shared" si="39"/>
        <v/>
      </c>
      <c r="Q477" s="38" t="s">
        <v>236</v>
      </c>
    </row>
    <row r="478" spans="1:17" s="32" customFormat="1" ht="13.2" x14ac:dyDescent="0.25">
      <c r="A478" s="69">
        <v>25</v>
      </c>
      <c r="B478" s="34" t="s">
        <v>235</v>
      </c>
      <c r="C478" s="33" t="s">
        <v>13</v>
      </c>
      <c r="D478" s="33">
        <v>1.41</v>
      </c>
      <c r="G478" s="68">
        <f t="shared" ref="G478:G509" si="40">$E$446</f>
        <v>43101</v>
      </c>
      <c r="H478" s="67">
        <f t="shared" si="38"/>
        <v>0</v>
      </c>
      <c r="P478" s="37" t="str">
        <f t="shared" si="39"/>
        <v/>
      </c>
      <c r="Q478" s="38" t="s">
        <v>235</v>
      </c>
    </row>
    <row r="479" spans="1:17" s="32" customFormat="1" ht="13.2" x14ac:dyDescent="0.25">
      <c r="A479" s="69">
        <v>26</v>
      </c>
      <c r="B479" s="34" t="s">
        <v>234</v>
      </c>
      <c r="C479" s="33" t="s">
        <v>13</v>
      </c>
      <c r="D479" s="33">
        <v>1.41</v>
      </c>
      <c r="G479" s="68">
        <f t="shared" si="40"/>
        <v>43101</v>
      </c>
      <c r="H479" s="67">
        <f t="shared" si="38"/>
        <v>0</v>
      </c>
      <c r="P479" s="37" t="str">
        <f t="shared" si="39"/>
        <v/>
      </c>
      <c r="Q479" s="38" t="s">
        <v>234</v>
      </c>
    </row>
    <row r="480" spans="1:17" s="32" customFormat="1" ht="13.2" x14ac:dyDescent="0.25">
      <c r="A480" s="69">
        <v>27</v>
      </c>
      <c r="B480" s="34" t="s">
        <v>256</v>
      </c>
      <c r="C480" s="33" t="s">
        <v>13</v>
      </c>
      <c r="D480" s="33">
        <v>4.29</v>
      </c>
      <c r="G480" s="68">
        <f t="shared" si="40"/>
        <v>43101</v>
      </c>
      <c r="H480" s="67">
        <f t="shared" ref="H480:H511" si="41">IFERROR(D480*$M$449,0)</f>
        <v>0</v>
      </c>
      <c r="P480" s="37" t="str">
        <f t="shared" si="39"/>
        <v/>
      </c>
      <c r="Q480" s="38" t="s">
        <v>256</v>
      </c>
    </row>
    <row r="481" spans="1:17" s="32" customFormat="1" ht="13.2" x14ac:dyDescent="0.25">
      <c r="A481" s="69">
        <v>28</v>
      </c>
      <c r="B481" s="34" t="s">
        <v>218</v>
      </c>
      <c r="C481" s="33" t="s">
        <v>13</v>
      </c>
      <c r="D481" s="33">
        <v>1.41</v>
      </c>
      <c r="G481" s="68">
        <f t="shared" si="40"/>
        <v>43101</v>
      </c>
      <c r="H481" s="67">
        <f t="shared" si="41"/>
        <v>0</v>
      </c>
      <c r="P481" s="37" t="str">
        <f t="shared" si="39"/>
        <v>DESCRIÇÃO ALTERADA!</v>
      </c>
      <c r="Q481" s="38" t="s">
        <v>232</v>
      </c>
    </row>
    <row r="482" spans="1:17" s="32" customFormat="1" ht="13.2" x14ac:dyDescent="0.25">
      <c r="A482" s="69">
        <v>29</v>
      </c>
      <c r="B482" s="34" t="s">
        <v>231</v>
      </c>
      <c r="C482" s="33" t="s">
        <v>13</v>
      </c>
      <c r="D482" s="33">
        <v>1.03</v>
      </c>
      <c r="G482" s="68">
        <f t="shared" si="40"/>
        <v>43101</v>
      </c>
      <c r="H482" s="67">
        <f t="shared" si="41"/>
        <v>0</v>
      </c>
      <c r="P482" s="37" t="str">
        <f t="shared" si="39"/>
        <v/>
      </c>
      <c r="Q482" s="38" t="s">
        <v>231</v>
      </c>
    </row>
    <row r="483" spans="1:17" s="32" customFormat="1" ht="13.2" x14ac:dyDescent="0.25">
      <c r="A483" s="69">
        <v>30</v>
      </c>
      <c r="B483" s="34" t="s">
        <v>228</v>
      </c>
      <c r="C483" s="33" t="s">
        <v>13</v>
      </c>
      <c r="D483" s="33">
        <v>2.37</v>
      </c>
      <c r="G483" s="68">
        <f t="shared" si="40"/>
        <v>43101</v>
      </c>
      <c r="H483" s="67">
        <f t="shared" si="41"/>
        <v>0</v>
      </c>
      <c r="P483" s="37" t="str">
        <f t="shared" si="39"/>
        <v/>
      </c>
      <c r="Q483" s="38" t="s">
        <v>228</v>
      </c>
    </row>
    <row r="484" spans="1:17" s="32" customFormat="1" ht="39.6" x14ac:dyDescent="0.25">
      <c r="A484" s="69">
        <v>31</v>
      </c>
      <c r="B484" s="34" t="s">
        <v>227</v>
      </c>
      <c r="C484" s="33" t="s">
        <v>13</v>
      </c>
      <c r="D484" s="33">
        <v>4.09</v>
      </c>
      <c r="G484" s="68">
        <f t="shared" si="40"/>
        <v>43101</v>
      </c>
      <c r="H484" s="67">
        <f t="shared" si="41"/>
        <v>0</v>
      </c>
      <c r="P484" s="37" t="str">
        <f t="shared" si="39"/>
        <v/>
      </c>
      <c r="Q484" s="38" t="s">
        <v>227</v>
      </c>
    </row>
    <row r="485" spans="1:17" s="32" customFormat="1" ht="13.2" x14ac:dyDescent="0.25">
      <c r="B485" s="76"/>
      <c r="C485" s="75"/>
      <c r="D485" s="75"/>
      <c r="G485" s="68">
        <f t="shared" si="40"/>
        <v>43101</v>
      </c>
      <c r="H485" s="67">
        <f t="shared" si="41"/>
        <v>0</v>
      </c>
      <c r="P485" s="37" t="str">
        <f t="shared" si="39"/>
        <v/>
      </c>
      <c r="Q485" s="38"/>
    </row>
    <row r="486" spans="1:17" s="32" customFormat="1" ht="13.2" x14ac:dyDescent="0.25">
      <c r="A486" s="70"/>
      <c r="B486" s="72" t="s">
        <v>255</v>
      </c>
      <c r="C486" s="71"/>
      <c r="D486" s="71"/>
      <c r="E486" s="70"/>
      <c r="G486" s="68">
        <f t="shared" si="40"/>
        <v>43101</v>
      </c>
      <c r="H486" s="67">
        <f t="shared" si="41"/>
        <v>0</v>
      </c>
      <c r="P486" s="37" t="str">
        <f t="shared" si="39"/>
        <v/>
      </c>
      <c r="Q486" s="38" t="s">
        <v>255</v>
      </c>
    </row>
    <row r="487" spans="1:17" s="32" customFormat="1" ht="13.2" x14ac:dyDescent="0.25">
      <c r="A487" s="69">
        <v>32</v>
      </c>
      <c r="B487" s="34" t="s">
        <v>242</v>
      </c>
      <c r="C487" s="33" t="s">
        <v>13</v>
      </c>
      <c r="D487" s="33">
        <v>16.77</v>
      </c>
      <c r="G487" s="68">
        <f t="shared" si="40"/>
        <v>43101</v>
      </c>
      <c r="H487" s="67">
        <f t="shared" si="41"/>
        <v>0</v>
      </c>
      <c r="P487" s="37" t="str">
        <f t="shared" si="39"/>
        <v/>
      </c>
      <c r="Q487" s="38" t="s">
        <v>242</v>
      </c>
    </row>
    <row r="488" spans="1:17" s="32" customFormat="1" ht="13.2" x14ac:dyDescent="0.25">
      <c r="A488" s="69">
        <v>33</v>
      </c>
      <c r="B488" s="34" t="s">
        <v>241</v>
      </c>
      <c r="C488" s="33" t="s">
        <v>13</v>
      </c>
      <c r="D488" s="33">
        <v>3.45</v>
      </c>
      <c r="G488" s="68">
        <f t="shared" si="40"/>
        <v>43101</v>
      </c>
      <c r="H488" s="67">
        <f t="shared" si="41"/>
        <v>0</v>
      </c>
      <c r="P488" s="37" t="str">
        <f t="shared" si="39"/>
        <v/>
      </c>
      <c r="Q488" s="38" t="s">
        <v>241</v>
      </c>
    </row>
    <row r="489" spans="1:17" s="32" customFormat="1" ht="13.2" x14ac:dyDescent="0.25">
      <c r="A489" s="69">
        <v>34</v>
      </c>
      <c r="B489" s="34" t="s">
        <v>240</v>
      </c>
      <c r="C489" s="33" t="s">
        <v>13</v>
      </c>
      <c r="D489" s="33">
        <v>6.91</v>
      </c>
      <c r="G489" s="68">
        <f t="shared" si="40"/>
        <v>43101</v>
      </c>
      <c r="H489" s="67">
        <f t="shared" si="41"/>
        <v>0</v>
      </c>
      <c r="P489" s="37" t="str">
        <f t="shared" si="39"/>
        <v/>
      </c>
      <c r="Q489" s="38" t="s">
        <v>240</v>
      </c>
    </row>
    <row r="490" spans="1:17" s="32" customFormat="1" ht="13.2" x14ac:dyDescent="0.25">
      <c r="A490" s="69">
        <v>35</v>
      </c>
      <c r="B490" s="34" t="s">
        <v>253</v>
      </c>
      <c r="C490" s="33" t="s">
        <v>13</v>
      </c>
      <c r="D490" s="33">
        <v>11.53</v>
      </c>
      <c r="G490" s="68">
        <f t="shared" si="40"/>
        <v>43101</v>
      </c>
      <c r="H490" s="67">
        <f t="shared" si="41"/>
        <v>0</v>
      </c>
      <c r="P490" s="37" t="str">
        <f t="shared" si="39"/>
        <v/>
      </c>
      <c r="Q490" s="38" t="s">
        <v>253</v>
      </c>
    </row>
    <row r="491" spans="1:17" s="32" customFormat="1" ht="13.2" x14ac:dyDescent="0.25">
      <c r="A491" s="69">
        <v>36</v>
      </c>
      <c r="B491" s="34" t="s">
        <v>237</v>
      </c>
      <c r="C491" s="33" t="s">
        <v>13</v>
      </c>
      <c r="D491" s="33">
        <v>7.82</v>
      </c>
      <c r="G491" s="68">
        <f t="shared" si="40"/>
        <v>43101</v>
      </c>
      <c r="H491" s="67">
        <f t="shared" si="41"/>
        <v>0</v>
      </c>
      <c r="P491" s="37" t="str">
        <f t="shared" si="39"/>
        <v/>
      </c>
      <c r="Q491" s="38" t="s">
        <v>237</v>
      </c>
    </row>
    <row r="492" spans="1:17" s="32" customFormat="1" ht="13.2" x14ac:dyDescent="0.25">
      <c r="A492" s="69">
        <v>37</v>
      </c>
      <c r="B492" s="34" t="s">
        <v>236</v>
      </c>
      <c r="C492" s="33" t="s">
        <v>13</v>
      </c>
      <c r="D492" s="33">
        <v>1.61</v>
      </c>
      <c r="G492" s="68">
        <f t="shared" si="40"/>
        <v>43101</v>
      </c>
      <c r="H492" s="67">
        <f t="shared" si="41"/>
        <v>0</v>
      </c>
      <c r="P492" s="37" t="str">
        <f t="shared" si="39"/>
        <v/>
      </c>
      <c r="Q492" s="38" t="s">
        <v>236</v>
      </c>
    </row>
    <row r="493" spans="1:17" s="32" customFormat="1" ht="13.2" x14ac:dyDescent="0.25">
      <c r="A493" s="69">
        <v>38</v>
      </c>
      <c r="B493" s="34" t="s">
        <v>228</v>
      </c>
      <c r="C493" s="33" t="s">
        <v>13</v>
      </c>
      <c r="D493" s="33">
        <v>2.37</v>
      </c>
      <c r="G493" s="68">
        <f t="shared" si="40"/>
        <v>43101</v>
      </c>
      <c r="H493" s="67">
        <f t="shared" si="41"/>
        <v>0</v>
      </c>
      <c r="P493" s="37" t="str">
        <f t="shared" si="39"/>
        <v/>
      </c>
      <c r="Q493" s="38" t="s">
        <v>228</v>
      </c>
    </row>
    <row r="494" spans="1:17" s="32" customFormat="1" ht="39.6" x14ac:dyDescent="0.25">
      <c r="A494" s="69">
        <v>39</v>
      </c>
      <c r="B494" s="34" t="s">
        <v>227</v>
      </c>
      <c r="C494" s="33" t="s">
        <v>13</v>
      </c>
      <c r="D494" s="33">
        <v>3.45</v>
      </c>
      <c r="G494" s="68">
        <f t="shared" si="40"/>
        <v>43101</v>
      </c>
      <c r="H494" s="67">
        <f t="shared" si="41"/>
        <v>0</v>
      </c>
      <c r="P494" s="37" t="str">
        <f t="shared" si="39"/>
        <v/>
      </c>
      <c r="Q494" s="38" t="s">
        <v>227</v>
      </c>
    </row>
    <row r="495" spans="1:17" s="32" customFormat="1" ht="13.2" x14ac:dyDescent="0.25">
      <c r="B495" s="73"/>
      <c r="C495" s="33"/>
      <c r="D495" s="33"/>
      <c r="G495" s="68">
        <f t="shared" si="40"/>
        <v>43101</v>
      </c>
      <c r="H495" s="67">
        <f t="shared" si="41"/>
        <v>0</v>
      </c>
      <c r="P495" s="37" t="str">
        <f t="shared" si="39"/>
        <v/>
      </c>
      <c r="Q495" s="38"/>
    </row>
    <row r="496" spans="1:17" s="32" customFormat="1" ht="13.2" x14ac:dyDescent="0.25">
      <c r="A496" s="70"/>
      <c r="B496" s="72" t="s">
        <v>254</v>
      </c>
      <c r="C496" s="71"/>
      <c r="D496" s="71"/>
      <c r="E496" s="70"/>
      <c r="G496" s="68">
        <f t="shared" si="40"/>
        <v>43101</v>
      </c>
      <c r="H496" s="67">
        <f t="shared" si="41"/>
        <v>0</v>
      </c>
      <c r="P496" s="37" t="str">
        <f t="shared" si="39"/>
        <v/>
      </c>
      <c r="Q496" s="38" t="s">
        <v>254</v>
      </c>
    </row>
    <row r="497" spans="1:17" s="32" customFormat="1" ht="13.2" x14ac:dyDescent="0.25">
      <c r="A497" s="69">
        <v>40</v>
      </c>
      <c r="B497" s="34" t="s">
        <v>242</v>
      </c>
      <c r="C497" s="33" t="s">
        <v>13</v>
      </c>
      <c r="D497" s="33">
        <v>22.92</v>
      </c>
      <c r="G497" s="68">
        <f t="shared" si="40"/>
        <v>43101</v>
      </c>
      <c r="H497" s="67">
        <f t="shared" si="41"/>
        <v>0</v>
      </c>
      <c r="P497" s="37" t="str">
        <f t="shared" si="39"/>
        <v/>
      </c>
      <c r="Q497" s="38" t="s">
        <v>242</v>
      </c>
    </row>
    <row r="498" spans="1:17" s="32" customFormat="1" ht="13.2" x14ac:dyDescent="0.25">
      <c r="A498" s="69">
        <v>41</v>
      </c>
      <c r="B498" s="34" t="s">
        <v>241</v>
      </c>
      <c r="C498" s="33" t="s">
        <v>13</v>
      </c>
      <c r="D498" s="33">
        <v>4.6100000000000003</v>
      </c>
      <c r="G498" s="68">
        <f t="shared" si="40"/>
        <v>43101</v>
      </c>
      <c r="H498" s="67">
        <f t="shared" si="41"/>
        <v>0</v>
      </c>
      <c r="P498" s="37" t="str">
        <f t="shared" si="39"/>
        <v/>
      </c>
      <c r="Q498" s="38" t="s">
        <v>241</v>
      </c>
    </row>
    <row r="499" spans="1:17" s="32" customFormat="1" ht="13.2" x14ac:dyDescent="0.25">
      <c r="A499" s="69">
        <v>42</v>
      </c>
      <c r="B499" s="34" t="s">
        <v>240</v>
      </c>
      <c r="C499" s="33" t="s">
        <v>13</v>
      </c>
      <c r="D499" s="33">
        <v>13.82</v>
      </c>
      <c r="G499" s="68">
        <f t="shared" si="40"/>
        <v>43101</v>
      </c>
      <c r="H499" s="67">
        <f t="shared" si="41"/>
        <v>0</v>
      </c>
      <c r="P499" s="37" t="str">
        <f t="shared" si="39"/>
        <v/>
      </c>
      <c r="Q499" s="38" t="s">
        <v>240</v>
      </c>
    </row>
    <row r="500" spans="1:17" s="32" customFormat="1" ht="13.2" x14ac:dyDescent="0.25">
      <c r="A500" s="69">
        <v>43</v>
      </c>
      <c r="B500" s="34" t="s">
        <v>253</v>
      </c>
      <c r="C500" s="33" t="s">
        <v>13</v>
      </c>
      <c r="D500" s="33">
        <v>11.53</v>
      </c>
      <c r="G500" s="68">
        <f t="shared" si="40"/>
        <v>43101</v>
      </c>
      <c r="H500" s="67">
        <f t="shared" si="41"/>
        <v>0</v>
      </c>
      <c r="P500" s="37" t="str">
        <f t="shared" si="39"/>
        <v/>
      </c>
      <c r="Q500" s="38" t="s">
        <v>253</v>
      </c>
    </row>
    <row r="501" spans="1:17" s="32" customFormat="1" ht="13.2" x14ac:dyDescent="0.25">
      <c r="A501" s="69">
        <v>44</v>
      </c>
      <c r="B501" s="34" t="s">
        <v>222</v>
      </c>
      <c r="C501" s="33" t="s">
        <v>13</v>
      </c>
      <c r="D501" s="33">
        <v>8.6300000000000008</v>
      </c>
      <c r="G501" s="68">
        <f t="shared" si="40"/>
        <v>43101</v>
      </c>
      <c r="H501" s="67">
        <f t="shared" si="41"/>
        <v>0</v>
      </c>
      <c r="P501" s="37" t="str">
        <f t="shared" si="39"/>
        <v/>
      </c>
      <c r="Q501" s="38" t="s">
        <v>222</v>
      </c>
    </row>
    <row r="502" spans="1:17" s="32" customFormat="1" ht="13.2" x14ac:dyDescent="0.25">
      <c r="A502" s="69">
        <v>45</v>
      </c>
      <c r="B502" s="34" t="s">
        <v>238</v>
      </c>
      <c r="C502" s="33" t="s">
        <v>13</v>
      </c>
      <c r="D502" s="33">
        <v>1.85</v>
      </c>
      <c r="G502" s="68">
        <f t="shared" si="40"/>
        <v>43101</v>
      </c>
      <c r="H502" s="67">
        <f t="shared" si="41"/>
        <v>0</v>
      </c>
      <c r="P502" s="37" t="str">
        <f t="shared" si="39"/>
        <v/>
      </c>
      <c r="Q502" s="38" t="s">
        <v>238</v>
      </c>
    </row>
    <row r="503" spans="1:17" s="32" customFormat="1" ht="13.2" x14ac:dyDescent="0.25">
      <c r="A503" s="69">
        <v>46</v>
      </c>
      <c r="B503" s="34" t="s">
        <v>237</v>
      </c>
      <c r="C503" s="33" t="s">
        <v>13</v>
      </c>
      <c r="D503" s="33">
        <v>9.33</v>
      </c>
      <c r="G503" s="68">
        <f t="shared" si="40"/>
        <v>43101</v>
      </c>
      <c r="H503" s="67">
        <f t="shared" si="41"/>
        <v>0</v>
      </c>
      <c r="P503" s="37" t="str">
        <f t="shared" si="39"/>
        <v/>
      </c>
      <c r="Q503" s="38" t="s">
        <v>237</v>
      </c>
    </row>
    <row r="504" spans="1:17" s="32" customFormat="1" ht="13.2" x14ac:dyDescent="0.25">
      <c r="A504" s="69">
        <v>47</v>
      </c>
      <c r="B504" s="34" t="s">
        <v>236</v>
      </c>
      <c r="C504" s="33" t="s">
        <v>13</v>
      </c>
      <c r="D504" s="33">
        <v>2.04</v>
      </c>
      <c r="G504" s="68">
        <f t="shared" si="40"/>
        <v>43101</v>
      </c>
      <c r="H504" s="67">
        <f t="shared" si="41"/>
        <v>0</v>
      </c>
      <c r="P504" s="37" t="str">
        <f t="shared" si="39"/>
        <v/>
      </c>
      <c r="Q504" s="38" t="s">
        <v>236</v>
      </c>
    </row>
    <row r="505" spans="1:17" s="32" customFormat="1" ht="13.2" x14ac:dyDescent="0.25">
      <c r="A505" s="69">
        <v>48</v>
      </c>
      <c r="B505" s="34" t="s">
        <v>235</v>
      </c>
      <c r="C505" s="33" t="s">
        <v>13</v>
      </c>
      <c r="D505" s="33">
        <v>3.01</v>
      </c>
      <c r="G505" s="68">
        <f t="shared" si="40"/>
        <v>43101</v>
      </c>
      <c r="H505" s="67">
        <f t="shared" si="41"/>
        <v>0</v>
      </c>
      <c r="P505" s="37" t="str">
        <f t="shared" si="39"/>
        <v/>
      </c>
      <c r="Q505" s="38" t="s">
        <v>235</v>
      </c>
    </row>
    <row r="506" spans="1:17" s="32" customFormat="1" ht="13.2" x14ac:dyDescent="0.25">
      <c r="A506" s="69">
        <v>49</v>
      </c>
      <c r="B506" s="34" t="s">
        <v>234</v>
      </c>
      <c r="C506" s="33" t="s">
        <v>13</v>
      </c>
      <c r="D506" s="33">
        <v>2.37</v>
      </c>
      <c r="G506" s="68">
        <f t="shared" si="40"/>
        <v>43101</v>
      </c>
      <c r="H506" s="67">
        <f t="shared" si="41"/>
        <v>0</v>
      </c>
      <c r="P506" s="37" t="str">
        <f t="shared" si="39"/>
        <v/>
      </c>
      <c r="Q506" s="38" t="s">
        <v>234</v>
      </c>
    </row>
    <row r="507" spans="1:17" s="32" customFormat="1" ht="13.2" x14ac:dyDescent="0.25">
      <c r="A507" s="69">
        <v>50</v>
      </c>
      <c r="B507" s="34" t="s">
        <v>233</v>
      </c>
      <c r="C507" s="33" t="s">
        <v>13</v>
      </c>
      <c r="D507" s="33">
        <v>4.67</v>
      </c>
      <c r="G507" s="68">
        <f t="shared" si="40"/>
        <v>43101</v>
      </c>
      <c r="H507" s="67">
        <f t="shared" si="41"/>
        <v>0</v>
      </c>
      <c r="P507" s="37" t="str">
        <f t="shared" si="39"/>
        <v/>
      </c>
      <c r="Q507" s="38" t="s">
        <v>233</v>
      </c>
    </row>
    <row r="508" spans="1:17" s="32" customFormat="1" ht="13.2" x14ac:dyDescent="0.25">
      <c r="A508" s="69">
        <v>51</v>
      </c>
      <c r="B508" s="34" t="s">
        <v>218</v>
      </c>
      <c r="C508" s="33" t="s">
        <v>13</v>
      </c>
      <c r="D508" s="33">
        <v>2.37</v>
      </c>
      <c r="G508" s="68">
        <f t="shared" si="40"/>
        <v>43101</v>
      </c>
      <c r="H508" s="67">
        <f t="shared" si="41"/>
        <v>0</v>
      </c>
      <c r="P508" s="37" t="str">
        <f t="shared" si="39"/>
        <v/>
      </c>
      <c r="Q508" s="38" t="s">
        <v>218</v>
      </c>
    </row>
    <row r="509" spans="1:17" s="32" customFormat="1" ht="13.2" x14ac:dyDescent="0.25">
      <c r="A509" s="69">
        <v>52</v>
      </c>
      <c r="B509" s="34" t="s">
        <v>231</v>
      </c>
      <c r="C509" s="33" t="s">
        <v>13</v>
      </c>
      <c r="D509" s="33">
        <v>1.28</v>
      </c>
      <c r="G509" s="68">
        <f t="shared" si="40"/>
        <v>43101</v>
      </c>
      <c r="H509" s="67">
        <f t="shared" si="41"/>
        <v>0</v>
      </c>
      <c r="P509" s="37" t="str">
        <f t="shared" si="39"/>
        <v/>
      </c>
      <c r="Q509" s="38" t="s">
        <v>231</v>
      </c>
    </row>
    <row r="510" spans="1:17" s="32" customFormat="1" ht="13.2" x14ac:dyDescent="0.25">
      <c r="A510" s="69">
        <v>53</v>
      </c>
      <c r="B510" s="34" t="s">
        <v>230</v>
      </c>
      <c r="C510" s="33" t="s">
        <v>13</v>
      </c>
      <c r="D510" s="33">
        <v>3.77</v>
      </c>
      <c r="G510" s="68">
        <f t="shared" ref="G510:G541" si="42">$E$446</f>
        <v>43101</v>
      </c>
      <c r="H510" s="67">
        <f t="shared" si="41"/>
        <v>0</v>
      </c>
      <c r="P510" s="37" t="str">
        <f t="shared" si="39"/>
        <v/>
      </c>
      <c r="Q510" s="38" t="s">
        <v>230</v>
      </c>
    </row>
    <row r="511" spans="1:17" s="32" customFormat="1" ht="13.2" x14ac:dyDescent="0.25">
      <c r="A511" s="69">
        <v>54</v>
      </c>
      <c r="B511" s="34" t="s">
        <v>229</v>
      </c>
      <c r="C511" s="33" t="s">
        <v>13</v>
      </c>
      <c r="D511" s="33">
        <v>2.31</v>
      </c>
      <c r="G511" s="68">
        <f t="shared" si="42"/>
        <v>43101</v>
      </c>
      <c r="H511" s="67">
        <f t="shared" si="41"/>
        <v>0</v>
      </c>
      <c r="P511" s="37" t="str">
        <f t="shared" si="39"/>
        <v/>
      </c>
      <c r="Q511" s="38" t="s">
        <v>229</v>
      </c>
    </row>
    <row r="512" spans="1:17" s="32" customFormat="1" ht="13.2" x14ac:dyDescent="0.25">
      <c r="A512" s="69">
        <v>55</v>
      </c>
      <c r="B512" s="34" t="s">
        <v>228</v>
      </c>
      <c r="C512" s="33" t="s">
        <v>13</v>
      </c>
      <c r="D512" s="33">
        <v>2.37</v>
      </c>
      <c r="G512" s="68">
        <f t="shared" si="42"/>
        <v>43101</v>
      </c>
      <c r="H512" s="67">
        <f t="shared" ref="H512:H543" si="43">IFERROR(D512*$M$449,0)</f>
        <v>0</v>
      </c>
      <c r="P512" s="37" t="str">
        <f t="shared" si="39"/>
        <v/>
      </c>
      <c r="Q512" s="38" t="s">
        <v>228</v>
      </c>
    </row>
    <row r="513" spans="1:17" s="32" customFormat="1" ht="39.6" x14ac:dyDescent="0.25">
      <c r="A513" s="69">
        <v>56</v>
      </c>
      <c r="B513" s="34" t="s">
        <v>252</v>
      </c>
      <c r="C513" s="33" t="s">
        <v>13</v>
      </c>
      <c r="D513" s="33">
        <v>4.7300000000000004</v>
      </c>
      <c r="G513" s="68">
        <f t="shared" si="42"/>
        <v>43101</v>
      </c>
      <c r="H513" s="67">
        <f t="shared" si="43"/>
        <v>0</v>
      </c>
      <c r="P513" s="37" t="str">
        <f t="shared" si="39"/>
        <v/>
      </c>
      <c r="Q513" s="38" t="s">
        <v>252</v>
      </c>
    </row>
    <row r="514" spans="1:17" s="32" customFormat="1" ht="13.2" x14ac:dyDescent="0.25">
      <c r="B514" s="73"/>
      <c r="C514" s="74"/>
      <c r="D514" s="74"/>
      <c r="G514" s="68">
        <f t="shared" si="42"/>
        <v>43101</v>
      </c>
      <c r="H514" s="67">
        <f t="shared" si="43"/>
        <v>0</v>
      </c>
      <c r="P514" s="37" t="str">
        <f t="shared" ref="P514:P577" si="44">IF(Q514=B514,"","DESCRIÇÃO ALTERADA!")</f>
        <v/>
      </c>
      <c r="Q514" s="38"/>
    </row>
    <row r="515" spans="1:17" s="32" customFormat="1" ht="13.2" x14ac:dyDescent="0.25">
      <c r="A515" s="70"/>
      <c r="B515" s="72" t="s">
        <v>251</v>
      </c>
      <c r="C515" s="71"/>
      <c r="D515" s="71"/>
      <c r="E515" s="70"/>
      <c r="G515" s="68">
        <f t="shared" si="42"/>
        <v>43101</v>
      </c>
      <c r="H515" s="67">
        <f t="shared" si="43"/>
        <v>0</v>
      </c>
      <c r="P515" s="37" t="str">
        <f t="shared" si="44"/>
        <v/>
      </c>
      <c r="Q515" s="38" t="s">
        <v>251</v>
      </c>
    </row>
    <row r="516" spans="1:17" s="32" customFormat="1" ht="13.2" x14ac:dyDescent="0.25">
      <c r="A516" s="69">
        <v>57</v>
      </c>
      <c r="B516" s="34" t="s">
        <v>242</v>
      </c>
      <c r="C516" s="33" t="s">
        <v>13</v>
      </c>
      <c r="D516" s="33">
        <v>22.92</v>
      </c>
      <c r="G516" s="68">
        <f t="shared" si="42"/>
        <v>43101</v>
      </c>
      <c r="H516" s="67">
        <f t="shared" si="43"/>
        <v>0</v>
      </c>
      <c r="P516" s="37" t="str">
        <f t="shared" si="44"/>
        <v/>
      </c>
      <c r="Q516" s="38" t="s">
        <v>242</v>
      </c>
    </row>
    <row r="517" spans="1:17" s="32" customFormat="1" ht="13.2" x14ac:dyDescent="0.25">
      <c r="A517" s="69">
        <v>58</v>
      </c>
      <c r="B517" s="34" t="s">
        <v>241</v>
      </c>
      <c r="C517" s="33" t="s">
        <v>13</v>
      </c>
      <c r="D517" s="33">
        <v>4.42</v>
      </c>
      <c r="G517" s="68">
        <f t="shared" si="42"/>
        <v>43101</v>
      </c>
      <c r="H517" s="67">
        <f t="shared" si="43"/>
        <v>0</v>
      </c>
      <c r="P517" s="37" t="str">
        <f t="shared" si="44"/>
        <v/>
      </c>
      <c r="Q517" s="38" t="s">
        <v>241</v>
      </c>
    </row>
    <row r="518" spans="1:17" s="32" customFormat="1" ht="13.2" x14ac:dyDescent="0.25">
      <c r="A518" s="69">
        <v>59</v>
      </c>
      <c r="B518" s="34" t="s">
        <v>240</v>
      </c>
      <c r="C518" s="33" t="s">
        <v>13</v>
      </c>
      <c r="D518" s="33">
        <v>13.45</v>
      </c>
      <c r="G518" s="68">
        <f t="shared" si="42"/>
        <v>43101</v>
      </c>
      <c r="H518" s="67">
        <f t="shared" si="43"/>
        <v>0</v>
      </c>
      <c r="P518" s="37" t="str">
        <f t="shared" si="44"/>
        <v/>
      </c>
      <c r="Q518" s="38" t="s">
        <v>240</v>
      </c>
    </row>
    <row r="519" spans="1:17" s="32" customFormat="1" ht="13.2" x14ac:dyDescent="0.25">
      <c r="A519" s="69">
        <v>60</v>
      </c>
      <c r="B519" s="34" t="s">
        <v>239</v>
      </c>
      <c r="C519" s="33" t="s">
        <v>13</v>
      </c>
      <c r="D519" s="33">
        <v>11.53</v>
      </c>
      <c r="G519" s="68">
        <f t="shared" si="42"/>
        <v>43101</v>
      </c>
      <c r="H519" s="67">
        <f t="shared" si="43"/>
        <v>0</v>
      </c>
      <c r="P519" s="37" t="str">
        <f t="shared" si="44"/>
        <v/>
      </c>
      <c r="Q519" s="38" t="s">
        <v>239</v>
      </c>
    </row>
    <row r="520" spans="1:17" s="32" customFormat="1" ht="13.2" x14ac:dyDescent="0.25">
      <c r="A520" s="69">
        <v>61</v>
      </c>
      <c r="B520" s="34" t="s">
        <v>222</v>
      </c>
      <c r="C520" s="33" t="s">
        <v>13</v>
      </c>
      <c r="D520" s="33">
        <v>8.6300000000000008</v>
      </c>
      <c r="G520" s="68">
        <f t="shared" si="42"/>
        <v>43101</v>
      </c>
      <c r="H520" s="67">
        <f t="shared" si="43"/>
        <v>0</v>
      </c>
      <c r="P520" s="37" t="str">
        <f t="shared" si="44"/>
        <v/>
      </c>
      <c r="Q520" s="38" t="s">
        <v>222</v>
      </c>
    </row>
    <row r="521" spans="1:17" s="32" customFormat="1" ht="13.2" x14ac:dyDescent="0.25">
      <c r="A521" s="69">
        <v>62</v>
      </c>
      <c r="B521" s="34" t="s">
        <v>238</v>
      </c>
      <c r="C521" s="33" t="s">
        <v>13</v>
      </c>
      <c r="D521" s="33">
        <v>1.85</v>
      </c>
      <c r="G521" s="68">
        <f t="shared" si="42"/>
        <v>43101</v>
      </c>
      <c r="H521" s="67">
        <f t="shared" si="43"/>
        <v>0</v>
      </c>
      <c r="P521" s="37" t="str">
        <f t="shared" si="44"/>
        <v/>
      </c>
      <c r="Q521" s="38" t="s">
        <v>238</v>
      </c>
    </row>
    <row r="522" spans="1:17" s="32" customFormat="1" ht="13.2" x14ac:dyDescent="0.25">
      <c r="A522" s="69">
        <v>63</v>
      </c>
      <c r="B522" s="34" t="s">
        <v>237</v>
      </c>
      <c r="C522" s="33" t="s">
        <v>13</v>
      </c>
      <c r="D522" s="33">
        <v>9.33</v>
      </c>
      <c r="G522" s="68">
        <f t="shared" si="42"/>
        <v>43101</v>
      </c>
      <c r="H522" s="67">
        <f t="shared" si="43"/>
        <v>0</v>
      </c>
      <c r="P522" s="37" t="str">
        <f t="shared" si="44"/>
        <v/>
      </c>
      <c r="Q522" s="38" t="s">
        <v>237</v>
      </c>
    </row>
    <row r="523" spans="1:17" s="32" customFormat="1" ht="13.2" x14ac:dyDescent="0.25">
      <c r="A523" s="69">
        <v>64</v>
      </c>
      <c r="B523" s="34" t="s">
        <v>236</v>
      </c>
      <c r="C523" s="33" t="s">
        <v>13</v>
      </c>
      <c r="D523" s="33">
        <v>1.99</v>
      </c>
      <c r="G523" s="68">
        <f t="shared" si="42"/>
        <v>43101</v>
      </c>
      <c r="H523" s="67">
        <f t="shared" si="43"/>
        <v>0</v>
      </c>
      <c r="P523" s="37" t="str">
        <f t="shared" si="44"/>
        <v/>
      </c>
      <c r="Q523" s="38" t="s">
        <v>236</v>
      </c>
    </row>
    <row r="524" spans="1:17" s="32" customFormat="1" ht="13.2" x14ac:dyDescent="0.25">
      <c r="A524" s="69">
        <v>65</v>
      </c>
      <c r="B524" s="34" t="s">
        <v>235</v>
      </c>
      <c r="C524" s="33" t="s">
        <v>13</v>
      </c>
      <c r="D524" s="33">
        <v>3.01</v>
      </c>
      <c r="G524" s="68">
        <f t="shared" si="42"/>
        <v>43101</v>
      </c>
      <c r="H524" s="67">
        <f t="shared" si="43"/>
        <v>0</v>
      </c>
      <c r="P524" s="37" t="str">
        <f t="shared" si="44"/>
        <v/>
      </c>
      <c r="Q524" s="38" t="s">
        <v>235</v>
      </c>
    </row>
    <row r="525" spans="1:17" s="32" customFormat="1" ht="13.2" x14ac:dyDescent="0.25">
      <c r="A525" s="69">
        <v>66</v>
      </c>
      <c r="B525" s="34" t="s">
        <v>234</v>
      </c>
      <c r="C525" s="33" t="s">
        <v>13</v>
      </c>
      <c r="D525" s="33">
        <v>2.37</v>
      </c>
      <c r="G525" s="68">
        <f t="shared" si="42"/>
        <v>43101</v>
      </c>
      <c r="H525" s="67">
        <f t="shared" si="43"/>
        <v>0</v>
      </c>
      <c r="P525" s="37" t="str">
        <f t="shared" si="44"/>
        <v/>
      </c>
      <c r="Q525" s="38" t="s">
        <v>234</v>
      </c>
    </row>
    <row r="526" spans="1:17" s="32" customFormat="1" ht="13.2" x14ac:dyDescent="0.25">
      <c r="A526" s="69">
        <v>67</v>
      </c>
      <c r="B526" s="34" t="s">
        <v>233</v>
      </c>
      <c r="C526" s="33" t="s">
        <v>13</v>
      </c>
      <c r="D526" s="33">
        <v>4.67</v>
      </c>
      <c r="G526" s="68">
        <f t="shared" si="42"/>
        <v>43101</v>
      </c>
      <c r="H526" s="67">
        <f t="shared" si="43"/>
        <v>0</v>
      </c>
      <c r="P526" s="37" t="str">
        <f t="shared" si="44"/>
        <v/>
      </c>
      <c r="Q526" s="38" t="s">
        <v>233</v>
      </c>
    </row>
    <row r="527" spans="1:17" s="32" customFormat="1" ht="13.2" x14ac:dyDescent="0.25">
      <c r="A527" s="69">
        <v>68</v>
      </c>
      <c r="B527" s="34" t="s">
        <v>218</v>
      </c>
      <c r="C527" s="33" t="s">
        <v>13</v>
      </c>
      <c r="D527" s="33">
        <v>2.37</v>
      </c>
      <c r="G527" s="68">
        <f t="shared" si="42"/>
        <v>43101</v>
      </c>
      <c r="H527" s="67">
        <f t="shared" si="43"/>
        <v>0</v>
      </c>
      <c r="P527" s="37" t="str">
        <f t="shared" si="44"/>
        <v>DESCRIÇÃO ALTERADA!</v>
      </c>
      <c r="Q527" s="38" t="s">
        <v>232</v>
      </c>
    </row>
    <row r="528" spans="1:17" s="32" customFormat="1" ht="13.2" x14ac:dyDescent="0.25">
      <c r="A528" s="69">
        <v>69</v>
      </c>
      <c r="B528" s="34" t="s">
        <v>231</v>
      </c>
      <c r="C528" s="33" t="s">
        <v>13</v>
      </c>
      <c r="D528" s="33">
        <v>1.28</v>
      </c>
      <c r="G528" s="68">
        <f t="shared" si="42"/>
        <v>43101</v>
      </c>
      <c r="H528" s="67">
        <f t="shared" si="43"/>
        <v>0</v>
      </c>
      <c r="P528" s="37" t="str">
        <f t="shared" si="44"/>
        <v/>
      </c>
      <c r="Q528" s="38" t="s">
        <v>231</v>
      </c>
    </row>
    <row r="529" spans="1:17" s="32" customFormat="1" ht="13.2" x14ac:dyDescent="0.25">
      <c r="A529" s="69">
        <v>70</v>
      </c>
      <c r="B529" s="34" t="s">
        <v>230</v>
      </c>
      <c r="C529" s="33" t="s">
        <v>13</v>
      </c>
      <c r="D529" s="33">
        <v>3.77</v>
      </c>
      <c r="G529" s="68">
        <f t="shared" si="42"/>
        <v>43101</v>
      </c>
      <c r="H529" s="67">
        <f t="shared" si="43"/>
        <v>0</v>
      </c>
      <c r="P529" s="37" t="str">
        <f t="shared" si="44"/>
        <v/>
      </c>
      <c r="Q529" s="38" t="s">
        <v>230</v>
      </c>
    </row>
    <row r="530" spans="1:17" s="32" customFormat="1" ht="13.2" x14ac:dyDescent="0.25">
      <c r="A530" s="69">
        <v>71</v>
      </c>
      <c r="B530" s="34" t="s">
        <v>229</v>
      </c>
      <c r="C530" s="33" t="s">
        <v>13</v>
      </c>
      <c r="D530" s="33">
        <v>2.31</v>
      </c>
      <c r="G530" s="68">
        <f t="shared" si="42"/>
        <v>43101</v>
      </c>
      <c r="H530" s="67">
        <f t="shared" si="43"/>
        <v>0</v>
      </c>
      <c r="P530" s="37" t="str">
        <f t="shared" si="44"/>
        <v/>
      </c>
      <c r="Q530" s="38" t="s">
        <v>229</v>
      </c>
    </row>
    <row r="531" spans="1:17" s="32" customFormat="1" ht="13.2" x14ac:dyDescent="0.25">
      <c r="A531" s="69">
        <v>72</v>
      </c>
      <c r="B531" s="34" t="s">
        <v>228</v>
      </c>
      <c r="C531" s="33" t="s">
        <v>13</v>
      </c>
      <c r="D531" s="33">
        <v>2.37</v>
      </c>
      <c r="G531" s="68">
        <f t="shared" si="42"/>
        <v>43101</v>
      </c>
      <c r="H531" s="67">
        <f t="shared" si="43"/>
        <v>0</v>
      </c>
      <c r="P531" s="37" t="str">
        <f t="shared" si="44"/>
        <v/>
      </c>
      <c r="Q531" s="38" t="s">
        <v>228</v>
      </c>
    </row>
    <row r="532" spans="1:17" s="32" customFormat="1" ht="39.6" x14ac:dyDescent="0.25">
      <c r="A532" s="69">
        <v>73</v>
      </c>
      <c r="B532" s="34" t="s">
        <v>227</v>
      </c>
      <c r="C532" s="33" t="s">
        <v>13</v>
      </c>
      <c r="D532" s="33">
        <v>4.7300000000000004</v>
      </c>
      <c r="G532" s="68">
        <f t="shared" si="42"/>
        <v>43101</v>
      </c>
      <c r="H532" s="67">
        <f t="shared" si="43"/>
        <v>0</v>
      </c>
      <c r="P532" s="37" t="str">
        <f t="shared" si="44"/>
        <v/>
      </c>
      <c r="Q532" s="38" t="s">
        <v>227</v>
      </c>
    </row>
    <row r="533" spans="1:17" s="32" customFormat="1" ht="13.2" x14ac:dyDescent="0.25">
      <c r="B533" s="73"/>
      <c r="C533" s="33"/>
      <c r="D533" s="33"/>
      <c r="G533" s="68">
        <f t="shared" si="42"/>
        <v>43101</v>
      </c>
      <c r="H533" s="67">
        <f t="shared" si="43"/>
        <v>0</v>
      </c>
      <c r="P533" s="37" t="str">
        <f t="shared" si="44"/>
        <v/>
      </c>
      <c r="Q533" s="38"/>
    </row>
    <row r="534" spans="1:17" s="32" customFormat="1" ht="13.2" x14ac:dyDescent="0.25">
      <c r="A534" s="70"/>
      <c r="B534" s="72" t="s">
        <v>250</v>
      </c>
      <c r="C534" s="71"/>
      <c r="D534" s="71"/>
      <c r="E534" s="70"/>
      <c r="G534" s="68">
        <f t="shared" si="42"/>
        <v>43101</v>
      </c>
      <c r="H534" s="67">
        <f t="shared" si="43"/>
        <v>0</v>
      </c>
      <c r="P534" s="37" t="str">
        <f t="shared" si="44"/>
        <v/>
      </c>
      <c r="Q534" s="38" t="s">
        <v>250</v>
      </c>
    </row>
    <row r="535" spans="1:17" s="32" customFormat="1" ht="13.2" x14ac:dyDescent="0.25">
      <c r="A535" s="69">
        <v>74</v>
      </c>
      <c r="B535" s="34" t="s">
        <v>242</v>
      </c>
      <c r="C535" s="33" t="s">
        <v>13</v>
      </c>
      <c r="D535" s="33">
        <v>33.36</v>
      </c>
      <c r="G535" s="68">
        <f t="shared" si="42"/>
        <v>43101</v>
      </c>
      <c r="H535" s="67">
        <f t="shared" si="43"/>
        <v>0</v>
      </c>
      <c r="P535" s="37" t="str">
        <f t="shared" si="44"/>
        <v/>
      </c>
      <c r="Q535" s="38" t="s">
        <v>242</v>
      </c>
    </row>
    <row r="536" spans="1:17" s="32" customFormat="1" ht="13.2" x14ac:dyDescent="0.25">
      <c r="A536" s="69">
        <v>75</v>
      </c>
      <c r="B536" s="34" t="s">
        <v>241</v>
      </c>
      <c r="C536" s="33" t="s">
        <v>13</v>
      </c>
      <c r="D536" s="33">
        <v>6.86</v>
      </c>
      <c r="G536" s="68">
        <f t="shared" si="42"/>
        <v>43101</v>
      </c>
      <c r="H536" s="67">
        <f t="shared" si="43"/>
        <v>0</v>
      </c>
      <c r="P536" s="37" t="str">
        <f t="shared" si="44"/>
        <v/>
      </c>
      <c r="Q536" s="38" t="s">
        <v>241</v>
      </c>
    </row>
    <row r="537" spans="1:17" s="32" customFormat="1" ht="13.2" x14ac:dyDescent="0.25">
      <c r="A537" s="69">
        <v>76</v>
      </c>
      <c r="B537" s="34" t="s">
        <v>240</v>
      </c>
      <c r="C537" s="33" t="s">
        <v>13</v>
      </c>
      <c r="D537" s="33">
        <v>13.95</v>
      </c>
      <c r="G537" s="68">
        <f t="shared" si="42"/>
        <v>43101</v>
      </c>
      <c r="H537" s="67">
        <f t="shared" si="43"/>
        <v>0</v>
      </c>
      <c r="P537" s="37" t="str">
        <f t="shared" si="44"/>
        <v/>
      </c>
      <c r="Q537" s="38" t="s">
        <v>240</v>
      </c>
    </row>
    <row r="538" spans="1:17" s="32" customFormat="1" ht="13.2" x14ac:dyDescent="0.25">
      <c r="A538" s="69">
        <v>77</v>
      </c>
      <c r="B538" s="34" t="s">
        <v>239</v>
      </c>
      <c r="C538" s="33" t="s">
        <v>13</v>
      </c>
      <c r="D538" s="33">
        <v>11.53</v>
      </c>
      <c r="G538" s="68">
        <f t="shared" si="42"/>
        <v>43101</v>
      </c>
      <c r="H538" s="67">
        <f t="shared" si="43"/>
        <v>0</v>
      </c>
      <c r="P538" s="37" t="str">
        <f t="shared" si="44"/>
        <v/>
      </c>
      <c r="Q538" s="38" t="s">
        <v>239</v>
      </c>
    </row>
    <row r="539" spans="1:17" s="32" customFormat="1" ht="13.2" x14ac:dyDescent="0.25">
      <c r="A539" s="69">
        <v>78</v>
      </c>
      <c r="B539" s="34" t="s">
        <v>222</v>
      </c>
      <c r="C539" s="33" t="s">
        <v>13</v>
      </c>
      <c r="D539" s="33">
        <v>10.31</v>
      </c>
      <c r="G539" s="68">
        <f t="shared" si="42"/>
        <v>43101</v>
      </c>
      <c r="H539" s="67">
        <f t="shared" si="43"/>
        <v>0</v>
      </c>
      <c r="P539" s="37" t="str">
        <f t="shared" si="44"/>
        <v/>
      </c>
      <c r="Q539" s="38" t="s">
        <v>222</v>
      </c>
    </row>
    <row r="540" spans="1:17" s="32" customFormat="1" ht="13.2" x14ac:dyDescent="0.25">
      <c r="A540" s="69">
        <v>79</v>
      </c>
      <c r="B540" s="34" t="s">
        <v>238</v>
      </c>
      <c r="C540" s="33" t="s">
        <v>13</v>
      </c>
      <c r="D540" s="33">
        <v>2.25</v>
      </c>
      <c r="G540" s="68">
        <f t="shared" si="42"/>
        <v>43101</v>
      </c>
      <c r="H540" s="67">
        <f t="shared" si="43"/>
        <v>0</v>
      </c>
      <c r="P540" s="37" t="str">
        <f t="shared" si="44"/>
        <v/>
      </c>
      <c r="Q540" s="38" t="s">
        <v>238</v>
      </c>
    </row>
    <row r="541" spans="1:17" s="32" customFormat="1" ht="13.2" x14ac:dyDescent="0.25">
      <c r="A541" s="69">
        <v>80</v>
      </c>
      <c r="B541" s="34" t="s">
        <v>237</v>
      </c>
      <c r="C541" s="33" t="s">
        <v>13</v>
      </c>
      <c r="D541" s="33">
        <v>16.010000000000002</v>
      </c>
      <c r="G541" s="68">
        <f t="shared" si="42"/>
        <v>43101</v>
      </c>
      <c r="H541" s="67">
        <f t="shared" si="43"/>
        <v>0</v>
      </c>
      <c r="P541" s="37" t="str">
        <f t="shared" si="44"/>
        <v/>
      </c>
      <c r="Q541" s="38" t="s">
        <v>237</v>
      </c>
    </row>
    <row r="542" spans="1:17" s="32" customFormat="1" ht="13.2" x14ac:dyDescent="0.25">
      <c r="A542" s="69">
        <v>81</v>
      </c>
      <c r="B542" s="34" t="s">
        <v>236</v>
      </c>
      <c r="C542" s="33" t="s">
        <v>13</v>
      </c>
      <c r="D542" s="33">
        <v>3.2</v>
      </c>
      <c r="G542" s="68">
        <f t="shared" ref="G542:G573" si="45">$E$446</f>
        <v>43101</v>
      </c>
      <c r="H542" s="67">
        <f t="shared" si="43"/>
        <v>0</v>
      </c>
      <c r="P542" s="37" t="str">
        <f t="shared" si="44"/>
        <v/>
      </c>
      <c r="Q542" s="38" t="s">
        <v>236</v>
      </c>
    </row>
    <row r="543" spans="1:17" s="32" customFormat="1" ht="13.2" x14ac:dyDescent="0.25">
      <c r="A543" s="69">
        <v>82</v>
      </c>
      <c r="B543" s="34" t="s">
        <v>235</v>
      </c>
      <c r="C543" s="33" t="s">
        <v>13</v>
      </c>
      <c r="D543" s="33">
        <v>4.22</v>
      </c>
      <c r="G543" s="68">
        <f t="shared" si="45"/>
        <v>43101</v>
      </c>
      <c r="H543" s="67">
        <f t="shared" si="43"/>
        <v>0</v>
      </c>
      <c r="P543" s="37" t="str">
        <f t="shared" si="44"/>
        <v/>
      </c>
      <c r="Q543" s="38" t="s">
        <v>235</v>
      </c>
    </row>
    <row r="544" spans="1:17" s="32" customFormat="1" ht="13.2" x14ac:dyDescent="0.25">
      <c r="A544" s="69">
        <v>83</v>
      </c>
      <c r="B544" s="34" t="s">
        <v>234</v>
      </c>
      <c r="C544" s="33" t="s">
        <v>13</v>
      </c>
      <c r="D544" s="33">
        <v>4.22</v>
      </c>
      <c r="G544" s="68">
        <f t="shared" si="45"/>
        <v>43101</v>
      </c>
      <c r="H544" s="67">
        <f t="shared" ref="H544:H575" si="46">IFERROR(D544*$M$449,0)</f>
        <v>0</v>
      </c>
      <c r="P544" s="37" t="str">
        <f t="shared" si="44"/>
        <v/>
      </c>
      <c r="Q544" s="38" t="s">
        <v>234</v>
      </c>
    </row>
    <row r="545" spans="1:17" s="32" customFormat="1" ht="13.2" x14ac:dyDescent="0.25">
      <c r="A545" s="69">
        <v>84</v>
      </c>
      <c r="B545" s="34" t="s">
        <v>233</v>
      </c>
      <c r="C545" s="33" t="s">
        <v>13</v>
      </c>
      <c r="D545" s="33">
        <v>7.94</v>
      </c>
      <c r="G545" s="68">
        <f t="shared" si="45"/>
        <v>43101</v>
      </c>
      <c r="H545" s="67">
        <f t="shared" si="46"/>
        <v>0</v>
      </c>
      <c r="P545" s="37" t="str">
        <f t="shared" si="44"/>
        <v/>
      </c>
      <c r="Q545" s="38" t="s">
        <v>233</v>
      </c>
    </row>
    <row r="546" spans="1:17" s="32" customFormat="1" ht="13.2" x14ac:dyDescent="0.25">
      <c r="A546" s="69">
        <v>85</v>
      </c>
      <c r="B546" s="34" t="s">
        <v>218</v>
      </c>
      <c r="C546" s="33" t="s">
        <v>13</v>
      </c>
      <c r="D546" s="33">
        <v>4.22</v>
      </c>
      <c r="G546" s="68">
        <f t="shared" si="45"/>
        <v>43101</v>
      </c>
      <c r="H546" s="67">
        <f t="shared" si="46"/>
        <v>0</v>
      </c>
      <c r="P546" s="37" t="str">
        <f t="shared" si="44"/>
        <v>DESCRIÇÃO ALTERADA!</v>
      </c>
      <c r="Q546" s="38" t="s">
        <v>232</v>
      </c>
    </row>
    <row r="547" spans="1:17" s="32" customFormat="1" ht="13.2" x14ac:dyDescent="0.25">
      <c r="A547" s="69">
        <v>86</v>
      </c>
      <c r="B547" s="34" t="s">
        <v>231</v>
      </c>
      <c r="C547" s="33" t="s">
        <v>13</v>
      </c>
      <c r="D547" s="33">
        <v>2.96</v>
      </c>
      <c r="G547" s="68">
        <f t="shared" si="45"/>
        <v>43101</v>
      </c>
      <c r="H547" s="67">
        <f t="shared" si="46"/>
        <v>0</v>
      </c>
      <c r="P547" s="37" t="str">
        <f t="shared" si="44"/>
        <v/>
      </c>
      <c r="Q547" s="38" t="s">
        <v>231</v>
      </c>
    </row>
    <row r="548" spans="1:17" s="32" customFormat="1" ht="13.2" x14ac:dyDescent="0.25">
      <c r="A548" s="69">
        <v>87</v>
      </c>
      <c r="B548" s="34" t="s">
        <v>230</v>
      </c>
      <c r="C548" s="33" t="s">
        <v>13</v>
      </c>
      <c r="D548" s="33">
        <v>7.42</v>
      </c>
      <c r="G548" s="68">
        <f t="shared" si="45"/>
        <v>43101</v>
      </c>
      <c r="H548" s="67">
        <f t="shared" si="46"/>
        <v>0</v>
      </c>
      <c r="P548" s="37" t="str">
        <f t="shared" si="44"/>
        <v/>
      </c>
      <c r="Q548" s="38" t="s">
        <v>230</v>
      </c>
    </row>
    <row r="549" spans="1:17" s="32" customFormat="1" ht="13.2" x14ac:dyDescent="0.25">
      <c r="A549" s="69">
        <v>88</v>
      </c>
      <c r="B549" s="34" t="s">
        <v>229</v>
      </c>
      <c r="C549" s="33" t="s">
        <v>13</v>
      </c>
      <c r="D549" s="33">
        <v>4.87</v>
      </c>
      <c r="G549" s="68">
        <f t="shared" si="45"/>
        <v>43101</v>
      </c>
      <c r="H549" s="67">
        <f t="shared" si="46"/>
        <v>0</v>
      </c>
      <c r="P549" s="37" t="str">
        <f t="shared" si="44"/>
        <v/>
      </c>
      <c r="Q549" s="38" t="s">
        <v>229</v>
      </c>
    </row>
    <row r="550" spans="1:17" s="32" customFormat="1" ht="13.2" x14ac:dyDescent="0.25">
      <c r="A550" s="69">
        <v>89</v>
      </c>
      <c r="B550" s="34" t="s">
        <v>228</v>
      </c>
      <c r="C550" s="33" t="s">
        <v>13</v>
      </c>
      <c r="D550" s="33">
        <v>2.37</v>
      </c>
      <c r="G550" s="68">
        <f t="shared" si="45"/>
        <v>43101</v>
      </c>
      <c r="H550" s="67">
        <f t="shared" si="46"/>
        <v>0</v>
      </c>
      <c r="P550" s="37" t="str">
        <f t="shared" si="44"/>
        <v/>
      </c>
      <c r="Q550" s="38" t="s">
        <v>228</v>
      </c>
    </row>
    <row r="551" spans="1:17" s="32" customFormat="1" ht="13.2" x14ac:dyDescent="0.25">
      <c r="A551" s="69">
        <v>90</v>
      </c>
      <c r="B551" s="34" t="s">
        <v>249</v>
      </c>
      <c r="C551" s="33" t="s">
        <v>13</v>
      </c>
      <c r="D551" s="33">
        <v>1.03</v>
      </c>
      <c r="G551" s="68">
        <f t="shared" si="45"/>
        <v>43101</v>
      </c>
      <c r="H551" s="67">
        <f t="shared" si="46"/>
        <v>0</v>
      </c>
      <c r="P551" s="37" t="str">
        <f t="shared" si="44"/>
        <v/>
      </c>
      <c r="Q551" s="38" t="s">
        <v>249</v>
      </c>
    </row>
    <row r="552" spans="1:17" s="32" customFormat="1" ht="13.2" x14ac:dyDescent="0.25">
      <c r="A552" s="69">
        <v>91</v>
      </c>
      <c r="B552" s="34" t="s">
        <v>248</v>
      </c>
      <c r="C552" s="33" t="s">
        <v>13</v>
      </c>
      <c r="D552" s="33">
        <v>0.77</v>
      </c>
      <c r="G552" s="68">
        <f t="shared" si="45"/>
        <v>43101</v>
      </c>
      <c r="H552" s="67">
        <f t="shared" si="46"/>
        <v>0</v>
      </c>
      <c r="P552" s="37" t="str">
        <f t="shared" si="44"/>
        <v/>
      </c>
      <c r="Q552" s="38" t="s">
        <v>248</v>
      </c>
    </row>
    <row r="553" spans="1:17" s="32" customFormat="1" ht="39.6" x14ac:dyDescent="0.25">
      <c r="A553" s="69">
        <v>92</v>
      </c>
      <c r="B553" s="34" t="s">
        <v>227</v>
      </c>
      <c r="C553" s="33" t="s">
        <v>13</v>
      </c>
      <c r="D553" s="33">
        <v>6.14</v>
      </c>
      <c r="G553" s="68">
        <f t="shared" si="45"/>
        <v>43101</v>
      </c>
      <c r="H553" s="67">
        <f t="shared" si="46"/>
        <v>0</v>
      </c>
      <c r="P553" s="37" t="str">
        <f t="shared" si="44"/>
        <v/>
      </c>
      <c r="Q553" s="38" t="s">
        <v>227</v>
      </c>
    </row>
    <row r="554" spans="1:17" s="32" customFormat="1" ht="13.2" x14ac:dyDescent="0.25">
      <c r="B554" s="73"/>
      <c r="C554" s="33"/>
      <c r="D554" s="33"/>
      <c r="G554" s="68">
        <f t="shared" si="45"/>
        <v>43101</v>
      </c>
      <c r="H554" s="67">
        <f t="shared" si="46"/>
        <v>0</v>
      </c>
      <c r="P554" s="37" t="str">
        <f t="shared" si="44"/>
        <v/>
      </c>
      <c r="Q554" s="38"/>
    </row>
    <row r="555" spans="1:17" s="32" customFormat="1" ht="13.2" x14ac:dyDescent="0.25">
      <c r="A555" s="70"/>
      <c r="B555" s="72" t="s">
        <v>247</v>
      </c>
      <c r="C555" s="71"/>
      <c r="D555" s="71"/>
      <c r="E555" s="70"/>
      <c r="G555" s="68">
        <f t="shared" si="45"/>
        <v>43101</v>
      </c>
      <c r="H555" s="67">
        <f t="shared" si="46"/>
        <v>0</v>
      </c>
      <c r="P555" s="37" t="str">
        <f t="shared" si="44"/>
        <v/>
      </c>
      <c r="Q555" s="38" t="s">
        <v>247</v>
      </c>
    </row>
    <row r="556" spans="1:17" s="32" customFormat="1" ht="13.2" x14ac:dyDescent="0.25">
      <c r="A556" s="69">
        <v>93</v>
      </c>
      <c r="B556" s="34" t="s">
        <v>242</v>
      </c>
      <c r="C556" s="33" t="s">
        <v>13</v>
      </c>
      <c r="D556" s="33">
        <v>22.92</v>
      </c>
      <c r="G556" s="68">
        <f t="shared" si="45"/>
        <v>43101</v>
      </c>
      <c r="H556" s="67">
        <f t="shared" si="46"/>
        <v>0</v>
      </c>
      <c r="P556" s="37" t="str">
        <f t="shared" si="44"/>
        <v/>
      </c>
      <c r="Q556" s="38" t="s">
        <v>242</v>
      </c>
    </row>
    <row r="557" spans="1:17" s="32" customFormat="1" ht="13.2" x14ac:dyDescent="0.25">
      <c r="A557" s="69">
        <v>94</v>
      </c>
      <c r="B557" s="34" t="s">
        <v>241</v>
      </c>
      <c r="C557" s="33" t="s">
        <v>13</v>
      </c>
      <c r="D557" s="33">
        <v>4.55</v>
      </c>
      <c r="G557" s="68">
        <f t="shared" si="45"/>
        <v>43101</v>
      </c>
      <c r="H557" s="67">
        <f t="shared" si="46"/>
        <v>0</v>
      </c>
      <c r="P557" s="37" t="str">
        <f t="shared" si="44"/>
        <v/>
      </c>
      <c r="Q557" s="38" t="s">
        <v>241</v>
      </c>
    </row>
    <row r="558" spans="1:17" s="32" customFormat="1" ht="13.2" x14ac:dyDescent="0.25">
      <c r="A558" s="69">
        <v>95</v>
      </c>
      <c r="B558" s="34" t="s">
        <v>240</v>
      </c>
      <c r="C558" s="33" t="s">
        <v>13</v>
      </c>
      <c r="D558" s="33">
        <v>13.95</v>
      </c>
      <c r="G558" s="68">
        <f t="shared" si="45"/>
        <v>43101</v>
      </c>
      <c r="H558" s="67">
        <f t="shared" si="46"/>
        <v>0</v>
      </c>
      <c r="P558" s="37" t="str">
        <f t="shared" si="44"/>
        <v/>
      </c>
      <c r="Q558" s="38" t="s">
        <v>240</v>
      </c>
    </row>
    <row r="559" spans="1:17" s="32" customFormat="1" ht="13.2" x14ac:dyDescent="0.25">
      <c r="A559" s="69">
        <v>96</v>
      </c>
      <c r="B559" s="34" t="s">
        <v>239</v>
      </c>
      <c r="C559" s="33" t="s">
        <v>13</v>
      </c>
      <c r="D559" s="33">
        <v>11.53</v>
      </c>
      <c r="G559" s="68">
        <f t="shared" si="45"/>
        <v>43101</v>
      </c>
      <c r="H559" s="67">
        <f t="shared" si="46"/>
        <v>0</v>
      </c>
      <c r="P559" s="37" t="str">
        <f t="shared" si="44"/>
        <v/>
      </c>
      <c r="Q559" s="38" t="s">
        <v>239</v>
      </c>
    </row>
    <row r="560" spans="1:17" s="32" customFormat="1" ht="13.2" x14ac:dyDescent="0.25">
      <c r="A560" s="69">
        <v>97</v>
      </c>
      <c r="B560" s="34" t="s">
        <v>222</v>
      </c>
      <c r="C560" s="33" t="s">
        <v>13</v>
      </c>
      <c r="D560" s="33">
        <v>8.6300000000000008</v>
      </c>
      <c r="G560" s="68">
        <f t="shared" si="45"/>
        <v>43101</v>
      </c>
      <c r="H560" s="67">
        <f t="shared" si="46"/>
        <v>0</v>
      </c>
      <c r="P560" s="37" t="str">
        <f t="shared" si="44"/>
        <v/>
      </c>
      <c r="Q560" s="38" t="s">
        <v>222</v>
      </c>
    </row>
    <row r="561" spans="1:17" s="32" customFormat="1" ht="13.2" x14ac:dyDescent="0.25">
      <c r="A561" s="69">
        <v>98</v>
      </c>
      <c r="B561" s="34" t="s">
        <v>238</v>
      </c>
      <c r="C561" s="33" t="s">
        <v>13</v>
      </c>
      <c r="D561" s="33">
        <v>1.99</v>
      </c>
      <c r="G561" s="68">
        <f t="shared" si="45"/>
        <v>43101</v>
      </c>
      <c r="H561" s="67">
        <f t="shared" si="46"/>
        <v>0</v>
      </c>
      <c r="P561" s="37" t="str">
        <f t="shared" si="44"/>
        <v/>
      </c>
      <c r="Q561" s="38" t="s">
        <v>238</v>
      </c>
    </row>
    <row r="562" spans="1:17" s="32" customFormat="1" ht="13.2" x14ac:dyDescent="0.25">
      <c r="A562" s="69">
        <v>99</v>
      </c>
      <c r="B562" s="34" t="s">
        <v>237</v>
      </c>
      <c r="C562" s="33" t="s">
        <v>13</v>
      </c>
      <c r="D562" s="33">
        <v>9.33</v>
      </c>
      <c r="G562" s="68">
        <f t="shared" si="45"/>
        <v>43101</v>
      </c>
      <c r="H562" s="67">
        <f t="shared" si="46"/>
        <v>0</v>
      </c>
      <c r="P562" s="37" t="str">
        <f t="shared" si="44"/>
        <v/>
      </c>
      <c r="Q562" s="38" t="s">
        <v>237</v>
      </c>
    </row>
    <row r="563" spans="1:17" s="32" customFormat="1" ht="13.2" x14ac:dyDescent="0.25">
      <c r="A563" s="69">
        <v>100</v>
      </c>
      <c r="B563" s="34" t="s">
        <v>236</v>
      </c>
      <c r="C563" s="33" t="s">
        <v>13</v>
      </c>
      <c r="D563" s="33">
        <v>1.99</v>
      </c>
      <c r="G563" s="68">
        <f t="shared" si="45"/>
        <v>43101</v>
      </c>
      <c r="H563" s="67">
        <f t="shared" si="46"/>
        <v>0</v>
      </c>
      <c r="P563" s="37" t="str">
        <f t="shared" si="44"/>
        <v/>
      </c>
      <c r="Q563" s="38" t="s">
        <v>236</v>
      </c>
    </row>
    <row r="564" spans="1:17" s="32" customFormat="1" ht="13.2" x14ac:dyDescent="0.25">
      <c r="A564" s="69">
        <v>101</v>
      </c>
      <c r="B564" s="34" t="s">
        <v>235</v>
      </c>
      <c r="C564" s="33" t="s">
        <v>13</v>
      </c>
      <c r="D564" s="33">
        <v>3.01</v>
      </c>
      <c r="G564" s="68">
        <f t="shared" si="45"/>
        <v>43101</v>
      </c>
      <c r="H564" s="67">
        <f t="shared" si="46"/>
        <v>0</v>
      </c>
      <c r="P564" s="37" t="str">
        <f t="shared" si="44"/>
        <v/>
      </c>
      <c r="Q564" s="38" t="s">
        <v>235</v>
      </c>
    </row>
    <row r="565" spans="1:17" s="32" customFormat="1" ht="13.2" x14ac:dyDescent="0.25">
      <c r="A565" s="69">
        <v>102</v>
      </c>
      <c r="B565" s="34" t="s">
        <v>234</v>
      </c>
      <c r="C565" s="33" t="s">
        <v>13</v>
      </c>
      <c r="D565" s="33">
        <v>2.37</v>
      </c>
      <c r="G565" s="68">
        <f t="shared" si="45"/>
        <v>43101</v>
      </c>
      <c r="H565" s="67">
        <f t="shared" si="46"/>
        <v>0</v>
      </c>
      <c r="P565" s="37" t="str">
        <f t="shared" si="44"/>
        <v/>
      </c>
      <c r="Q565" s="38" t="s">
        <v>234</v>
      </c>
    </row>
    <row r="566" spans="1:17" s="32" customFormat="1" ht="13.2" x14ac:dyDescent="0.25">
      <c r="A566" s="69">
        <v>103</v>
      </c>
      <c r="B566" s="34" t="s">
        <v>233</v>
      </c>
      <c r="C566" s="33" t="s">
        <v>13</v>
      </c>
      <c r="D566" s="33">
        <v>4.67</v>
      </c>
      <c r="G566" s="68">
        <f t="shared" si="45"/>
        <v>43101</v>
      </c>
      <c r="H566" s="67">
        <f t="shared" si="46"/>
        <v>0</v>
      </c>
      <c r="P566" s="37" t="str">
        <f t="shared" si="44"/>
        <v/>
      </c>
      <c r="Q566" s="38" t="s">
        <v>233</v>
      </c>
    </row>
    <row r="567" spans="1:17" s="32" customFormat="1" ht="13.2" x14ac:dyDescent="0.25">
      <c r="A567" s="69">
        <v>104</v>
      </c>
      <c r="B567" s="34" t="s">
        <v>218</v>
      </c>
      <c r="C567" s="33" t="s">
        <v>13</v>
      </c>
      <c r="D567" s="33">
        <v>2.37</v>
      </c>
      <c r="G567" s="68">
        <f t="shared" si="45"/>
        <v>43101</v>
      </c>
      <c r="H567" s="67">
        <f t="shared" si="46"/>
        <v>0</v>
      </c>
      <c r="P567" s="37" t="str">
        <f t="shared" si="44"/>
        <v>DESCRIÇÃO ALTERADA!</v>
      </c>
      <c r="Q567" s="38" t="s">
        <v>232</v>
      </c>
    </row>
    <row r="568" spans="1:17" s="32" customFormat="1" ht="13.2" x14ac:dyDescent="0.25">
      <c r="A568" s="69">
        <v>105</v>
      </c>
      <c r="B568" s="34" t="s">
        <v>231</v>
      </c>
      <c r="C568" s="33" t="s">
        <v>13</v>
      </c>
      <c r="D568" s="33">
        <v>1.28</v>
      </c>
      <c r="G568" s="68">
        <f t="shared" si="45"/>
        <v>43101</v>
      </c>
      <c r="H568" s="67">
        <f t="shared" si="46"/>
        <v>0</v>
      </c>
      <c r="P568" s="37" t="str">
        <f t="shared" si="44"/>
        <v/>
      </c>
      <c r="Q568" s="38" t="s">
        <v>231</v>
      </c>
    </row>
    <row r="569" spans="1:17" s="32" customFormat="1" ht="13.2" x14ac:dyDescent="0.25">
      <c r="A569" s="69">
        <v>106</v>
      </c>
      <c r="B569" s="34" t="s">
        <v>230</v>
      </c>
      <c r="C569" s="33" t="s">
        <v>13</v>
      </c>
      <c r="D569" s="33">
        <v>3.77</v>
      </c>
      <c r="G569" s="68">
        <f t="shared" si="45"/>
        <v>43101</v>
      </c>
      <c r="H569" s="67">
        <f t="shared" si="46"/>
        <v>0</v>
      </c>
      <c r="P569" s="37" t="str">
        <f t="shared" si="44"/>
        <v/>
      </c>
      <c r="Q569" s="38" t="s">
        <v>230</v>
      </c>
    </row>
    <row r="570" spans="1:17" s="32" customFormat="1" ht="13.2" x14ac:dyDescent="0.25">
      <c r="A570" s="69">
        <v>107</v>
      </c>
      <c r="B570" s="34" t="s">
        <v>229</v>
      </c>
      <c r="C570" s="33" t="s">
        <v>13</v>
      </c>
      <c r="D570" s="33">
        <v>2.31</v>
      </c>
      <c r="G570" s="68">
        <f t="shared" si="45"/>
        <v>43101</v>
      </c>
      <c r="H570" s="67">
        <f t="shared" si="46"/>
        <v>0</v>
      </c>
      <c r="P570" s="37" t="str">
        <f t="shared" si="44"/>
        <v/>
      </c>
      <c r="Q570" s="38" t="s">
        <v>229</v>
      </c>
    </row>
    <row r="571" spans="1:17" s="32" customFormat="1" ht="13.2" x14ac:dyDescent="0.25">
      <c r="A571" s="69">
        <v>108</v>
      </c>
      <c r="B571" s="34" t="s">
        <v>228</v>
      </c>
      <c r="C571" s="33" t="s">
        <v>13</v>
      </c>
      <c r="D571" s="33">
        <v>2.37</v>
      </c>
      <c r="G571" s="68">
        <f t="shared" si="45"/>
        <v>43101</v>
      </c>
      <c r="H571" s="67">
        <f t="shared" si="46"/>
        <v>0</v>
      </c>
      <c r="P571" s="37" t="str">
        <f t="shared" si="44"/>
        <v/>
      </c>
      <c r="Q571" s="38" t="s">
        <v>228</v>
      </c>
    </row>
    <row r="572" spans="1:17" s="32" customFormat="1" ht="39.6" x14ac:dyDescent="0.25">
      <c r="A572" s="69">
        <v>109</v>
      </c>
      <c r="B572" s="34" t="s">
        <v>227</v>
      </c>
      <c r="C572" s="33" t="s">
        <v>13</v>
      </c>
      <c r="D572" s="33">
        <v>4.7300000000000004</v>
      </c>
      <c r="G572" s="68">
        <f t="shared" si="45"/>
        <v>43101</v>
      </c>
      <c r="H572" s="67">
        <f t="shared" si="46"/>
        <v>0</v>
      </c>
      <c r="P572" s="37" t="str">
        <f t="shared" si="44"/>
        <v/>
      </c>
      <c r="Q572" s="38" t="s">
        <v>227</v>
      </c>
    </row>
    <row r="573" spans="1:17" s="32" customFormat="1" ht="13.2" x14ac:dyDescent="0.25">
      <c r="B573" s="73"/>
      <c r="C573" s="33"/>
      <c r="D573" s="33"/>
      <c r="G573" s="68">
        <f t="shared" si="45"/>
        <v>43101</v>
      </c>
      <c r="H573" s="67">
        <f t="shared" si="46"/>
        <v>0</v>
      </c>
      <c r="P573" s="37" t="str">
        <f t="shared" si="44"/>
        <v/>
      </c>
      <c r="Q573" s="38"/>
    </row>
    <row r="574" spans="1:17" s="32" customFormat="1" ht="13.2" x14ac:dyDescent="0.25">
      <c r="A574" s="70"/>
      <c r="B574" s="72" t="s">
        <v>246</v>
      </c>
      <c r="C574" s="71"/>
      <c r="D574" s="71"/>
      <c r="E574" s="70"/>
      <c r="G574" s="68">
        <f t="shared" ref="G574:G605" si="47">$E$446</f>
        <v>43101</v>
      </c>
      <c r="H574" s="67">
        <f t="shared" si="46"/>
        <v>0</v>
      </c>
      <c r="P574" s="37" t="str">
        <f t="shared" si="44"/>
        <v/>
      </c>
      <c r="Q574" s="38" t="s">
        <v>246</v>
      </c>
    </row>
    <row r="575" spans="1:17" s="32" customFormat="1" ht="13.2" x14ac:dyDescent="0.25">
      <c r="A575" s="69">
        <v>110</v>
      </c>
      <c r="B575" s="34" t="s">
        <v>242</v>
      </c>
      <c r="C575" s="33" t="s">
        <v>13</v>
      </c>
      <c r="D575" s="33">
        <v>25.86</v>
      </c>
      <c r="G575" s="68">
        <f t="shared" si="47"/>
        <v>43101</v>
      </c>
      <c r="H575" s="67">
        <f t="shared" si="46"/>
        <v>0</v>
      </c>
      <c r="P575" s="37" t="str">
        <f t="shared" si="44"/>
        <v/>
      </c>
      <c r="Q575" s="38" t="s">
        <v>242</v>
      </c>
    </row>
    <row r="576" spans="1:17" s="32" customFormat="1" ht="13.2" x14ac:dyDescent="0.25">
      <c r="A576" s="69">
        <v>111</v>
      </c>
      <c r="B576" s="34" t="s">
        <v>241</v>
      </c>
      <c r="C576" s="33" t="s">
        <v>13</v>
      </c>
      <c r="D576" s="33">
        <v>5.24</v>
      </c>
      <c r="G576" s="68">
        <f t="shared" si="47"/>
        <v>43101</v>
      </c>
      <c r="H576" s="67">
        <f t="shared" ref="H576:H607" si="48">IFERROR(D576*$M$449,0)</f>
        <v>0</v>
      </c>
      <c r="P576" s="37" t="str">
        <f t="shared" si="44"/>
        <v/>
      </c>
      <c r="Q576" s="38" t="s">
        <v>241</v>
      </c>
    </row>
    <row r="577" spans="1:17" s="32" customFormat="1" ht="13.2" x14ac:dyDescent="0.25">
      <c r="A577" s="69">
        <v>112</v>
      </c>
      <c r="B577" s="34" t="s">
        <v>240</v>
      </c>
      <c r="C577" s="33" t="s">
        <v>13</v>
      </c>
      <c r="D577" s="33">
        <v>13.89</v>
      </c>
      <c r="G577" s="68">
        <f t="shared" si="47"/>
        <v>43101</v>
      </c>
      <c r="H577" s="67">
        <f t="shared" si="48"/>
        <v>0</v>
      </c>
      <c r="P577" s="37" t="str">
        <f t="shared" si="44"/>
        <v/>
      </c>
      <c r="Q577" s="38" t="s">
        <v>240</v>
      </c>
    </row>
    <row r="578" spans="1:17" s="32" customFormat="1" ht="13.2" x14ac:dyDescent="0.25">
      <c r="A578" s="69">
        <v>113</v>
      </c>
      <c r="B578" s="34" t="s">
        <v>239</v>
      </c>
      <c r="C578" s="33" t="s">
        <v>13</v>
      </c>
      <c r="D578" s="33">
        <v>11.53</v>
      </c>
      <c r="G578" s="68">
        <f t="shared" si="47"/>
        <v>43101</v>
      </c>
      <c r="H578" s="67">
        <f t="shared" si="48"/>
        <v>0</v>
      </c>
      <c r="P578" s="37" t="str">
        <f t="shared" ref="P578:P641" si="49">IF(Q578=B578,"","DESCRIÇÃO ALTERADA!")</f>
        <v/>
      </c>
      <c r="Q578" s="38" t="s">
        <v>239</v>
      </c>
    </row>
    <row r="579" spans="1:17" s="32" customFormat="1" ht="13.2" x14ac:dyDescent="0.25">
      <c r="A579" s="69">
        <v>114</v>
      </c>
      <c r="B579" s="34" t="s">
        <v>222</v>
      </c>
      <c r="C579" s="33" t="s">
        <v>13</v>
      </c>
      <c r="D579" s="33">
        <v>9.5399999999999991</v>
      </c>
      <c r="G579" s="68">
        <f t="shared" si="47"/>
        <v>43101</v>
      </c>
      <c r="H579" s="67">
        <f t="shared" si="48"/>
        <v>0</v>
      </c>
      <c r="P579" s="37" t="str">
        <f t="shared" si="49"/>
        <v/>
      </c>
      <c r="Q579" s="38" t="s">
        <v>222</v>
      </c>
    </row>
    <row r="580" spans="1:17" s="32" customFormat="1" ht="13.2" x14ac:dyDescent="0.25">
      <c r="A580" s="69">
        <v>115</v>
      </c>
      <c r="B580" s="34" t="s">
        <v>238</v>
      </c>
      <c r="C580" s="33" t="s">
        <v>13</v>
      </c>
      <c r="D580" s="33">
        <v>2.04</v>
      </c>
      <c r="G580" s="68">
        <f t="shared" si="47"/>
        <v>43101</v>
      </c>
      <c r="H580" s="67">
        <f t="shared" si="48"/>
        <v>0</v>
      </c>
      <c r="P580" s="37" t="str">
        <f t="shared" si="49"/>
        <v/>
      </c>
      <c r="Q580" s="38" t="s">
        <v>238</v>
      </c>
    </row>
    <row r="581" spans="1:17" s="32" customFormat="1" ht="13.2" x14ac:dyDescent="0.25">
      <c r="A581" s="69">
        <v>116</v>
      </c>
      <c r="B581" s="34" t="s">
        <v>237</v>
      </c>
      <c r="C581" s="33" t="s">
        <v>13</v>
      </c>
      <c r="D581" s="33">
        <v>14.4</v>
      </c>
      <c r="G581" s="68">
        <f t="shared" si="47"/>
        <v>43101</v>
      </c>
      <c r="H581" s="67">
        <f t="shared" si="48"/>
        <v>0</v>
      </c>
      <c r="P581" s="37" t="str">
        <f t="shared" si="49"/>
        <v/>
      </c>
      <c r="Q581" s="38" t="s">
        <v>237</v>
      </c>
    </row>
    <row r="582" spans="1:17" s="32" customFormat="1" ht="13.2" x14ac:dyDescent="0.25">
      <c r="A582" s="69">
        <v>117</v>
      </c>
      <c r="B582" s="34" t="s">
        <v>236</v>
      </c>
      <c r="C582" s="33" t="s">
        <v>13</v>
      </c>
      <c r="D582" s="33">
        <v>1.99</v>
      </c>
      <c r="G582" s="68">
        <f t="shared" si="47"/>
        <v>43101</v>
      </c>
      <c r="H582" s="67">
        <f t="shared" si="48"/>
        <v>0</v>
      </c>
      <c r="P582" s="37" t="str">
        <f t="shared" si="49"/>
        <v/>
      </c>
      <c r="Q582" s="38" t="s">
        <v>236</v>
      </c>
    </row>
    <row r="583" spans="1:17" s="32" customFormat="1" ht="13.2" x14ac:dyDescent="0.25">
      <c r="A583" s="69">
        <v>118</v>
      </c>
      <c r="B583" s="34" t="s">
        <v>235</v>
      </c>
      <c r="C583" s="33" t="s">
        <v>13</v>
      </c>
      <c r="D583" s="33">
        <v>3.84</v>
      </c>
      <c r="G583" s="68">
        <f t="shared" si="47"/>
        <v>43101</v>
      </c>
      <c r="H583" s="67">
        <f t="shared" si="48"/>
        <v>0</v>
      </c>
      <c r="P583" s="37" t="str">
        <f t="shared" si="49"/>
        <v/>
      </c>
      <c r="Q583" s="38" t="s">
        <v>235</v>
      </c>
    </row>
    <row r="584" spans="1:17" s="32" customFormat="1" ht="13.2" x14ac:dyDescent="0.25">
      <c r="A584" s="69">
        <v>119</v>
      </c>
      <c r="B584" s="34" t="s">
        <v>234</v>
      </c>
      <c r="C584" s="33" t="s">
        <v>13</v>
      </c>
      <c r="D584" s="33">
        <v>3.84</v>
      </c>
      <c r="G584" s="68">
        <f t="shared" si="47"/>
        <v>43101</v>
      </c>
      <c r="H584" s="67">
        <f t="shared" si="48"/>
        <v>0</v>
      </c>
      <c r="P584" s="37" t="str">
        <f t="shared" si="49"/>
        <v/>
      </c>
      <c r="Q584" s="38" t="s">
        <v>234</v>
      </c>
    </row>
    <row r="585" spans="1:17" s="32" customFormat="1" ht="13.2" x14ac:dyDescent="0.25">
      <c r="A585" s="69">
        <v>120</v>
      </c>
      <c r="B585" s="34" t="s">
        <v>233</v>
      </c>
      <c r="C585" s="33" t="s">
        <v>13</v>
      </c>
      <c r="D585" s="33">
        <v>7.23</v>
      </c>
      <c r="G585" s="68">
        <f t="shared" si="47"/>
        <v>43101</v>
      </c>
      <c r="H585" s="67">
        <f t="shared" si="48"/>
        <v>0</v>
      </c>
      <c r="P585" s="37" t="str">
        <f t="shared" si="49"/>
        <v/>
      </c>
      <c r="Q585" s="38" t="s">
        <v>233</v>
      </c>
    </row>
    <row r="586" spans="1:17" s="32" customFormat="1" ht="13.2" x14ac:dyDescent="0.25">
      <c r="A586" s="69">
        <v>121</v>
      </c>
      <c r="B586" s="34" t="s">
        <v>218</v>
      </c>
      <c r="C586" s="33" t="s">
        <v>13</v>
      </c>
      <c r="D586" s="33">
        <v>4.49</v>
      </c>
      <c r="G586" s="68">
        <f t="shared" si="47"/>
        <v>43101</v>
      </c>
      <c r="H586" s="67">
        <f t="shared" si="48"/>
        <v>0</v>
      </c>
      <c r="P586" s="37" t="str">
        <f t="shared" si="49"/>
        <v>DESCRIÇÃO ALTERADA!</v>
      </c>
      <c r="Q586" s="38" t="s">
        <v>232</v>
      </c>
    </row>
    <row r="587" spans="1:17" s="32" customFormat="1" ht="13.2" x14ac:dyDescent="0.25">
      <c r="A587" s="69">
        <v>122</v>
      </c>
      <c r="B587" s="34" t="s">
        <v>231</v>
      </c>
      <c r="C587" s="33" t="s">
        <v>13</v>
      </c>
      <c r="D587" s="33">
        <v>1.28</v>
      </c>
      <c r="G587" s="68">
        <f t="shared" si="47"/>
        <v>43101</v>
      </c>
      <c r="H587" s="67">
        <f t="shared" si="48"/>
        <v>0</v>
      </c>
      <c r="P587" s="37" t="str">
        <f t="shared" si="49"/>
        <v/>
      </c>
      <c r="Q587" s="38" t="s">
        <v>231</v>
      </c>
    </row>
    <row r="588" spans="1:17" s="32" customFormat="1" ht="13.2" x14ac:dyDescent="0.25">
      <c r="A588" s="69">
        <v>123</v>
      </c>
      <c r="B588" s="34" t="s">
        <v>229</v>
      </c>
      <c r="C588" s="33" t="s">
        <v>13</v>
      </c>
      <c r="D588" s="33">
        <v>4.29</v>
      </c>
      <c r="G588" s="68">
        <f t="shared" si="47"/>
        <v>43101</v>
      </c>
      <c r="H588" s="67">
        <f t="shared" si="48"/>
        <v>0</v>
      </c>
      <c r="P588" s="37" t="str">
        <f t="shared" si="49"/>
        <v/>
      </c>
      <c r="Q588" s="38" t="s">
        <v>229</v>
      </c>
    </row>
    <row r="589" spans="1:17" s="32" customFormat="1" ht="13.2" x14ac:dyDescent="0.25">
      <c r="A589" s="69">
        <v>124</v>
      </c>
      <c r="B589" s="34" t="s">
        <v>228</v>
      </c>
      <c r="C589" s="33" t="s">
        <v>13</v>
      </c>
      <c r="D589" s="33">
        <v>2.37</v>
      </c>
      <c r="G589" s="68">
        <f t="shared" si="47"/>
        <v>43101</v>
      </c>
      <c r="H589" s="67">
        <f t="shared" si="48"/>
        <v>0</v>
      </c>
      <c r="P589" s="37" t="str">
        <f t="shared" si="49"/>
        <v/>
      </c>
      <c r="Q589" s="38" t="s">
        <v>228</v>
      </c>
    </row>
    <row r="590" spans="1:17" s="32" customFormat="1" ht="26.4" x14ac:dyDescent="0.25">
      <c r="A590" s="69">
        <v>125</v>
      </c>
      <c r="B590" s="73" t="s">
        <v>245</v>
      </c>
      <c r="C590" s="33" t="s">
        <v>13</v>
      </c>
      <c r="D590" s="33">
        <v>4.43</v>
      </c>
      <c r="G590" s="68">
        <f t="shared" si="47"/>
        <v>43101</v>
      </c>
      <c r="H590" s="67">
        <f t="shared" si="48"/>
        <v>0</v>
      </c>
      <c r="P590" s="37" t="str">
        <f t="shared" si="49"/>
        <v/>
      </c>
      <c r="Q590" s="38" t="s">
        <v>244</v>
      </c>
    </row>
    <row r="591" spans="1:17" s="32" customFormat="1" ht="39.6" x14ac:dyDescent="0.25">
      <c r="A591" s="69">
        <v>126</v>
      </c>
      <c r="B591" s="34" t="s">
        <v>227</v>
      </c>
      <c r="C591" s="33" t="s">
        <v>13</v>
      </c>
      <c r="D591" s="33">
        <v>5.44</v>
      </c>
      <c r="G591" s="68">
        <f t="shared" si="47"/>
        <v>43101</v>
      </c>
      <c r="H591" s="67">
        <f t="shared" si="48"/>
        <v>0</v>
      </c>
      <c r="P591" s="37" t="str">
        <f t="shared" si="49"/>
        <v/>
      </c>
      <c r="Q591" s="38" t="s">
        <v>227</v>
      </c>
    </row>
    <row r="592" spans="1:17" s="32" customFormat="1" ht="13.2" x14ac:dyDescent="0.25">
      <c r="B592" s="34"/>
      <c r="C592" s="33"/>
      <c r="D592" s="33"/>
      <c r="G592" s="68">
        <f t="shared" si="47"/>
        <v>43101</v>
      </c>
      <c r="H592" s="67">
        <f t="shared" si="48"/>
        <v>0</v>
      </c>
      <c r="P592" s="37" t="str">
        <f t="shared" si="49"/>
        <v/>
      </c>
      <c r="Q592" s="38"/>
    </row>
    <row r="593" spans="1:17" s="32" customFormat="1" ht="13.2" x14ac:dyDescent="0.25">
      <c r="A593" s="70"/>
      <c r="B593" s="72" t="s">
        <v>243</v>
      </c>
      <c r="C593" s="71"/>
      <c r="D593" s="71"/>
      <c r="E593" s="70"/>
      <c r="G593" s="68">
        <f t="shared" si="47"/>
        <v>43101</v>
      </c>
      <c r="H593" s="67">
        <f t="shared" si="48"/>
        <v>0</v>
      </c>
      <c r="P593" s="37" t="str">
        <f t="shared" si="49"/>
        <v/>
      </c>
      <c r="Q593" s="38" t="s">
        <v>243</v>
      </c>
    </row>
    <row r="594" spans="1:17" s="32" customFormat="1" ht="13.2" x14ac:dyDescent="0.25">
      <c r="A594" s="69">
        <v>127</v>
      </c>
      <c r="B594" s="34" t="s">
        <v>242</v>
      </c>
      <c r="C594" s="33" t="s">
        <v>13</v>
      </c>
      <c r="D594" s="33">
        <v>45.58</v>
      </c>
      <c r="G594" s="68">
        <f t="shared" si="47"/>
        <v>43101</v>
      </c>
      <c r="H594" s="67">
        <f t="shared" si="48"/>
        <v>0</v>
      </c>
      <c r="P594" s="37" t="str">
        <f t="shared" si="49"/>
        <v/>
      </c>
      <c r="Q594" s="38" t="s">
        <v>242</v>
      </c>
    </row>
    <row r="595" spans="1:17" s="32" customFormat="1" ht="13.2" x14ac:dyDescent="0.25">
      <c r="A595" s="69">
        <v>128</v>
      </c>
      <c r="B595" s="34" t="s">
        <v>241</v>
      </c>
      <c r="C595" s="33" t="s">
        <v>13</v>
      </c>
      <c r="D595" s="33">
        <v>8.77</v>
      </c>
      <c r="G595" s="68">
        <f t="shared" si="47"/>
        <v>43101</v>
      </c>
      <c r="H595" s="67">
        <f t="shared" si="48"/>
        <v>0</v>
      </c>
      <c r="P595" s="37" t="str">
        <f t="shared" si="49"/>
        <v/>
      </c>
      <c r="Q595" s="38" t="s">
        <v>241</v>
      </c>
    </row>
    <row r="596" spans="1:17" s="32" customFormat="1" ht="13.2" x14ac:dyDescent="0.25">
      <c r="A596" s="69">
        <v>129</v>
      </c>
      <c r="B596" s="34" t="s">
        <v>240</v>
      </c>
      <c r="C596" s="33" t="s">
        <v>13</v>
      </c>
      <c r="D596" s="33">
        <v>27.71</v>
      </c>
      <c r="G596" s="68">
        <f t="shared" si="47"/>
        <v>43101</v>
      </c>
      <c r="H596" s="67">
        <f t="shared" si="48"/>
        <v>0</v>
      </c>
      <c r="P596" s="37" t="str">
        <f t="shared" si="49"/>
        <v/>
      </c>
      <c r="Q596" s="38" t="s">
        <v>240</v>
      </c>
    </row>
    <row r="597" spans="1:17" s="32" customFormat="1" ht="13.2" x14ac:dyDescent="0.25">
      <c r="A597" s="69">
        <v>130</v>
      </c>
      <c r="B597" s="34" t="s">
        <v>239</v>
      </c>
      <c r="C597" s="33" t="s">
        <v>13</v>
      </c>
      <c r="D597" s="33">
        <v>22.92</v>
      </c>
      <c r="G597" s="68">
        <f t="shared" si="47"/>
        <v>43101</v>
      </c>
      <c r="H597" s="67">
        <f t="shared" si="48"/>
        <v>0</v>
      </c>
      <c r="P597" s="37" t="str">
        <f t="shared" si="49"/>
        <v/>
      </c>
      <c r="Q597" s="38" t="s">
        <v>239</v>
      </c>
    </row>
    <row r="598" spans="1:17" s="32" customFormat="1" ht="13.2" x14ac:dyDescent="0.25">
      <c r="A598" s="69">
        <v>131</v>
      </c>
      <c r="B598" s="34" t="s">
        <v>222</v>
      </c>
      <c r="C598" s="33" t="s">
        <v>13</v>
      </c>
      <c r="D598" s="33">
        <v>17.16</v>
      </c>
      <c r="G598" s="68">
        <f t="shared" si="47"/>
        <v>43101</v>
      </c>
      <c r="H598" s="67">
        <f t="shared" si="48"/>
        <v>0</v>
      </c>
      <c r="P598" s="37" t="str">
        <f t="shared" si="49"/>
        <v/>
      </c>
      <c r="Q598" s="38" t="s">
        <v>222</v>
      </c>
    </row>
    <row r="599" spans="1:17" s="32" customFormat="1" ht="13.2" x14ac:dyDescent="0.25">
      <c r="A599" s="69">
        <v>132</v>
      </c>
      <c r="B599" s="34" t="s">
        <v>238</v>
      </c>
      <c r="C599" s="33" t="s">
        <v>13</v>
      </c>
      <c r="D599" s="33">
        <v>3.58</v>
      </c>
      <c r="G599" s="68">
        <f t="shared" si="47"/>
        <v>43101</v>
      </c>
      <c r="H599" s="67">
        <f t="shared" si="48"/>
        <v>0</v>
      </c>
      <c r="P599" s="37" t="str">
        <f t="shared" si="49"/>
        <v/>
      </c>
      <c r="Q599" s="38" t="s">
        <v>238</v>
      </c>
    </row>
    <row r="600" spans="1:17" s="32" customFormat="1" ht="13.2" x14ac:dyDescent="0.25">
      <c r="A600" s="69">
        <v>133</v>
      </c>
      <c r="B600" s="34" t="s">
        <v>237</v>
      </c>
      <c r="C600" s="33" t="s">
        <v>13</v>
      </c>
      <c r="D600" s="33">
        <v>18.63</v>
      </c>
      <c r="G600" s="68">
        <f t="shared" si="47"/>
        <v>43101</v>
      </c>
      <c r="H600" s="67">
        <f t="shared" si="48"/>
        <v>0</v>
      </c>
      <c r="P600" s="37" t="str">
        <f t="shared" si="49"/>
        <v/>
      </c>
      <c r="Q600" s="38" t="s">
        <v>237</v>
      </c>
    </row>
    <row r="601" spans="1:17" s="32" customFormat="1" ht="13.2" x14ac:dyDescent="0.25">
      <c r="A601" s="69">
        <v>134</v>
      </c>
      <c r="B601" s="34" t="s">
        <v>236</v>
      </c>
      <c r="C601" s="33" t="s">
        <v>13</v>
      </c>
      <c r="D601" s="33">
        <v>3.84</v>
      </c>
      <c r="G601" s="68">
        <f t="shared" si="47"/>
        <v>43101</v>
      </c>
      <c r="H601" s="67">
        <f t="shared" si="48"/>
        <v>0</v>
      </c>
      <c r="P601" s="37" t="str">
        <f t="shared" si="49"/>
        <v/>
      </c>
      <c r="Q601" s="38" t="s">
        <v>236</v>
      </c>
    </row>
    <row r="602" spans="1:17" s="32" customFormat="1" ht="13.2" x14ac:dyDescent="0.25">
      <c r="A602" s="69">
        <v>135</v>
      </c>
      <c r="B602" s="34" t="s">
        <v>235</v>
      </c>
      <c r="C602" s="33" t="s">
        <v>13</v>
      </c>
      <c r="D602" s="33">
        <v>5.97</v>
      </c>
      <c r="G602" s="68">
        <f t="shared" si="47"/>
        <v>43101</v>
      </c>
      <c r="H602" s="67">
        <f t="shared" si="48"/>
        <v>0</v>
      </c>
      <c r="P602" s="37" t="str">
        <f t="shared" si="49"/>
        <v/>
      </c>
      <c r="Q602" s="38" t="s">
        <v>235</v>
      </c>
    </row>
    <row r="603" spans="1:17" s="32" customFormat="1" ht="13.2" x14ac:dyDescent="0.25">
      <c r="A603" s="69">
        <v>136</v>
      </c>
      <c r="B603" s="34" t="s">
        <v>234</v>
      </c>
      <c r="C603" s="33" t="s">
        <v>13</v>
      </c>
      <c r="D603" s="33">
        <v>4.6100000000000003</v>
      </c>
      <c r="G603" s="68">
        <f t="shared" si="47"/>
        <v>43101</v>
      </c>
      <c r="H603" s="67">
        <f t="shared" si="48"/>
        <v>0</v>
      </c>
      <c r="P603" s="37" t="str">
        <f t="shared" si="49"/>
        <v/>
      </c>
      <c r="Q603" s="38" t="s">
        <v>234</v>
      </c>
    </row>
    <row r="604" spans="1:17" s="32" customFormat="1" ht="13.2" x14ac:dyDescent="0.25">
      <c r="A604" s="69">
        <v>137</v>
      </c>
      <c r="B604" s="34" t="s">
        <v>233</v>
      </c>
      <c r="C604" s="33" t="s">
        <v>13</v>
      </c>
      <c r="D604" s="33">
        <v>9.27</v>
      </c>
      <c r="G604" s="68">
        <f t="shared" si="47"/>
        <v>43101</v>
      </c>
      <c r="H604" s="67">
        <f t="shared" si="48"/>
        <v>0</v>
      </c>
      <c r="P604" s="37" t="str">
        <f t="shared" si="49"/>
        <v/>
      </c>
      <c r="Q604" s="38" t="s">
        <v>233</v>
      </c>
    </row>
    <row r="605" spans="1:17" s="32" customFormat="1" ht="13.2" x14ac:dyDescent="0.25">
      <c r="A605" s="69">
        <v>138</v>
      </c>
      <c r="B605" s="34" t="s">
        <v>218</v>
      </c>
      <c r="C605" s="33" t="s">
        <v>13</v>
      </c>
      <c r="D605" s="33">
        <v>4.6100000000000003</v>
      </c>
      <c r="G605" s="68">
        <f t="shared" si="47"/>
        <v>43101</v>
      </c>
      <c r="H605" s="67">
        <f t="shared" si="48"/>
        <v>0</v>
      </c>
      <c r="P605" s="37" t="str">
        <f t="shared" si="49"/>
        <v>DESCRIÇÃO ALTERADA!</v>
      </c>
      <c r="Q605" s="38" t="s">
        <v>232</v>
      </c>
    </row>
    <row r="606" spans="1:17" s="32" customFormat="1" ht="13.2" x14ac:dyDescent="0.25">
      <c r="A606" s="69">
        <v>139</v>
      </c>
      <c r="B606" s="34" t="s">
        <v>231</v>
      </c>
      <c r="C606" s="33" t="s">
        <v>13</v>
      </c>
      <c r="D606" s="33">
        <v>2.5</v>
      </c>
      <c r="G606" s="68">
        <f t="shared" ref="G606:G628" si="50">$E$446</f>
        <v>43101</v>
      </c>
      <c r="H606" s="67">
        <f t="shared" si="48"/>
        <v>0</v>
      </c>
      <c r="P606" s="37" t="str">
        <f t="shared" si="49"/>
        <v/>
      </c>
      <c r="Q606" s="38" t="s">
        <v>231</v>
      </c>
    </row>
    <row r="607" spans="1:17" s="32" customFormat="1" ht="13.2" x14ac:dyDescent="0.25">
      <c r="A607" s="69">
        <v>140</v>
      </c>
      <c r="B607" s="34" t="s">
        <v>230</v>
      </c>
      <c r="C607" s="33" t="s">
        <v>13</v>
      </c>
      <c r="D607" s="33">
        <v>7.23</v>
      </c>
      <c r="G607" s="68">
        <f t="shared" si="50"/>
        <v>43101</v>
      </c>
      <c r="H607" s="67">
        <f t="shared" si="48"/>
        <v>0</v>
      </c>
      <c r="P607" s="37" t="str">
        <f t="shared" si="49"/>
        <v/>
      </c>
      <c r="Q607" s="38" t="s">
        <v>230</v>
      </c>
    </row>
    <row r="608" spans="1:17" s="32" customFormat="1" ht="13.2" x14ac:dyDescent="0.25">
      <c r="A608" s="69">
        <v>141</v>
      </c>
      <c r="B608" s="34" t="s">
        <v>229</v>
      </c>
      <c r="C608" s="33" t="s">
        <v>13</v>
      </c>
      <c r="D608" s="33">
        <v>3.77</v>
      </c>
      <c r="G608" s="68">
        <f t="shared" si="50"/>
        <v>43101</v>
      </c>
      <c r="H608" s="67">
        <f t="shared" ref="H608:H628" si="51">IFERROR(D608*$M$449,0)</f>
        <v>0</v>
      </c>
      <c r="P608" s="37" t="str">
        <f t="shared" si="49"/>
        <v/>
      </c>
      <c r="Q608" s="38" t="s">
        <v>229</v>
      </c>
    </row>
    <row r="609" spans="1:17" s="32" customFormat="1" ht="13.2" x14ac:dyDescent="0.25">
      <c r="A609" s="69">
        <v>142</v>
      </c>
      <c r="B609" s="34" t="s">
        <v>228</v>
      </c>
      <c r="C609" s="33" t="s">
        <v>13</v>
      </c>
      <c r="D609" s="33">
        <v>4.6100000000000003</v>
      </c>
      <c r="G609" s="68">
        <f t="shared" si="50"/>
        <v>43101</v>
      </c>
      <c r="H609" s="67">
        <f t="shared" si="51"/>
        <v>0</v>
      </c>
      <c r="P609" s="37" t="str">
        <f t="shared" si="49"/>
        <v/>
      </c>
      <c r="Q609" s="38" t="s">
        <v>228</v>
      </c>
    </row>
    <row r="610" spans="1:17" s="32" customFormat="1" ht="39.6" x14ac:dyDescent="0.25">
      <c r="A610" s="69">
        <v>143</v>
      </c>
      <c r="B610" s="34" t="s">
        <v>227</v>
      </c>
      <c r="C610" s="33" t="s">
        <v>13</v>
      </c>
      <c r="D610" s="33">
        <v>9.33</v>
      </c>
      <c r="G610" s="68">
        <f t="shared" si="50"/>
        <v>43101</v>
      </c>
      <c r="H610" s="67">
        <f t="shared" si="51"/>
        <v>0</v>
      </c>
      <c r="P610" s="37" t="str">
        <f t="shared" si="49"/>
        <v/>
      </c>
      <c r="Q610" s="38" t="s">
        <v>227</v>
      </c>
    </row>
    <row r="611" spans="1:17" s="32" customFormat="1" ht="13.2" x14ac:dyDescent="0.25">
      <c r="B611" s="73"/>
      <c r="C611" s="33"/>
      <c r="D611" s="33"/>
      <c r="G611" s="68">
        <f t="shared" si="50"/>
        <v>43101</v>
      </c>
      <c r="H611" s="67">
        <f t="shared" si="51"/>
        <v>0</v>
      </c>
      <c r="P611" s="37" t="str">
        <f t="shared" si="49"/>
        <v/>
      </c>
      <c r="Q611" s="38"/>
    </row>
    <row r="612" spans="1:17" s="32" customFormat="1" ht="13.2" x14ac:dyDescent="0.25">
      <c r="A612" s="70"/>
      <c r="B612" s="72" t="s">
        <v>226</v>
      </c>
      <c r="C612" s="71"/>
      <c r="D612" s="71"/>
      <c r="E612" s="70"/>
      <c r="G612" s="68">
        <f t="shared" si="50"/>
        <v>43101</v>
      </c>
      <c r="H612" s="67">
        <f t="shared" si="51"/>
        <v>0</v>
      </c>
      <c r="P612" s="37" t="str">
        <f t="shared" si="49"/>
        <v/>
      </c>
      <c r="Q612" s="38" t="s">
        <v>226</v>
      </c>
    </row>
    <row r="613" spans="1:17" s="32" customFormat="1" ht="13.2" x14ac:dyDescent="0.25">
      <c r="A613" s="69">
        <v>144</v>
      </c>
      <c r="B613" s="34" t="s">
        <v>225</v>
      </c>
      <c r="C613" s="33" t="s">
        <v>13</v>
      </c>
      <c r="D613" s="33">
        <v>2.75</v>
      </c>
      <c r="G613" s="68">
        <f t="shared" si="50"/>
        <v>43101</v>
      </c>
      <c r="H613" s="67">
        <f t="shared" si="51"/>
        <v>0</v>
      </c>
      <c r="P613" s="37" t="str">
        <f t="shared" si="49"/>
        <v/>
      </c>
      <c r="Q613" s="38" t="s">
        <v>225</v>
      </c>
    </row>
    <row r="614" spans="1:17" s="32" customFormat="1" ht="13.2" x14ac:dyDescent="0.25">
      <c r="A614" s="69">
        <v>145</v>
      </c>
      <c r="B614" s="34" t="s">
        <v>224</v>
      </c>
      <c r="C614" s="33" t="s">
        <v>13</v>
      </c>
      <c r="D614" s="33">
        <v>1.99</v>
      </c>
      <c r="G614" s="68">
        <f t="shared" si="50"/>
        <v>43101</v>
      </c>
      <c r="H614" s="67">
        <f t="shared" si="51"/>
        <v>0</v>
      </c>
      <c r="P614" s="37" t="str">
        <f t="shared" si="49"/>
        <v/>
      </c>
      <c r="Q614" s="38" t="s">
        <v>224</v>
      </c>
    </row>
    <row r="615" spans="1:17" s="32" customFormat="1" ht="13.2" x14ac:dyDescent="0.25">
      <c r="A615" s="69">
        <v>146</v>
      </c>
      <c r="B615" s="34" t="s">
        <v>223</v>
      </c>
      <c r="C615" s="33" t="s">
        <v>13</v>
      </c>
      <c r="D615" s="33">
        <v>0.83</v>
      </c>
      <c r="G615" s="68">
        <f t="shared" si="50"/>
        <v>43101</v>
      </c>
      <c r="H615" s="67">
        <f t="shared" si="51"/>
        <v>0</v>
      </c>
      <c r="P615" s="37" t="str">
        <f t="shared" si="49"/>
        <v/>
      </c>
      <c r="Q615" s="38" t="s">
        <v>223</v>
      </c>
    </row>
    <row r="616" spans="1:17" s="32" customFormat="1" ht="13.2" x14ac:dyDescent="0.25">
      <c r="A616" s="69">
        <v>147</v>
      </c>
      <c r="B616" s="34" t="s">
        <v>222</v>
      </c>
      <c r="C616" s="33" t="s">
        <v>13</v>
      </c>
      <c r="D616" s="33">
        <v>2.04</v>
      </c>
      <c r="G616" s="68">
        <f t="shared" si="50"/>
        <v>43101</v>
      </c>
      <c r="H616" s="67">
        <f t="shared" si="51"/>
        <v>0</v>
      </c>
      <c r="P616" s="37" t="str">
        <f t="shared" si="49"/>
        <v/>
      </c>
      <c r="Q616" s="38" t="s">
        <v>222</v>
      </c>
    </row>
    <row r="617" spans="1:17" s="32" customFormat="1" ht="13.2" x14ac:dyDescent="0.25">
      <c r="A617" s="69">
        <v>148</v>
      </c>
      <c r="B617" s="34" t="s">
        <v>221</v>
      </c>
      <c r="C617" s="33" t="s">
        <v>13</v>
      </c>
      <c r="D617" s="33">
        <v>1.41</v>
      </c>
      <c r="G617" s="68">
        <f t="shared" si="50"/>
        <v>43101</v>
      </c>
      <c r="H617" s="67">
        <f t="shared" si="51"/>
        <v>0</v>
      </c>
      <c r="P617" s="37" t="str">
        <f t="shared" si="49"/>
        <v/>
      </c>
      <c r="Q617" s="38" t="s">
        <v>221</v>
      </c>
    </row>
    <row r="618" spans="1:17" s="32" customFormat="1" ht="13.2" x14ac:dyDescent="0.25">
      <c r="A618" s="69">
        <v>149</v>
      </c>
      <c r="B618" s="34" t="s">
        <v>220</v>
      </c>
      <c r="C618" s="33" t="s">
        <v>13</v>
      </c>
      <c r="D618" s="33">
        <v>2.11</v>
      </c>
      <c r="G618" s="68">
        <f t="shared" si="50"/>
        <v>43101</v>
      </c>
      <c r="H618" s="67">
        <f t="shared" si="51"/>
        <v>0</v>
      </c>
      <c r="P618" s="37" t="str">
        <f t="shared" si="49"/>
        <v/>
      </c>
      <c r="Q618" s="38" t="s">
        <v>220</v>
      </c>
    </row>
    <row r="619" spans="1:17" s="32" customFormat="1" ht="13.2" x14ac:dyDescent="0.25">
      <c r="A619" s="69">
        <v>150</v>
      </c>
      <c r="B619" s="34" t="s">
        <v>219</v>
      </c>
      <c r="C619" s="33" t="s">
        <v>13</v>
      </c>
      <c r="D619" s="33">
        <v>2.37</v>
      </c>
      <c r="G619" s="68">
        <f t="shared" si="50"/>
        <v>43101</v>
      </c>
      <c r="H619" s="67">
        <f t="shared" si="51"/>
        <v>0</v>
      </c>
      <c r="P619" s="37" t="str">
        <f t="shared" si="49"/>
        <v/>
      </c>
      <c r="Q619" s="38" t="s">
        <v>219</v>
      </c>
    </row>
    <row r="620" spans="1:17" s="32" customFormat="1" ht="13.2" x14ac:dyDescent="0.25">
      <c r="A620" s="69">
        <v>151</v>
      </c>
      <c r="B620" s="34" t="s">
        <v>218</v>
      </c>
      <c r="C620" s="33" t="s">
        <v>13</v>
      </c>
      <c r="D620" s="33">
        <v>0.83</v>
      </c>
      <c r="G620" s="68">
        <f t="shared" si="50"/>
        <v>43101</v>
      </c>
      <c r="H620" s="67">
        <f t="shared" si="51"/>
        <v>0</v>
      </c>
      <c r="P620" s="37" t="str">
        <f t="shared" si="49"/>
        <v/>
      </c>
      <c r="Q620" s="38" t="s">
        <v>218</v>
      </c>
    </row>
    <row r="621" spans="1:17" s="32" customFormat="1" ht="26.4" x14ac:dyDescent="0.25">
      <c r="A621" s="69">
        <v>152</v>
      </c>
      <c r="B621" s="34" t="s">
        <v>217</v>
      </c>
      <c r="C621" s="33" t="s">
        <v>13</v>
      </c>
      <c r="D621" s="33">
        <v>3.66</v>
      </c>
      <c r="G621" s="68">
        <f t="shared" si="50"/>
        <v>43101</v>
      </c>
      <c r="H621" s="67">
        <f t="shared" si="51"/>
        <v>0</v>
      </c>
      <c r="P621" s="37" t="str">
        <f t="shared" si="49"/>
        <v>DESCRIÇÃO ALTERADA!</v>
      </c>
      <c r="Q621" s="38" t="s">
        <v>216</v>
      </c>
    </row>
    <row r="622" spans="1:17" s="32" customFormat="1" ht="26.4" x14ac:dyDescent="0.25">
      <c r="A622" s="69">
        <v>153</v>
      </c>
      <c r="B622" s="34" t="s">
        <v>215</v>
      </c>
      <c r="C622" s="33" t="s">
        <v>13</v>
      </c>
      <c r="D622" s="33">
        <v>2.31</v>
      </c>
      <c r="G622" s="68">
        <f t="shared" si="50"/>
        <v>43101</v>
      </c>
      <c r="H622" s="67">
        <f t="shared" si="51"/>
        <v>0</v>
      </c>
      <c r="P622" s="37" t="str">
        <f t="shared" si="49"/>
        <v/>
      </c>
      <c r="Q622" s="38" t="s">
        <v>215</v>
      </c>
    </row>
    <row r="623" spans="1:17" s="32" customFormat="1" ht="13.2" x14ac:dyDescent="0.25">
      <c r="B623" s="73"/>
      <c r="C623" s="33"/>
      <c r="D623" s="33"/>
      <c r="G623" s="68">
        <f t="shared" si="50"/>
        <v>43101</v>
      </c>
      <c r="H623" s="67">
        <f t="shared" si="51"/>
        <v>0</v>
      </c>
      <c r="P623" s="37" t="str">
        <f t="shared" si="49"/>
        <v/>
      </c>
      <c r="Q623" s="38"/>
    </row>
    <row r="624" spans="1:17" s="32" customFormat="1" ht="13.2" x14ac:dyDescent="0.25">
      <c r="A624" s="70"/>
      <c r="B624" s="72" t="s">
        <v>214</v>
      </c>
      <c r="C624" s="71"/>
      <c r="D624" s="71"/>
      <c r="E624" s="70"/>
      <c r="G624" s="68">
        <f t="shared" si="50"/>
        <v>43101</v>
      </c>
      <c r="H624" s="67">
        <f t="shared" si="51"/>
        <v>0</v>
      </c>
      <c r="P624" s="37" t="str">
        <f t="shared" si="49"/>
        <v/>
      </c>
      <c r="Q624" s="38" t="s">
        <v>214</v>
      </c>
    </row>
    <row r="625" spans="1:17" s="32" customFormat="1" ht="13.2" x14ac:dyDescent="0.25">
      <c r="A625" s="69">
        <v>154</v>
      </c>
      <c r="B625" s="34" t="s">
        <v>213</v>
      </c>
      <c r="C625" s="33" t="s">
        <v>13</v>
      </c>
      <c r="D625" s="33">
        <v>3.58</v>
      </c>
      <c r="G625" s="68">
        <f t="shared" si="50"/>
        <v>43101</v>
      </c>
      <c r="H625" s="67">
        <f t="shared" si="51"/>
        <v>0</v>
      </c>
      <c r="P625" s="37" t="str">
        <f t="shared" si="49"/>
        <v/>
      </c>
      <c r="Q625" s="38" t="s">
        <v>213</v>
      </c>
    </row>
    <row r="626" spans="1:17" s="32" customFormat="1" ht="13.2" x14ac:dyDescent="0.25">
      <c r="B626" s="34"/>
      <c r="C626" s="33"/>
      <c r="D626" s="33"/>
      <c r="G626" s="68">
        <f t="shared" si="50"/>
        <v>43101</v>
      </c>
      <c r="H626" s="67">
        <f t="shared" si="51"/>
        <v>0</v>
      </c>
      <c r="P626" s="37" t="str">
        <f t="shared" si="49"/>
        <v/>
      </c>
      <c r="Q626" s="38"/>
    </row>
    <row r="627" spans="1:17" s="32" customFormat="1" ht="13.2" x14ac:dyDescent="0.25">
      <c r="A627" s="70"/>
      <c r="B627" s="72" t="s">
        <v>212</v>
      </c>
      <c r="C627" s="71"/>
      <c r="D627" s="71"/>
      <c r="E627" s="70"/>
      <c r="G627" s="68">
        <f t="shared" si="50"/>
        <v>43101</v>
      </c>
      <c r="H627" s="67">
        <f t="shared" si="51"/>
        <v>0</v>
      </c>
      <c r="P627" s="37" t="str">
        <f t="shared" si="49"/>
        <v/>
      </c>
      <c r="Q627" s="38" t="s">
        <v>212</v>
      </c>
    </row>
    <row r="628" spans="1:17" s="32" customFormat="1" ht="13.2" x14ac:dyDescent="0.25">
      <c r="A628" s="69">
        <v>155</v>
      </c>
      <c r="B628" s="34" t="s">
        <v>211</v>
      </c>
      <c r="C628" s="33" t="s">
        <v>13</v>
      </c>
      <c r="D628" s="33">
        <v>3.66</v>
      </c>
      <c r="G628" s="68">
        <f t="shared" si="50"/>
        <v>43101</v>
      </c>
      <c r="H628" s="67">
        <f t="shared" si="51"/>
        <v>0</v>
      </c>
      <c r="P628" s="37" t="str">
        <f t="shared" si="49"/>
        <v/>
      </c>
      <c r="Q628" s="38" t="s">
        <v>211</v>
      </c>
    </row>
    <row r="629" spans="1:17" x14ac:dyDescent="0.25">
      <c r="P629" s="37" t="str">
        <f t="shared" si="49"/>
        <v/>
      </c>
      <c r="Q629" s="38"/>
    </row>
    <row r="630" spans="1:17" x14ac:dyDescent="0.25">
      <c r="P630" s="37" t="str">
        <f t="shared" si="49"/>
        <v/>
      </c>
      <c r="Q630" s="38"/>
    </row>
    <row r="631" spans="1:17" x14ac:dyDescent="0.25">
      <c r="P631" s="37" t="str">
        <f t="shared" si="49"/>
        <v/>
      </c>
      <c r="Q631" s="38"/>
    </row>
    <row r="632" spans="1:17" ht="30" customHeight="1" x14ac:dyDescent="0.25">
      <c r="A632" s="282" t="s">
        <v>210</v>
      </c>
      <c r="B632" s="282"/>
      <c r="C632" s="282"/>
      <c r="D632" s="66">
        <v>0</v>
      </c>
      <c r="E632" s="65">
        <v>44136</v>
      </c>
      <c r="G632" s="54">
        <f t="shared" ref="G632:G643" si="52">$E$632</f>
        <v>44136</v>
      </c>
      <c r="H632" s="64" t="s">
        <v>191</v>
      </c>
      <c r="K632" s="62" t="s">
        <v>190</v>
      </c>
      <c r="L632" s="62" t="s">
        <v>59</v>
      </c>
      <c r="M632" s="62" t="s">
        <v>189</v>
      </c>
      <c r="P632" s="37" t="str">
        <f t="shared" si="49"/>
        <v/>
      </c>
      <c r="Q632" s="38"/>
    </row>
    <row r="633" spans="1:17" x14ac:dyDescent="0.25">
      <c r="G633" s="54">
        <f t="shared" si="52"/>
        <v>44136</v>
      </c>
      <c r="H633" s="63">
        <f>$H$3</f>
        <v>44409</v>
      </c>
      <c r="K633" s="62" t="s">
        <v>86</v>
      </c>
      <c r="L633" s="61">
        <f>E632</f>
        <v>44136</v>
      </c>
      <c r="M633" s="60">
        <v>244.83799999999999</v>
      </c>
      <c r="P633" s="37" t="str">
        <f t="shared" si="49"/>
        <v/>
      </c>
      <c r="Q633" s="38"/>
    </row>
    <row r="634" spans="1:17" s="32" customFormat="1" ht="13.2" x14ac:dyDescent="0.25">
      <c r="B634" s="42"/>
      <c r="G634" s="54">
        <f t="shared" si="52"/>
        <v>44136</v>
      </c>
      <c r="H634" s="53">
        <f t="shared" ref="H634:H643" si="53">IFERROR(D634*$M$635,0)</f>
        <v>0</v>
      </c>
      <c r="K634" s="62" t="s">
        <v>87</v>
      </c>
      <c r="L634" s="61">
        <f>H633</f>
        <v>44409</v>
      </c>
      <c r="M634" s="60" t="e">
        <f>+$M$4</f>
        <v>#REF!</v>
      </c>
      <c r="P634" s="37" t="str">
        <f t="shared" si="49"/>
        <v/>
      </c>
      <c r="Q634" s="38"/>
    </row>
    <row r="635" spans="1:17" s="32" customFormat="1" ht="26.4" x14ac:dyDescent="0.25">
      <c r="A635" s="59" t="s">
        <v>2</v>
      </c>
      <c r="B635" s="59" t="s">
        <v>185</v>
      </c>
      <c r="C635" s="59" t="s">
        <v>188</v>
      </c>
      <c r="D635" s="59" t="s">
        <v>187</v>
      </c>
      <c r="E635" s="58"/>
      <c r="G635" s="54">
        <f t="shared" si="52"/>
        <v>44136</v>
      </c>
      <c r="H635" s="53">
        <f t="shared" si="53"/>
        <v>0</v>
      </c>
      <c r="K635" s="283" t="s">
        <v>186</v>
      </c>
      <c r="L635" s="283"/>
      <c r="M635" s="43" t="e">
        <f>ROUND(1+((M634-M633)/M633),3)</f>
        <v>#REF!</v>
      </c>
      <c r="P635" s="37" t="str">
        <f t="shared" si="49"/>
        <v/>
      </c>
      <c r="Q635" s="38" t="s">
        <v>185</v>
      </c>
    </row>
    <row r="636" spans="1:17" s="32" customFormat="1" ht="13.2" x14ac:dyDescent="0.25">
      <c r="B636" s="42"/>
      <c r="G636" s="54">
        <f t="shared" si="52"/>
        <v>44136</v>
      </c>
      <c r="H636" s="53">
        <f t="shared" si="53"/>
        <v>0</v>
      </c>
      <c r="P636" s="37" t="str">
        <f t="shared" si="49"/>
        <v/>
      </c>
      <c r="Q636" s="38"/>
    </row>
    <row r="637" spans="1:17" s="32" customFormat="1" ht="13.2" x14ac:dyDescent="0.25">
      <c r="A637" s="55"/>
      <c r="B637" s="57"/>
      <c r="C637" s="56"/>
      <c r="D637" s="56"/>
      <c r="E637" s="55"/>
      <c r="G637" s="54">
        <f t="shared" si="52"/>
        <v>44136</v>
      </c>
      <c r="H637" s="53">
        <f t="shared" si="53"/>
        <v>0</v>
      </c>
      <c r="P637" s="37" t="str">
        <f t="shared" si="49"/>
        <v/>
      </c>
      <c r="Q637" s="38"/>
    </row>
    <row r="638" spans="1:17" s="32" customFormat="1" ht="92.4" x14ac:dyDescent="0.25">
      <c r="A638" s="35" t="s">
        <v>209</v>
      </c>
      <c r="B638" s="34" t="s">
        <v>208</v>
      </c>
      <c r="C638" s="33" t="s">
        <v>205</v>
      </c>
      <c r="D638" s="33">
        <v>24216.38</v>
      </c>
      <c r="G638" s="54">
        <f t="shared" si="52"/>
        <v>44136</v>
      </c>
      <c r="H638" s="53">
        <f t="shared" si="53"/>
        <v>0</v>
      </c>
      <c r="P638" s="37" t="str">
        <f t="shared" si="49"/>
        <v/>
      </c>
      <c r="Q638" s="38" t="s">
        <v>208</v>
      </c>
    </row>
    <row r="639" spans="1:17" s="32" customFormat="1" ht="13.2" x14ac:dyDescent="0.25">
      <c r="A639" s="35" t="s">
        <v>207</v>
      </c>
      <c r="B639" s="34" t="s">
        <v>206</v>
      </c>
      <c r="C639" s="33" t="s">
        <v>205</v>
      </c>
      <c r="D639" s="33">
        <v>26879.16</v>
      </c>
      <c r="G639" s="54">
        <f t="shared" si="52"/>
        <v>44136</v>
      </c>
      <c r="H639" s="53">
        <f t="shared" si="53"/>
        <v>0</v>
      </c>
      <c r="P639" s="37" t="str">
        <f t="shared" si="49"/>
        <v>DESCRIÇÃO ALTERADA!</v>
      </c>
      <c r="Q639" s="38" t="s">
        <v>204</v>
      </c>
    </row>
    <row r="640" spans="1:17" s="32" customFormat="1" ht="132" x14ac:dyDescent="0.25">
      <c r="A640" s="35" t="s">
        <v>203</v>
      </c>
      <c r="B640" s="34" t="s">
        <v>202</v>
      </c>
      <c r="C640" s="33" t="s">
        <v>199</v>
      </c>
      <c r="D640" s="33">
        <v>5647.66</v>
      </c>
      <c r="G640" s="54">
        <f t="shared" si="52"/>
        <v>44136</v>
      </c>
      <c r="H640" s="53">
        <f t="shared" si="53"/>
        <v>0</v>
      </c>
      <c r="P640" s="37" t="str">
        <f t="shared" si="49"/>
        <v/>
      </c>
      <c r="Q640" s="38" t="s">
        <v>202</v>
      </c>
    </row>
    <row r="641" spans="1:17" s="32" customFormat="1" ht="66" x14ac:dyDescent="0.25">
      <c r="A641" s="35" t="s">
        <v>201</v>
      </c>
      <c r="B641" s="34" t="s">
        <v>200</v>
      </c>
      <c r="C641" s="33" t="s">
        <v>199</v>
      </c>
      <c r="D641" s="33">
        <v>6249.21</v>
      </c>
      <c r="G641" s="54">
        <f t="shared" si="52"/>
        <v>44136</v>
      </c>
      <c r="H641" s="53">
        <f t="shared" si="53"/>
        <v>0</v>
      </c>
      <c r="P641" s="37" t="str">
        <f t="shared" si="49"/>
        <v>DESCRIÇÃO ALTERADA!</v>
      </c>
      <c r="Q641" s="38" t="s">
        <v>198</v>
      </c>
    </row>
    <row r="642" spans="1:17" s="32" customFormat="1" ht="39.6" x14ac:dyDescent="0.25">
      <c r="A642" s="35" t="s">
        <v>197</v>
      </c>
      <c r="B642" s="34" t="s">
        <v>196</v>
      </c>
      <c r="C642" s="33" t="s">
        <v>194</v>
      </c>
      <c r="D642" s="33">
        <v>138.13</v>
      </c>
      <c r="G642" s="54">
        <f t="shared" si="52"/>
        <v>44136</v>
      </c>
      <c r="H642" s="53">
        <f t="shared" si="53"/>
        <v>0</v>
      </c>
      <c r="P642" s="37" t="str">
        <f t="shared" ref="P642:P664" si="54">IF(Q642=B642,"","DESCRIÇÃO ALTERADA!")</f>
        <v/>
      </c>
      <c r="Q642" s="38" t="s">
        <v>196</v>
      </c>
    </row>
    <row r="643" spans="1:17" s="32" customFormat="1" ht="39.6" x14ac:dyDescent="0.25">
      <c r="A643" s="35" t="s">
        <v>195</v>
      </c>
      <c r="B643" s="34" t="s">
        <v>193</v>
      </c>
      <c r="C643" s="33" t="s">
        <v>194</v>
      </c>
      <c r="D643" s="33">
        <v>152.44</v>
      </c>
      <c r="G643" s="54">
        <f t="shared" si="52"/>
        <v>44136</v>
      </c>
      <c r="H643" s="53">
        <f t="shared" si="53"/>
        <v>0</v>
      </c>
      <c r="P643" s="37" t="str">
        <f t="shared" si="54"/>
        <v/>
      </c>
      <c r="Q643" s="38" t="s">
        <v>193</v>
      </c>
    </row>
    <row r="644" spans="1:17" ht="25.2" customHeight="1" x14ac:dyDescent="0.25">
      <c r="P644" s="37" t="str">
        <f t="shared" si="54"/>
        <v/>
      </c>
      <c r="Q644" s="36"/>
    </row>
    <row r="645" spans="1:17" ht="25.2" customHeight="1" x14ac:dyDescent="0.25">
      <c r="P645" s="37" t="str">
        <f t="shared" si="54"/>
        <v/>
      </c>
      <c r="Q645" s="36"/>
    </row>
    <row r="646" spans="1:17" ht="25.2" customHeight="1" x14ac:dyDescent="0.25">
      <c r="P646" s="37" t="str">
        <f t="shared" si="54"/>
        <v/>
      </c>
      <c r="Q646" s="36"/>
    </row>
    <row r="647" spans="1:17" ht="25.2" customHeight="1" x14ac:dyDescent="0.25">
      <c r="P647" s="37" t="str">
        <f t="shared" si="54"/>
        <v/>
      </c>
      <c r="Q647" s="36"/>
    </row>
    <row r="648" spans="1:17" x14ac:dyDescent="0.25">
      <c r="P648" s="37" t="str">
        <f t="shared" si="54"/>
        <v/>
      </c>
      <c r="Q648" s="38"/>
    </row>
    <row r="649" spans="1:17" ht="30" customHeight="1" x14ac:dyDescent="0.25">
      <c r="A649" s="284" t="s">
        <v>192</v>
      </c>
      <c r="B649" s="284"/>
      <c r="C649" s="284"/>
      <c r="D649" s="52">
        <v>0</v>
      </c>
      <c r="E649" s="51">
        <v>43313</v>
      </c>
      <c r="G649" s="31">
        <f t="shared" ref="G649:G664" si="55">$E$649</f>
        <v>43313</v>
      </c>
      <c r="H649" s="50" t="s">
        <v>191</v>
      </c>
      <c r="K649" s="48" t="s">
        <v>190</v>
      </c>
      <c r="L649" s="48" t="s">
        <v>59</v>
      </c>
      <c r="M649" s="48" t="s">
        <v>189</v>
      </c>
      <c r="P649" s="37" t="str">
        <f t="shared" si="54"/>
        <v/>
      </c>
      <c r="Q649" s="38"/>
    </row>
    <row r="650" spans="1:17" x14ac:dyDescent="0.25">
      <c r="G650" s="31">
        <f t="shared" si="55"/>
        <v>43313</v>
      </c>
      <c r="H650" s="49">
        <f>$H$3</f>
        <v>44409</v>
      </c>
      <c r="K650" s="48" t="s">
        <v>86</v>
      </c>
      <c r="L650" s="47">
        <f>E649</f>
        <v>43313</v>
      </c>
      <c r="M650" s="46">
        <v>223.328</v>
      </c>
      <c r="P650" s="37" t="str">
        <f t="shared" si="54"/>
        <v/>
      </c>
      <c r="Q650" s="38"/>
    </row>
    <row r="651" spans="1:17" s="32" customFormat="1" ht="13.2" x14ac:dyDescent="0.25">
      <c r="B651" s="42"/>
      <c r="G651" s="31">
        <f t="shared" si="55"/>
        <v>43313</v>
      </c>
      <c r="H651" s="30">
        <f t="shared" ref="H651:H664" si="56">IFERROR(D651*$M$652,0)</f>
        <v>0</v>
      </c>
      <c r="K651" s="48" t="s">
        <v>87</v>
      </c>
      <c r="L651" s="47">
        <f>H650</f>
        <v>44409</v>
      </c>
      <c r="M651" s="46" t="e">
        <f>+$M$4</f>
        <v>#REF!</v>
      </c>
      <c r="P651" s="37" t="str">
        <f t="shared" si="54"/>
        <v/>
      </c>
      <c r="Q651" s="38"/>
    </row>
    <row r="652" spans="1:17" s="32" customFormat="1" ht="26.4" x14ac:dyDescent="0.25">
      <c r="A652" s="45" t="s">
        <v>2</v>
      </c>
      <c r="B652" s="45" t="s">
        <v>185</v>
      </c>
      <c r="C652" s="45" t="s">
        <v>188</v>
      </c>
      <c r="D652" s="45" t="s">
        <v>187</v>
      </c>
      <c r="E652" s="44"/>
      <c r="G652" s="31">
        <f t="shared" si="55"/>
        <v>43313</v>
      </c>
      <c r="H652" s="30">
        <f t="shared" si="56"/>
        <v>0</v>
      </c>
      <c r="K652" s="278" t="s">
        <v>186</v>
      </c>
      <c r="L652" s="278"/>
      <c r="M652" s="43" t="e">
        <f>ROUND(1+((M651-M650)/M650),3)</f>
        <v>#REF!</v>
      </c>
      <c r="P652" s="37" t="str">
        <f t="shared" si="54"/>
        <v/>
      </c>
      <c r="Q652" s="38" t="s">
        <v>185</v>
      </c>
    </row>
    <row r="653" spans="1:17" s="32" customFormat="1" ht="13.2" x14ac:dyDescent="0.25">
      <c r="B653" s="42"/>
      <c r="G653" s="31">
        <f t="shared" si="55"/>
        <v>43313</v>
      </c>
      <c r="H653" s="30">
        <f t="shared" si="56"/>
        <v>0</v>
      </c>
      <c r="P653" s="37" t="str">
        <f t="shared" si="54"/>
        <v/>
      </c>
      <c r="Q653" s="38"/>
    </row>
    <row r="654" spans="1:17" s="32" customFormat="1" ht="13.2" x14ac:dyDescent="0.25">
      <c r="A654" s="39"/>
      <c r="B654" s="41"/>
      <c r="C654" s="40"/>
      <c r="D654" s="40"/>
      <c r="E654" s="39"/>
      <c r="G654" s="31">
        <f t="shared" si="55"/>
        <v>43313</v>
      </c>
      <c r="H654" s="30">
        <f t="shared" si="56"/>
        <v>0</v>
      </c>
      <c r="P654" s="37" t="str">
        <f t="shared" si="54"/>
        <v/>
      </c>
      <c r="Q654" s="38"/>
    </row>
    <row r="655" spans="1:17" ht="25.2" customHeight="1" x14ac:dyDescent="0.25">
      <c r="A655" s="35">
        <v>7270100010</v>
      </c>
      <c r="B655" s="34" t="s">
        <v>184</v>
      </c>
      <c r="C655" s="33" t="s">
        <v>15</v>
      </c>
      <c r="D655" s="33">
        <v>3825.46</v>
      </c>
      <c r="E655" s="32"/>
      <c r="G655" s="31">
        <f t="shared" si="55"/>
        <v>43313</v>
      </c>
      <c r="H655" s="30">
        <f t="shared" si="56"/>
        <v>0</v>
      </c>
      <c r="P655" s="37" t="str">
        <f t="shared" si="54"/>
        <v/>
      </c>
      <c r="Q655" s="36" t="s">
        <v>184</v>
      </c>
    </row>
    <row r="656" spans="1:17" ht="25.2" customHeight="1" x14ac:dyDescent="0.25">
      <c r="A656" s="35">
        <v>7270100020</v>
      </c>
      <c r="B656" s="34" t="s">
        <v>183</v>
      </c>
      <c r="C656" s="33" t="s">
        <v>15</v>
      </c>
      <c r="D656" s="33">
        <v>4909.3599999999997</v>
      </c>
      <c r="E656" s="32"/>
      <c r="G656" s="31">
        <f t="shared" si="55"/>
        <v>43313</v>
      </c>
      <c r="H656" s="30">
        <f t="shared" si="56"/>
        <v>0</v>
      </c>
      <c r="P656" s="37" t="str">
        <f t="shared" si="54"/>
        <v/>
      </c>
      <c r="Q656" s="36" t="s">
        <v>183</v>
      </c>
    </row>
    <row r="657" spans="1:17" ht="25.2" customHeight="1" x14ac:dyDescent="0.25">
      <c r="A657" s="35">
        <v>7270100030</v>
      </c>
      <c r="B657" s="34" t="s">
        <v>182</v>
      </c>
      <c r="C657" s="33" t="s">
        <v>15</v>
      </c>
      <c r="D657" s="33">
        <v>2722.19</v>
      </c>
      <c r="E657" s="32"/>
      <c r="G657" s="31">
        <f t="shared" si="55"/>
        <v>43313</v>
      </c>
      <c r="H657" s="30">
        <f t="shared" si="56"/>
        <v>0</v>
      </c>
      <c r="P657" s="37" t="str">
        <f t="shared" si="54"/>
        <v/>
      </c>
      <c r="Q657" s="36" t="s">
        <v>182</v>
      </c>
    </row>
    <row r="658" spans="1:17" ht="25.2" customHeight="1" x14ac:dyDescent="0.25">
      <c r="A658" s="35">
        <v>7270100040</v>
      </c>
      <c r="B658" s="34" t="s">
        <v>181</v>
      </c>
      <c r="C658" s="33" t="s">
        <v>15</v>
      </c>
      <c r="D658" s="33">
        <v>2808.74</v>
      </c>
      <c r="E658" s="32"/>
      <c r="G658" s="31">
        <f t="shared" si="55"/>
        <v>43313</v>
      </c>
      <c r="H658" s="30">
        <f t="shared" si="56"/>
        <v>0</v>
      </c>
      <c r="P658" s="37" t="str">
        <f t="shared" si="54"/>
        <v/>
      </c>
      <c r="Q658" s="36" t="s">
        <v>181</v>
      </c>
    </row>
    <row r="659" spans="1:17" ht="25.2" customHeight="1" x14ac:dyDescent="0.25">
      <c r="A659" s="35">
        <v>7270100050</v>
      </c>
      <c r="B659" s="34" t="s">
        <v>180</v>
      </c>
      <c r="C659" s="33" t="s">
        <v>149</v>
      </c>
      <c r="D659" s="33">
        <v>3987.37</v>
      </c>
      <c r="E659" s="32"/>
      <c r="G659" s="31">
        <f t="shared" si="55"/>
        <v>43313</v>
      </c>
      <c r="H659" s="30">
        <f t="shared" si="56"/>
        <v>0</v>
      </c>
      <c r="P659" s="37" t="str">
        <f t="shared" si="54"/>
        <v>DESCRIÇÃO ALTERADA!</v>
      </c>
      <c r="Q659" s="36" t="s">
        <v>179</v>
      </c>
    </row>
    <row r="660" spans="1:17" ht="25.2" customHeight="1" x14ac:dyDescent="0.25">
      <c r="A660" s="35">
        <v>7270100060</v>
      </c>
      <c r="B660" s="34" t="s">
        <v>178</v>
      </c>
      <c r="C660" s="33" t="s">
        <v>149</v>
      </c>
      <c r="D660" s="33">
        <v>2471.5500000000002</v>
      </c>
      <c r="E660" s="32"/>
      <c r="G660" s="31">
        <f t="shared" si="55"/>
        <v>43313</v>
      </c>
      <c r="H660" s="30">
        <f t="shared" si="56"/>
        <v>0</v>
      </c>
      <c r="P660" s="37" t="str">
        <f t="shared" si="54"/>
        <v>DESCRIÇÃO ALTERADA!</v>
      </c>
      <c r="Q660" s="36" t="s">
        <v>177</v>
      </c>
    </row>
    <row r="661" spans="1:17" ht="25.2" customHeight="1" x14ac:dyDescent="0.25">
      <c r="A661" s="35">
        <v>7270100070</v>
      </c>
      <c r="B661" s="34" t="s">
        <v>176</v>
      </c>
      <c r="C661" s="33" t="s">
        <v>149</v>
      </c>
      <c r="D661" s="33">
        <v>2477.06</v>
      </c>
      <c r="E661" s="32"/>
      <c r="G661" s="31">
        <f t="shared" si="55"/>
        <v>43313</v>
      </c>
      <c r="H661" s="30">
        <f t="shared" si="56"/>
        <v>0</v>
      </c>
      <c r="P661" s="37" t="str">
        <f t="shared" si="54"/>
        <v>DESCRIÇÃO ALTERADA!</v>
      </c>
      <c r="Q661" s="36" t="s">
        <v>175</v>
      </c>
    </row>
    <row r="662" spans="1:17" ht="25.2" customHeight="1" x14ac:dyDescent="0.25">
      <c r="A662" s="35">
        <v>7270100080</v>
      </c>
      <c r="B662" s="34" t="s">
        <v>174</v>
      </c>
      <c r="C662" s="33" t="s">
        <v>149</v>
      </c>
      <c r="D662" s="33">
        <v>3319.89</v>
      </c>
      <c r="E662" s="32"/>
      <c r="G662" s="31">
        <f t="shared" si="55"/>
        <v>43313</v>
      </c>
      <c r="H662" s="30">
        <f t="shared" si="56"/>
        <v>0</v>
      </c>
      <c r="P662" s="37" t="str">
        <f t="shared" si="54"/>
        <v>DESCRIÇÃO ALTERADA!</v>
      </c>
      <c r="Q662" s="36" t="s">
        <v>173</v>
      </c>
    </row>
    <row r="663" spans="1:17" ht="25.2" customHeight="1" x14ac:dyDescent="0.25">
      <c r="A663" s="35">
        <v>7270100110</v>
      </c>
      <c r="B663" s="34" t="s">
        <v>172</v>
      </c>
      <c r="C663" s="33" t="s">
        <v>15</v>
      </c>
      <c r="D663" s="33">
        <v>3036.74</v>
      </c>
      <c r="E663" s="32"/>
      <c r="G663" s="31">
        <f t="shared" si="55"/>
        <v>43313</v>
      </c>
      <c r="H663" s="30">
        <f t="shared" si="56"/>
        <v>0</v>
      </c>
      <c r="P663" s="37" t="str">
        <f t="shared" si="54"/>
        <v/>
      </c>
      <c r="Q663" s="36" t="s">
        <v>172</v>
      </c>
    </row>
    <row r="664" spans="1:17" ht="25.2" customHeight="1" x14ac:dyDescent="0.25">
      <c r="A664" s="35">
        <v>7270100120</v>
      </c>
      <c r="B664" s="34" t="s">
        <v>171</v>
      </c>
      <c r="C664" s="33" t="s">
        <v>15</v>
      </c>
      <c r="D664" s="33">
        <v>3191.95</v>
      </c>
      <c r="E664" s="32"/>
      <c r="G664" s="31">
        <f t="shared" si="55"/>
        <v>43313</v>
      </c>
      <c r="H664" s="30">
        <f t="shared" si="56"/>
        <v>0</v>
      </c>
      <c r="P664" s="29" t="str">
        <f t="shared" si="54"/>
        <v/>
      </c>
      <c r="Q664" s="28" t="s">
        <v>171</v>
      </c>
    </row>
  </sheetData>
  <mergeCells count="13">
    <mergeCell ref="K652:L652"/>
    <mergeCell ref="K253:L253"/>
    <mergeCell ref="A446:C446"/>
    <mergeCell ref="K449:L449"/>
    <mergeCell ref="A632:C632"/>
    <mergeCell ref="K635:L635"/>
    <mergeCell ref="A649:C649"/>
    <mergeCell ref="A250:C250"/>
    <mergeCell ref="P1:Q1"/>
    <mergeCell ref="A2:C2"/>
    <mergeCell ref="K5:L5"/>
    <mergeCell ref="A126:C126"/>
    <mergeCell ref="K129:L129"/>
  </mergeCells>
  <conditionalFormatting sqref="P2:P664">
    <cfRule type="containsText" dxfId="0" priority="1" operator="containsText" text="DESCRIÇÃO ALTERADA!">
      <formula>NOT(ISERROR(SEARCH("DESCRIÇÃO ALTERADA!",P2)))</formula>
    </cfRule>
  </conditionalFormatting>
  <dataValidations count="1">
    <dataValidation type="list" allowBlank="1" showInputMessage="1" showErrorMessage="1" sqref="L250 L2 L126 L446 L632 L649" xr:uid="{00000000-0002-0000-0A00-000000000000}">
      <formula1>LISTAREAJ</formula1>
    </dataValidation>
  </dataValidations>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Planilha10">
    <tabColor rgb="FFFFC000"/>
  </sheetPr>
  <dimension ref="A1:J30"/>
  <sheetViews>
    <sheetView zoomScaleNormal="100" workbookViewId="0">
      <selection activeCell="F10" sqref="F10"/>
    </sheetView>
  </sheetViews>
  <sheetFormatPr defaultColWidth="9.33203125" defaultRowHeight="15" customHeight="1" x14ac:dyDescent="0.25"/>
  <cols>
    <col min="1" max="1" width="44.88671875" style="8" customWidth="1"/>
    <col min="2" max="10" width="9" style="8" customWidth="1"/>
    <col min="11" max="16384" width="9.33203125" style="8"/>
  </cols>
  <sheetData>
    <row r="1" spans="1:10" ht="20.100000000000001" customHeight="1" x14ac:dyDescent="0.25">
      <c r="A1" s="285" t="s">
        <v>88</v>
      </c>
      <c r="B1" s="288" t="s">
        <v>89</v>
      </c>
      <c r="C1" s="289"/>
      <c r="D1" s="289"/>
      <c r="E1" s="289"/>
      <c r="F1" s="290"/>
      <c r="G1" s="288" t="s">
        <v>90</v>
      </c>
      <c r="H1" s="289"/>
      <c r="I1" s="289"/>
      <c r="J1" s="290"/>
    </row>
    <row r="2" spans="1:10" ht="20.100000000000001" customHeight="1" x14ac:dyDescent="0.25">
      <c r="A2" s="286"/>
      <c r="B2" s="291" t="s">
        <v>86</v>
      </c>
      <c r="C2" s="292"/>
      <c r="D2" s="292"/>
      <c r="E2" s="293"/>
      <c r="F2" s="10" t="s">
        <v>87</v>
      </c>
      <c r="G2" s="291" t="s">
        <v>91</v>
      </c>
      <c r="H2" s="292"/>
      <c r="I2" s="292"/>
      <c r="J2" s="293"/>
    </row>
    <row r="3" spans="1:10" ht="39" customHeight="1" x14ac:dyDescent="0.25">
      <c r="A3" s="287"/>
      <c r="B3" s="11" t="e">
        <f>#REF!</f>
        <v>#REF!</v>
      </c>
      <c r="C3" s="11" t="e">
        <f>#REF!</f>
        <v>#REF!</v>
      </c>
      <c r="D3" s="12" t="e">
        <f>#REF!</f>
        <v>#REF!</v>
      </c>
      <c r="E3" s="12" t="e">
        <f>#REF!</f>
        <v>#REF!</v>
      </c>
      <c r="F3" s="12" t="e">
        <f>#REF!</f>
        <v>#REF!</v>
      </c>
      <c r="G3" s="13" t="e">
        <f>B3&amp;" &gt;  "&amp;$F$3</f>
        <v>#REF!</v>
      </c>
      <c r="H3" s="13" t="e">
        <f>C3&amp;" &gt;  "&amp;$F$3</f>
        <v>#REF!</v>
      </c>
      <c r="I3" s="13" t="e">
        <f>D3&amp;" &gt;  "&amp;$F$3</f>
        <v>#REF!</v>
      </c>
      <c r="J3" s="13" t="e">
        <f>E3&amp;" &gt;  "&amp;$F$3</f>
        <v>#REF!</v>
      </c>
    </row>
    <row r="4" spans="1:10" ht="20.100000000000001" customHeight="1" x14ac:dyDescent="0.25">
      <c r="A4" s="14" t="s">
        <v>57</v>
      </c>
      <c r="B4" s="15" t="e">
        <f>#REF!</f>
        <v>#REF!</v>
      </c>
      <c r="C4" s="15" t="e">
        <f>#REF!</f>
        <v>#REF!</v>
      </c>
      <c r="D4" s="15" t="e">
        <f>#REF!</f>
        <v>#REF!</v>
      </c>
      <c r="E4" s="15" t="e">
        <f>#REF!</f>
        <v>#REF!</v>
      </c>
      <c r="F4" s="15" t="e">
        <f>#REF!</f>
        <v>#REF!</v>
      </c>
      <c r="G4" s="16" t="e">
        <f>#REF!</f>
        <v>#REF!</v>
      </c>
      <c r="H4" s="16" t="e">
        <f>#REF!</f>
        <v>#REF!</v>
      </c>
      <c r="I4" s="16" t="e">
        <f>#REF!</f>
        <v>#REF!</v>
      </c>
      <c r="J4" s="16" t="e">
        <f>#REF!</f>
        <v>#REF!</v>
      </c>
    </row>
    <row r="5" spans="1:10" ht="20.100000000000001" customHeight="1" x14ac:dyDescent="0.25">
      <c r="A5" s="14" t="s">
        <v>58</v>
      </c>
      <c r="B5" s="15" t="e">
        <f>#REF!</f>
        <v>#REF!</v>
      </c>
      <c r="C5" s="15" t="e">
        <f>#REF!</f>
        <v>#REF!</v>
      </c>
      <c r="D5" s="15" t="e">
        <f>#REF!</f>
        <v>#REF!</v>
      </c>
      <c r="E5" s="15" t="e">
        <f>#REF!</f>
        <v>#REF!</v>
      </c>
      <c r="F5" s="15" t="e">
        <f>#REF!</f>
        <v>#REF!</v>
      </c>
      <c r="G5" s="16" t="e">
        <f>#REF!</f>
        <v>#REF!</v>
      </c>
      <c r="H5" s="16" t="e">
        <f>#REF!</f>
        <v>#REF!</v>
      </c>
      <c r="I5" s="16" t="e">
        <f>#REF!</f>
        <v>#REF!</v>
      </c>
      <c r="J5" s="16" t="e">
        <f>#REF!</f>
        <v>#REF!</v>
      </c>
    </row>
    <row r="6" spans="1:10" ht="20.100000000000001" customHeight="1" x14ac:dyDescent="0.25">
      <c r="A6" s="14" t="s">
        <v>33</v>
      </c>
      <c r="B6" s="15" t="e">
        <f>#REF!</f>
        <v>#REF!</v>
      </c>
      <c r="C6" s="15" t="e">
        <f>#REF!</f>
        <v>#REF!</v>
      </c>
      <c r="D6" s="15" t="e">
        <f>#REF!</f>
        <v>#REF!</v>
      </c>
      <c r="E6" s="15" t="e">
        <f>#REF!</f>
        <v>#REF!</v>
      </c>
      <c r="F6" s="15" t="e">
        <f>#REF!</f>
        <v>#REF!</v>
      </c>
      <c r="G6" s="16" t="e">
        <f>#REF!</f>
        <v>#REF!</v>
      </c>
      <c r="H6" s="16" t="e">
        <f>#REF!</f>
        <v>#REF!</v>
      </c>
      <c r="I6" s="16" t="e">
        <f>#REF!</f>
        <v>#REF!</v>
      </c>
      <c r="J6" s="16" t="e">
        <f>#REF!</f>
        <v>#REF!</v>
      </c>
    </row>
    <row r="7" spans="1:10" ht="20.100000000000001" customHeight="1" x14ac:dyDescent="0.25">
      <c r="A7" s="14" t="s">
        <v>59</v>
      </c>
      <c r="B7" s="15" t="e">
        <f>#REF!</f>
        <v>#REF!</v>
      </c>
      <c r="C7" s="15" t="e">
        <f>#REF!</f>
        <v>#REF!</v>
      </c>
      <c r="D7" s="15" t="e">
        <f>#REF!</f>
        <v>#REF!</v>
      </c>
      <c r="E7" s="15" t="e">
        <f>#REF!</f>
        <v>#REF!</v>
      </c>
      <c r="F7" s="15" t="e">
        <f>#REF!</f>
        <v>#REF!</v>
      </c>
      <c r="G7" s="16" t="e">
        <f>#REF!</f>
        <v>#REF!</v>
      </c>
      <c r="H7" s="16" t="e">
        <f>#REF!</f>
        <v>#REF!</v>
      </c>
      <c r="I7" s="16" t="e">
        <f>#REF!</f>
        <v>#REF!</v>
      </c>
      <c r="J7" s="16" t="e">
        <f>#REF!</f>
        <v>#REF!</v>
      </c>
    </row>
    <row r="8" spans="1:10" ht="20.100000000000001" customHeight="1" x14ac:dyDescent="0.25">
      <c r="A8" s="14" t="s">
        <v>60</v>
      </c>
      <c r="B8" s="15" t="e">
        <f>#REF!</f>
        <v>#REF!</v>
      </c>
      <c r="C8" s="15" t="e">
        <f>#REF!</f>
        <v>#REF!</v>
      </c>
      <c r="D8" s="15" t="e">
        <f>#REF!</f>
        <v>#REF!</v>
      </c>
      <c r="E8" s="15" t="e">
        <f>#REF!</f>
        <v>#REF!</v>
      </c>
      <c r="F8" s="15" t="e">
        <f>#REF!</f>
        <v>#REF!</v>
      </c>
      <c r="G8" s="16" t="e">
        <f>#REF!</f>
        <v>#REF!</v>
      </c>
      <c r="H8" s="16" t="e">
        <f>#REF!</f>
        <v>#REF!</v>
      </c>
      <c r="I8" s="16" t="e">
        <f>#REF!</f>
        <v>#REF!</v>
      </c>
      <c r="J8" s="16" t="e">
        <f>#REF!</f>
        <v>#REF!</v>
      </c>
    </row>
    <row r="9" spans="1:10" ht="20.100000000000001" customHeight="1" x14ac:dyDescent="0.25">
      <c r="A9" s="14" t="s">
        <v>83</v>
      </c>
      <c r="B9" s="15" t="e">
        <f>#REF!</f>
        <v>#REF!</v>
      </c>
      <c r="C9" s="15" t="e">
        <f>#REF!</f>
        <v>#REF!</v>
      </c>
      <c r="D9" s="15" t="e">
        <f>#REF!</f>
        <v>#REF!</v>
      </c>
      <c r="E9" s="15" t="e">
        <f>#REF!</f>
        <v>#REF!</v>
      </c>
      <c r="F9" s="15" t="e">
        <f>#REF!</f>
        <v>#REF!</v>
      </c>
      <c r="G9" s="16" t="e">
        <f>#REF!</f>
        <v>#REF!</v>
      </c>
      <c r="H9" s="16" t="e">
        <f>#REF!</f>
        <v>#REF!</v>
      </c>
      <c r="I9" s="16" t="e">
        <f>#REF!</f>
        <v>#REF!</v>
      </c>
      <c r="J9" s="16" t="e">
        <f>#REF!</f>
        <v>#REF!</v>
      </c>
    </row>
    <row r="10" spans="1:10" ht="20.100000000000001" customHeight="1" x14ac:dyDescent="0.25">
      <c r="A10" s="14" t="s">
        <v>61</v>
      </c>
      <c r="B10" s="15" t="e">
        <f>#REF!</f>
        <v>#REF!</v>
      </c>
      <c r="C10" s="15" t="e">
        <f>#REF!</f>
        <v>#REF!</v>
      </c>
      <c r="D10" s="15" t="e">
        <f>#REF!</f>
        <v>#REF!</v>
      </c>
      <c r="E10" s="15" t="e">
        <f>#REF!</f>
        <v>#REF!</v>
      </c>
      <c r="F10" s="15" t="e">
        <f>#REF!</f>
        <v>#REF!</v>
      </c>
      <c r="G10" s="16" t="e">
        <f>#REF!</f>
        <v>#REF!</v>
      </c>
      <c r="H10" s="16" t="e">
        <f>#REF!</f>
        <v>#REF!</v>
      </c>
      <c r="I10" s="16" t="e">
        <f>#REF!</f>
        <v>#REF!</v>
      </c>
      <c r="J10" s="16" t="e">
        <f>#REF!</f>
        <v>#REF!</v>
      </c>
    </row>
    <row r="11" spans="1:10" ht="20.100000000000001" customHeight="1" x14ac:dyDescent="0.25">
      <c r="A11" s="14" t="s">
        <v>84</v>
      </c>
      <c r="B11" s="15" t="e">
        <f>#REF!</f>
        <v>#REF!</v>
      </c>
      <c r="C11" s="15" t="e">
        <f>#REF!</f>
        <v>#REF!</v>
      </c>
      <c r="D11" s="15" t="e">
        <f>#REF!</f>
        <v>#REF!</v>
      </c>
      <c r="E11" s="15" t="e">
        <f>#REF!</f>
        <v>#REF!</v>
      </c>
      <c r="F11" s="15" t="e">
        <f>#REF!</f>
        <v>#REF!</v>
      </c>
      <c r="G11" s="16" t="e">
        <f>#REF!</f>
        <v>#REF!</v>
      </c>
      <c r="H11" s="16" t="e">
        <f>#REF!</f>
        <v>#REF!</v>
      </c>
      <c r="I11" s="16" t="e">
        <f>#REF!</f>
        <v>#REF!</v>
      </c>
      <c r="J11" s="16" t="e">
        <f>#REF!</f>
        <v>#REF!</v>
      </c>
    </row>
    <row r="12" spans="1:10" ht="20.100000000000001" customHeight="1" x14ac:dyDescent="0.25">
      <c r="A12" s="14" t="s">
        <v>62</v>
      </c>
      <c r="B12" s="15" t="e">
        <f>#REF!</f>
        <v>#REF!</v>
      </c>
      <c r="C12" s="15" t="e">
        <f>#REF!</f>
        <v>#REF!</v>
      </c>
      <c r="D12" s="15" t="e">
        <f>#REF!</f>
        <v>#REF!</v>
      </c>
      <c r="E12" s="15" t="e">
        <f>#REF!</f>
        <v>#REF!</v>
      </c>
      <c r="F12" s="15" t="e">
        <f>#REF!</f>
        <v>#REF!</v>
      </c>
      <c r="G12" s="16" t="e">
        <f>#REF!</f>
        <v>#REF!</v>
      </c>
      <c r="H12" s="16" t="e">
        <f>#REF!</f>
        <v>#REF!</v>
      </c>
      <c r="I12" s="16" t="e">
        <f>#REF!</f>
        <v>#REF!</v>
      </c>
      <c r="J12" s="16" t="e">
        <f>#REF!</f>
        <v>#REF!</v>
      </c>
    </row>
    <row r="13" spans="1:10" ht="20.100000000000001" customHeight="1" x14ac:dyDescent="0.25">
      <c r="A13" s="14" t="s">
        <v>63</v>
      </c>
      <c r="B13" s="15" t="e">
        <f>#REF!</f>
        <v>#REF!</v>
      </c>
      <c r="C13" s="15" t="e">
        <f>#REF!</f>
        <v>#REF!</v>
      </c>
      <c r="D13" s="15" t="e">
        <f>#REF!</f>
        <v>#REF!</v>
      </c>
      <c r="E13" s="15" t="e">
        <f>#REF!</f>
        <v>#REF!</v>
      </c>
      <c r="F13" s="15" t="e">
        <f>#REF!</f>
        <v>#REF!</v>
      </c>
      <c r="G13" s="16" t="e">
        <f>#REF!</f>
        <v>#REF!</v>
      </c>
      <c r="H13" s="16" t="e">
        <f>#REF!</f>
        <v>#REF!</v>
      </c>
      <c r="I13" s="16" t="e">
        <f>#REF!</f>
        <v>#REF!</v>
      </c>
      <c r="J13" s="16" t="e">
        <f>#REF!</f>
        <v>#REF!</v>
      </c>
    </row>
    <row r="14" spans="1:10" ht="20.100000000000001" customHeight="1" x14ac:dyDescent="0.25">
      <c r="A14" s="14" t="s">
        <v>64</v>
      </c>
      <c r="B14" s="15" t="e">
        <f>#REF!</f>
        <v>#REF!</v>
      </c>
      <c r="C14" s="15" t="e">
        <f>#REF!</f>
        <v>#REF!</v>
      </c>
      <c r="D14" s="15" t="e">
        <f>#REF!</f>
        <v>#REF!</v>
      </c>
      <c r="E14" s="15" t="e">
        <f>#REF!</f>
        <v>#REF!</v>
      </c>
      <c r="F14" s="15" t="e">
        <f>#REF!</f>
        <v>#REF!</v>
      </c>
      <c r="G14" s="16" t="e">
        <f>#REF!</f>
        <v>#REF!</v>
      </c>
      <c r="H14" s="16" t="e">
        <f>#REF!</f>
        <v>#REF!</v>
      </c>
      <c r="I14" s="16" t="e">
        <f>#REF!</f>
        <v>#REF!</v>
      </c>
      <c r="J14" s="16" t="e">
        <f>#REF!</f>
        <v>#REF!</v>
      </c>
    </row>
    <row r="15" spans="1:10" ht="20.100000000000001" customHeight="1" x14ac:dyDescent="0.25">
      <c r="A15" s="14" t="s">
        <v>65</v>
      </c>
      <c r="B15" s="15" t="e">
        <f>#REF!</f>
        <v>#REF!</v>
      </c>
      <c r="C15" s="15" t="e">
        <f>#REF!</f>
        <v>#REF!</v>
      </c>
      <c r="D15" s="15" t="e">
        <f>#REF!</f>
        <v>#REF!</v>
      </c>
      <c r="E15" s="15" t="e">
        <f>#REF!</f>
        <v>#REF!</v>
      </c>
      <c r="F15" s="15" t="e">
        <f>#REF!</f>
        <v>#REF!</v>
      </c>
      <c r="G15" s="16" t="e">
        <f>#REF!</f>
        <v>#REF!</v>
      </c>
      <c r="H15" s="16" t="e">
        <f>#REF!</f>
        <v>#REF!</v>
      </c>
      <c r="I15" s="16" t="e">
        <f>#REF!</f>
        <v>#REF!</v>
      </c>
      <c r="J15" s="16" t="e">
        <f>#REF!</f>
        <v>#REF!</v>
      </c>
    </row>
    <row r="16" spans="1:10" ht="20.100000000000001" customHeight="1" x14ac:dyDescent="0.25">
      <c r="A16" s="14" t="s">
        <v>66</v>
      </c>
      <c r="B16" s="15" t="e">
        <f>#REF!</f>
        <v>#REF!</v>
      </c>
      <c r="C16" s="15" t="e">
        <f>#REF!</f>
        <v>#REF!</v>
      </c>
      <c r="D16" s="15" t="e">
        <f>#REF!</f>
        <v>#REF!</v>
      </c>
      <c r="E16" s="15" t="e">
        <f>#REF!</f>
        <v>#REF!</v>
      </c>
      <c r="F16" s="15" t="e">
        <f>#REF!</f>
        <v>#REF!</v>
      </c>
      <c r="G16" s="16" t="e">
        <f>#REF!</f>
        <v>#REF!</v>
      </c>
      <c r="H16" s="16" t="e">
        <f>#REF!</f>
        <v>#REF!</v>
      </c>
      <c r="I16" s="16" t="e">
        <f>#REF!</f>
        <v>#REF!</v>
      </c>
      <c r="J16" s="16" t="e">
        <f>#REF!</f>
        <v>#REF!</v>
      </c>
    </row>
    <row r="17" spans="1:10" ht="20.100000000000001" customHeight="1" x14ac:dyDescent="0.25">
      <c r="A17" s="14" t="s">
        <v>85</v>
      </c>
      <c r="B17" s="15" t="e">
        <f>#REF!</f>
        <v>#REF!</v>
      </c>
      <c r="C17" s="15" t="e">
        <f>#REF!</f>
        <v>#REF!</v>
      </c>
      <c r="D17" s="15" t="e">
        <f>#REF!</f>
        <v>#REF!</v>
      </c>
      <c r="E17" s="15" t="e">
        <f>#REF!</f>
        <v>#REF!</v>
      </c>
      <c r="F17" s="15" t="e">
        <f>#REF!</f>
        <v>#REF!</v>
      </c>
      <c r="G17" s="16" t="e">
        <f>#REF!</f>
        <v>#REF!</v>
      </c>
      <c r="H17" s="16" t="e">
        <f>#REF!</f>
        <v>#REF!</v>
      </c>
      <c r="I17" s="16" t="e">
        <f>#REF!</f>
        <v>#REF!</v>
      </c>
      <c r="J17" s="16" t="e">
        <f>#REF!</f>
        <v>#REF!</v>
      </c>
    </row>
    <row r="18" spans="1:10" ht="20.100000000000001" customHeight="1" x14ac:dyDescent="0.25">
      <c r="A18" s="14" t="s">
        <v>67</v>
      </c>
      <c r="B18" s="15" t="e">
        <f>#REF!</f>
        <v>#REF!</v>
      </c>
      <c r="C18" s="15" t="e">
        <f>#REF!</f>
        <v>#REF!</v>
      </c>
      <c r="D18" s="15" t="e">
        <f>#REF!</f>
        <v>#REF!</v>
      </c>
      <c r="E18" s="15" t="e">
        <f>#REF!</f>
        <v>#REF!</v>
      </c>
      <c r="F18" s="15" t="e">
        <f>#REF!</f>
        <v>#REF!</v>
      </c>
      <c r="G18" s="16" t="e">
        <f>#REF!</f>
        <v>#REF!</v>
      </c>
      <c r="H18" s="16" t="e">
        <f>#REF!</f>
        <v>#REF!</v>
      </c>
      <c r="I18" s="16" t="e">
        <f>#REF!</f>
        <v>#REF!</v>
      </c>
      <c r="J18" s="16" t="e">
        <f>#REF!</f>
        <v>#REF!</v>
      </c>
    </row>
    <row r="19" spans="1:10" ht="20.100000000000001" customHeight="1" x14ac:dyDescent="0.25">
      <c r="A19" s="14" t="s">
        <v>68</v>
      </c>
      <c r="B19" s="15" t="e">
        <f>#REF!</f>
        <v>#REF!</v>
      </c>
      <c r="C19" s="15" t="e">
        <f>#REF!</f>
        <v>#REF!</v>
      </c>
      <c r="D19" s="15" t="e">
        <f>#REF!</f>
        <v>#REF!</v>
      </c>
      <c r="E19" s="15" t="e">
        <f>#REF!</f>
        <v>#REF!</v>
      </c>
      <c r="F19" s="15" t="e">
        <f>#REF!</f>
        <v>#REF!</v>
      </c>
      <c r="G19" s="16" t="e">
        <f>#REF!</f>
        <v>#REF!</v>
      </c>
      <c r="H19" s="16" t="e">
        <f>#REF!</f>
        <v>#REF!</v>
      </c>
      <c r="I19" s="16" t="e">
        <f>#REF!</f>
        <v>#REF!</v>
      </c>
      <c r="J19" s="16" t="e">
        <f>#REF!</f>
        <v>#REF!</v>
      </c>
    </row>
    <row r="20" spans="1:10" ht="20.100000000000001" customHeight="1" x14ac:dyDescent="0.25">
      <c r="A20" s="14" t="s">
        <v>69</v>
      </c>
      <c r="B20" s="15" t="e">
        <f>#REF!</f>
        <v>#REF!</v>
      </c>
      <c r="C20" s="15" t="e">
        <f>#REF!</f>
        <v>#REF!</v>
      </c>
      <c r="D20" s="15" t="e">
        <f>#REF!</f>
        <v>#REF!</v>
      </c>
      <c r="E20" s="15" t="e">
        <f>#REF!</f>
        <v>#REF!</v>
      </c>
      <c r="F20" s="15" t="e">
        <f>#REF!</f>
        <v>#REF!</v>
      </c>
      <c r="G20" s="16" t="e">
        <f>#REF!</f>
        <v>#REF!</v>
      </c>
      <c r="H20" s="16" t="e">
        <f>#REF!</f>
        <v>#REF!</v>
      </c>
      <c r="I20" s="16" t="e">
        <f>#REF!</f>
        <v>#REF!</v>
      </c>
      <c r="J20" s="16" t="e">
        <f>#REF!</f>
        <v>#REF!</v>
      </c>
    </row>
    <row r="21" spans="1:10" ht="20.100000000000001" customHeight="1" x14ac:dyDescent="0.25">
      <c r="A21" s="14" t="s">
        <v>70</v>
      </c>
      <c r="B21" s="15" t="e">
        <f>#REF!</f>
        <v>#REF!</v>
      </c>
      <c r="C21" s="15" t="e">
        <f>#REF!</f>
        <v>#REF!</v>
      </c>
      <c r="D21" s="15" t="e">
        <f>#REF!</f>
        <v>#REF!</v>
      </c>
      <c r="E21" s="15" t="e">
        <f>#REF!</f>
        <v>#REF!</v>
      </c>
      <c r="F21" s="15" t="e">
        <f>#REF!</f>
        <v>#REF!</v>
      </c>
      <c r="G21" s="16" t="e">
        <f>#REF!</f>
        <v>#REF!</v>
      </c>
      <c r="H21" s="16" t="e">
        <f>#REF!</f>
        <v>#REF!</v>
      </c>
      <c r="I21" s="16" t="e">
        <f>#REF!</f>
        <v>#REF!</v>
      </c>
      <c r="J21" s="16" t="e">
        <f>#REF!</f>
        <v>#REF!</v>
      </c>
    </row>
    <row r="22" spans="1:10" ht="20.100000000000001" customHeight="1" x14ac:dyDescent="0.25">
      <c r="A22" s="14" t="s">
        <v>71</v>
      </c>
      <c r="B22" s="15" t="e">
        <f>#REF!</f>
        <v>#REF!</v>
      </c>
      <c r="C22" s="15" t="e">
        <f>#REF!</f>
        <v>#REF!</v>
      </c>
      <c r="D22" s="15" t="e">
        <f>#REF!</f>
        <v>#REF!</v>
      </c>
      <c r="E22" s="15" t="e">
        <f>#REF!</f>
        <v>#REF!</v>
      </c>
      <c r="F22" s="15" t="e">
        <f>#REF!</f>
        <v>#REF!</v>
      </c>
      <c r="G22" s="16" t="e">
        <f>#REF!</f>
        <v>#REF!</v>
      </c>
      <c r="H22" s="16" t="e">
        <f>#REF!</f>
        <v>#REF!</v>
      </c>
      <c r="I22" s="16" t="e">
        <f>#REF!</f>
        <v>#REF!</v>
      </c>
      <c r="J22" s="16" t="e">
        <f>#REF!</f>
        <v>#REF!</v>
      </c>
    </row>
    <row r="23" spans="1:10" ht="20.100000000000001" customHeight="1" x14ac:dyDescent="0.25">
      <c r="A23" s="14" t="s">
        <v>36</v>
      </c>
      <c r="B23" s="15" t="e">
        <f>#REF!</f>
        <v>#REF!</v>
      </c>
      <c r="C23" s="15" t="e">
        <f>#REF!</f>
        <v>#REF!</v>
      </c>
      <c r="D23" s="15" t="e">
        <f>#REF!</f>
        <v>#REF!</v>
      </c>
      <c r="E23" s="15" t="e">
        <f>#REF!</f>
        <v>#REF!</v>
      </c>
      <c r="F23" s="15" t="e">
        <f>#REF!</f>
        <v>#REF!</v>
      </c>
      <c r="G23" s="16" t="e">
        <f>#REF!</f>
        <v>#REF!</v>
      </c>
      <c r="H23" s="16" t="e">
        <f>#REF!</f>
        <v>#REF!</v>
      </c>
      <c r="I23" s="16" t="e">
        <f>#REF!</f>
        <v>#REF!</v>
      </c>
      <c r="J23" s="16" t="e">
        <f>#REF!</f>
        <v>#REF!</v>
      </c>
    </row>
    <row r="24" spans="1:10" ht="20.100000000000001" customHeight="1" x14ac:dyDescent="0.25">
      <c r="A24" s="14" t="s">
        <v>72</v>
      </c>
      <c r="B24" s="15" t="e">
        <f>#REF!</f>
        <v>#REF!</v>
      </c>
      <c r="C24" s="15" t="e">
        <f>#REF!</f>
        <v>#REF!</v>
      </c>
      <c r="D24" s="15" t="e">
        <f>#REF!</f>
        <v>#REF!</v>
      </c>
      <c r="E24" s="15" t="e">
        <f>#REF!</f>
        <v>#REF!</v>
      </c>
      <c r="F24" s="15" t="e">
        <f>#REF!</f>
        <v>#REF!</v>
      </c>
      <c r="G24" s="16" t="e">
        <f>#REF!</f>
        <v>#REF!</v>
      </c>
      <c r="H24" s="16" t="e">
        <f>#REF!</f>
        <v>#REF!</v>
      </c>
      <c r="I24" s="16" t="e">
        <f>#REF!</f>
        <v>#REF!</v>
      </c>
      <c r="J24" s="16" t="e">
        <f>#REF!</f>
        <v>#REF!</v>
      </c>
    </row>
    <row r="25" spans="1:10" ht="20.100000000000001" customHeight="1" x14ac:dyDescent="0.25">
      <c r="A25" s="14" t="s">
        <v>73</v>
      </c>
      <c r="B25" s="15" t="e">
        <f>#REF!</f>
        <v>#REF!</v>
      </c>
      <c r="C25" s="15" t="e">
        <f>#REF!</f>
        <v>#REF!</v>
      </c>
      <c r="D25" s="15" t="e">
        <f>#REF!</f>
        <v>#REF!</v>
      </c>
      <c r="E25" s="15" t="e">
        <f>#REF!</f>
        <v>#REF!</v>
      </c>
      <c r="F25" s="15" t="e">
        <f>#REF!</f>
        <v>#REF!</v>
      </c>
      <c r="G25" s="16" t="e">
        <f>#REF!</f>
        <v>#REF!</v>
      </c>
      <c r="H25" s="16" t="e">
        <f>#REF!</f>
        <v>#REF!</v>
      </c>
      <c r="I25" s="16" t="e">
        <f>#REF!</f>
        <v>#REF!</v>
      </c>
      <c r="J25" s="16" t="e">
        <f>#REF!</f>
        <v>#REF!</v>
      </c>
    </row>
    <row r="27" spans="1:10" ht="20.100000000000001" customHeight="1" x14ac:dyDescent="0.25">
      <c r="B27" s="9"/>
      <c r="C27" s="9"/>
      <c r="D27" s="9"/>
      <c r="E27" s="9"/>
    </row>
    <row r="29" spans="1:10" ht="20.100000000000001" customHeight="1" x14ac:dyDescent="0.25"/>
    <row r="30" spans="1:10" ht="20.100000000000001" customHeight="1" x14ac:dyDescent="0.25"/>
  </sheetData>
  <mergeCells count="5">
    <mergeCell ref="A1:A3"/>
    <mergeCell ref="B1:F1"/>
    <mergeCell ref="G1:J1"/>
    <mergeCell ref="B2:E2"/>
    <mergeCell ref="G2:J2"/>
  </mergeCells>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vt:i4>
      </vt:variant>
      <vt:variant>
        <vt:lpstr>Intervalos Nomeados</vt:lpstr>
      </vt:variant>
      <vt:variant>
        <vt:i4>2</vt:i4>
      </vt:variant>
    </vt:vector>
  </HeadingPairs>
  <TitlesOfParts>
    <vt:vector size="7" baseType="lpstr">
      <vt:lpstr>Planilha Reforma</vt:lpstr>
      <vt:lpstr>GANT</vt:lpstr>
      <vt:lpstr>LARGURA DE ESCAVAÇÃO</vt:lpstr>
      <vt:lpstr>CONSULTORIA</vt:lpstr>
      <vt:lpstr>REAJUSTE MEMORIAL</vt:lpstr>
      <vt:lpstr>'Planilha Reforma'!Area_de_impressao</vt:lpstr>
      <vt:lpstr>consultor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fhrasko</dc:creator>
  <cp:lastModifiedBy>DELL</cp:lastModifiedBy>
  <cp:lastPrinted>2023-08-21T16:21:05Z</cp:lastPrinted>
  <dcterms:created xsi:type="dcterms:W3CDTF">2013-05-06T17:13:09Z</dcterms:created>
  <dcterms:modified xsi:type="dcterms:W3CDTF">2023-08-21T17:18:16Z</dcterms:modified>
</cp:coreProperties>
</file>