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codeName="EstaPasta_de_trabalho" defaultThemeVersion="124226"/>
  <mc:AlternateContent xmlns:mc="http://schemas.openxmlformats.org/markup-compatibility/2006">
    <mc:Choice Requires="x15">
      <x15ac:absPath xmlns:x15ac="http://schemas.microsoft.com/office/spreadsheetml/2010/11/ac" url="C:\Users\DELL\Desktop\Obra\"/>
    </mc:Choice>
  </mc:AlternateContent>
  <xr:revisionPtr revIDLastSave="0" documentId="13_ncr:1_{BF7E9B18-0412-4CD9-848C-A02ECF454006}" xr6:coauthVersionLast="47" xr6:coauthVersionMax="47" xr10:uidLastSave="{00000000-0000-0000-0000-000000000000}"/>
  <bookViews>
    <workbookView xWindow="28680" yWindow="-30" windowWidth="20730" windowHeight="11040" tabRatio="678" xr2:uid="{00000000-000D-0000-FFFF-FFFF00000000}"/>
  </bookViews>
  <sheets>
    <sheet name="Planilha Reforma" sheetId="84" r:id="rId1"/>
    <sheet name="GANT" sheetId="80" state="hidden" r:id="rId2"/>
    <sheet name="LARGURA DE ESCAVAÇÃO" sheetId="47" state="hidden" r:id="rId3"/>
    <sheet name="CONSULTORIA" sheetId="78" state="hidden" r:id="rId4"/>
    <sheet name="REAJUSTE MEMORIAL" sheetId="62" state="hidden" r:id="rId5"/>
  </sheets>
  <externalReferences>
    <externalReference r:id="rId6"/>
    <externalReference r:id="rId7"/>
    <externalReference r:id="rId8"/>
    <externalReference r:id="rId9"/>
    <externalReference r:id="rId10"/>
  </externalReferences>
  <definedNames>
    <definedName name="_Fill" localSheetId="1" hidden="1">#REF!</definedName>
    <definedName name="_Fill" localSheetId="0" hidden="1">#REF!</definedName>
    <definedName name="_Fill" localSheetId="4" hidden="1">#REF!</definedName>
    <definedName name="_Fill" hidden="1">#REF!</definedName>
    <definedName name="AREAL" localSheetId="0">#REF!</definedName>
    <definedName name="AREAL">#REF!</definedName>
    <definedName name="BF" localSheetId="0">#REF!</definedName>
    <definedName name="BF">#REF!</definedName>
    <definedName name="BFLEITO" localSheetId="0">#REF!</definedName>
    <definedName name="BFLEITO">#REF!</definedName>
    <definedName name="BFPAV" localSheetId="0">#REF!</definedName>
    <definedName name="BFPAV">#REF!</definedName>
    <definedName name="consultor" localSheetId="1">[1]CONSULTORIA!$A$129:$H$717</definedName>
    <definedName name="consultor">CONSULTORIA!$A$129:$H$717</definedName>
    <definedName name="D">[2]DMT!$F$15</definedName>
    <definedName name="DATA" localSheetId="1">[1]REAJUSTE!$3:$3</definedName>
    <definedName name="DATA" localSheetId="0">#REF!</definedName>
    <definedName name="DATA">#REF!</definedName>
    <definedName name="EMPREST" localSheetId="0">#REF!</definedName>
    <definedName name="EMPREST">#REF!</definedName>
    <definedName name="LISTAREAJ" localSheetId="1">[1]REAJUSTE!$A$4:$A$29</definedName>
    <definedName name="LISTAREAJ" localSheetId="0">#REF!</definedName>
    <definedName name="LISTAREAJ">#REF!</definedName>
    <definedName name="PEDREIRA" localSheetId="0">#REF!</definedName>
    <definedName name="PEDREIRA">#REF!</definedName>
    <definedName name="REAJUSTE" localSheetId="1">[1]REAJUSTE!$1:$1048576</definedName>
    <definedName name="REAJUSTE" localSheetId="0">#REF!</definedName>
    <definedName name="REAJUSTE">#REF!</definedName>
    <definedName name="s">[2]DMT!$G$12</definedName>
    <definedName name="SERVI">[3]Serviços!$A$3:$F$1403</definedName>
    <definedName name="Serviços">[4]Serviços!$A$3:$F$1403</definedName>
    <definedName name="TIPO" localSheetId="1">[1]REAJUSTE!$A:$A</definedName>
    <definedName name="TIPO" localSheetId="0">#REF!</definedName>
    <definedName name="TIPO">#REF!</definedName>
    <definedName name="X">[5]DMT!$F$15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94" i="84" l="1"/>
  <c r="H93" i="84"/>
  <c r="H92" i="84"/>
  <c r="H91" i="84"/>
  <c r="H8" i="84"/>
  <c r="H60" i="84"/>
  <c r="H59" i="84"/>
  <c r="H58" i="84"/>
  <c r="H111" i="84" l="1"/>
  <c r="H109" i="84"/>
  <c r="H108" i="84"/>
  <c r="H107" i="84"/>
  <c r="H106" i="84"/>
  <c r="H105" i="84"/>
  <c r="H104" i="84"/>
  <c r="H102" i="84"/>
  <c r="H101" i="84"/>
  <c r="H100" i="84"/>
  <c r="H99" i="84"/>
  <c r="H98" i="84"/>
  <c r="H97" i="84"/>
  <c r="H90" i="84"/>
  <c r="H89" i="84"/>
  <c r="H88" i="84"/>
  <c r="H87" i="84"/>
  <c r="H86" i="84"/>
  <c r="H85" i="84"/>
  <c r="H84" i="84"/>
  <c r="H83" i="84"/>
  <c r="H82" i="84"/>
  <c r="H81" i="84"/>
  <c r="H80" i="84"/>
  <c r="H79" i="84"/>
  <c r="H77" i="84"/>
  <c r="H75" i="84"/>
  <c r="H74" i="84"/>
  <c r="H73" i="84"/>
  <c r="H72" i="84"/>
  <c r="H71" i="84"/>
  <c r="H70" i="84"/>
  <c r="H68" i="84"/>
  <c r="H67" i="84"/>
  <c r="H64" i="84"/>
  <c r="H63" i="84"/>
  <c r="H62" i="84"/>
  <c r="H57" i="84"/>
  <c r="H56" i="84"/>
  <c r="H55" i="84"/>
  <c r="H54" i="84"/>
  <c r="H53" i="84"/>
  <c r="H52" i="84"/>
  <c r="H50" i="84"/>
  <c r="H49" i="84"/>
  <c r="H47" i="84"/>
  <c r="H46" i="84"/>
  <c r="H45" i="84"/>
  <c r="H44" i="84"/>
  <c r="H43" i="84"/>
  <c r="H42" i="84"/>
  <c r="H39" i="84"/>
  <c r="H37" i="84"/>
  <c r="H36" i="84"/>
  <c r="H35" i="84"/>
  <c r="H34" i="84"/>
  <c r="H32" i="84"/>
  <c r="D32" i="84"/>
  <c r="H31" i="84"/>
  <c r="D31" i="84"/>
  <c r="H29" i="84"/>
  <c r="H28" i="84"/>
  <c r="H26" i="84"/>
  <c r="D26" i="84"/>
  <c r="H25" i="84"/>
  <c r="H23" i="84"/>
  <c r="H22" i="84"/>
  <c r="H19" i="84"/>
  <c r="H18" i="84"/>
  <c r="H17" i="84"/>
  <c r="H16" i="84"/>
  <c r="H15" i="84"/>
  <c r="H14" i="84"/>
  <c r="H13" i="84"/>
  <c r="H12" i="84"/>
  <c r="H11" i="84"/>
  <c r="H10" i="84"/>
  <c r="D10" i="84"/>
  <c r="G112" i="84" l="1"/>
  <c r="H113" i="84" s="1"/>
  <c r="H114" i="84" s="1"/>
  <c r="M4" i="78" l="1"/>
  <c r="A15" i="80" l="1"/>
  <c r="A14" i="80"/>
  <c r="A13" i="80"/>
  <c r="A12" i="80"/>
  <c r="A11" i="80"/>
  <c r="A10" i="80"/>
  <c r="A9" i="80"/>
  <c r="A8" i="80"/>
  <c r="A7" i="80"/>
  <c r="B6" i="80"/>
  <c r="A6" i="80"/>
  <c r="B4" i="80"/>
  <c r="A4" i="80"/>
  <c r="B3" i="80"/>
  <c r="A3" i="80"/>
  <c r="G2" i="78" l="1"/>
  <c r="P2" i="78"/>
  <c r="G3" i="78"/>
  <c r="L3" i="78"/>
  <c r="M5" i="78" s="1"/>
  <c r="H55" i="78" s="1"/>
  <c r="P3" i="78"/>
  <c r="G4" i="78"/>
  <c r="L4" i="78"/>
  <c r="P4" i="78"/>
  <c r="G5" i="78"/>
  <c r="P5" i="78"/>
  <c r="G6" i="78"/>
  <c r="P6" i="78"/>
  <c r="G7" i="78"/>
  <c r="P7" i="78"/>
  <c r="G8" i="78"/>
  <c r="P8" i="78"/>
  <c r="G9" i="78"/>
  <c r="P9" i="78"/>
  <c r="G10" i="78"/>
  <c r="P10" i="78"/>
  <c r="G11" i="78"/>
  <c r="P11" i="78"/>
  <c r="G12" i="78"/>
  <c r="P12" i="78"/>
  <c r="G13" i="78"/>
  <c r="P13" i="78"/>
  <c r="G14" i="78"/>
  <c r="P14" i="78"/>
  <c r="G15" i="78"/>
  <c r="P15" i="78"/>
  <c r="G16" i="78"/>
  <c r="P16" i="78"/>
  <c r="G17" i="78"/>
  <c r="P17" i="78"/>
  <c r="G18" i="78"/>
  <c r="P18" i="78"/>
  <c r="G19" i="78"/>
  <c r="P19" i="78"/>
  <c r="G20" i="78"/>
  <c r="P20" i="78"/>
  <c r="G21" i="78"/>
  <c r="P21" i="78"/>
  <c r="G22" i="78"/>
  <c r="P22" i="78"/>
  <c r="G23" i="78"/>
  <c r="P23" i="78"/>
  <c r="G24" i="78"/>
  <c r="P24" i="78"/>
  <c r="G25" i="78"/>
  <c r="P25" i="78"/>
  <c r="G26" i="78"/>
  <c r="P26" i="78"/>
  <c r="G27" i="78"/>
  <c r="P27" i="78"/>
  <c r="G28" i="78"/>
  <c r="P28" i="78"/>
  <c r="G29" i="78"/>
  <c r="P29" i="78"/>
  <c r="G30" i="78"/>
  <c r="P30" i="78"/>
  <c r="G31" i="78"/>
  <c r="P31" i="78"/>
  <c r="G32" i="78"/>
  <c r="P32" i="78"/>
  <c r="G33" i="78"/>
  <c r="P33" i="78"/>
  <c r="G34" i="78"/>
  <c r="P34" i="78"/>
  <c r="G35" i="78"/>
  <c r="P35" i="78"/>
  <c r="G36" i="78"/>
  <c r="P36" i="78"/>
  <c r="G37" i="78"/>
  <c r="P37" i="78"/>
  <c r="G38" i="78"/>
  <c r="P38" i="78"/>
  <c r="G39" i="78"/>
  <c r="P39" i="78"/>
  <c r="G40" i="78"/>
  <c r="P40" i="78"/>
  <c r="G41" i="78"/>
  <c r="P41" i="78"/>
  <c r="G42" i="78"/>
  <c r="P42" i="78"/>
  <c r="G43" i="78"/>
  <c r="P43" i="78"/>
  <c r="G44" i="78"/>
  <c r="P44" i="78"/>
  <c r="G45" i="78"/>
  <c r="P45" i="78"/>
  <c r="G46" i="78"/>
  <c r="P46" i="78"/>
  <c r="G47" i="78"/>
  <c r="P47" i="78"/>
  <c r="G48" i="78"/>
  <c r="P48" i="78"/>
  <c r="G49" i="78"/>
  <c r="P49" i="78"/>
  <c r="G50" i="78"/>
  <c r="P50" i="78"/>
  <c r="G51" i="78"/>
  <c r="P51" i="78"/>
  <c r="G52" i="78"/>
  <c r="P52" i="78"/>
  <c r="G53" i="78"/>
  <c r="P53" i="78"/>
  <c r="G54" i="78"/>
  <c r="P54" i="78"/>
  <c r="G55" i="78"/>
  <c r="P55" i="78"/>
  <c r="G56" i="78"/>
  <c r="P56" i="78"/>
  <c r="G57" i="78"/>
  <c r="P57" i="78"/>
  <c r="G58" i="78"/>
  <c r="P58" i="78"/>
  <c r="G59" i="78"/>
  <c r="P59" i="78"/>
  <c r="G60" i="78"/>
  <c r="P60" i="78"/>
  <c r="G61" i="78"/>
  <c r="P61" i="78"/>
  <c r="G62" i="78"/>
  <c r="P62" i="78"/>
  <c r="G63" i="78"/>
  <c r="P63" i="78"/>
  <c r="G64" i="78"/>
  <c r="P64" i="78"/>
  <c r="G65" i="78"/>
  <c r="P65" i="78"/>
  <c r="G66" i="78"/>
  <c r="P66" i="78"/>
  <c r="G67" i="78"/>
  <c r="P67" i="78"/>
  <c r="G68" i="78"/>
  <c r="P68" i="78"/>
  <c r="G69" i="78"/>
  <c r="P69" i="78"/>
  <c r="G70" i="78"/>
  <c r="P70" i="78"/>
  <c r="G71" i="78"/>
  <c r="P71" i="78"/>
  <c r="G72" i="78"/>
  <c r="P72" i="78"/>
  <c r="G73" i="78"/>
  <c r="P73" i="78"/>
  <c r="G74" i="78"/>
  <c r="P74" i="78"/>
  <c r="G75" i="78"/>
  <c r="P75" i="78"/>
  <c r="G76" i="78"/>
  <c r="P76" i="78"/>
  <c r="G77" i="78"/>
  <c r="P77" i="78"/>
  <c r="G78" i="78"/>
  <c r="P78" i="78"/>
  <c r="G79" i="78"/>
  <c r="P79" i="78"/>
  <c r="G80" i="78"/>
  <c r="P80" i="78"/>
  <c r="F81" i="78"/>
  <c r="G81" i="78"/>
  <c r="P81" i="78"/>
  <c r="F82" i="78"/>
  <c r="G82" i="78"/>
  <c r="P82" i="78"/>
  <c r="F83" i="78"/>
  <c r="G83" i="78"/>
  <c r="P83" i="78"/>
  <c r="F84" i="78"/>
  <c r="G84" i="78"/>
  <c r="P84" i="78"/>
  <c r="F85" i="78"/>
  <c r="G85" i="78"/>
  <c r="P85" i="78"/>
  <c r="F86" i="78"/>
  <c r="G86" i="78"/>
  <c r="P86" i="78"/>
  <c r="F87" i="78"/>
  <c r="G87" i="78"/>
  <c r="P87" i="78"/>
  <c r="F88" i="78"/>
  <c r="G88" i="78"/>
  <c r="P88" i="78"/>
  <c r="F89" i="78"/>
  <c r="G89" i="78"/>
  <c r="P89" i="78"/>
  <c r="F90" i="78"/>
  <c r="G90" i="78"/>
  <c r="P90" i="78"/>
  <c r="F91" i="78"/>
  <c r="G91" i="78"/>
  <c r="P91" i="78"/>
  <c r="F92" i="78"/>
  <c r="G92" i="78"/>
  <c r="P92" i="78"/>
  <c r="F93" i="78"/>
  <c r="G93" i="78"/>
  <c r="P93" i="78"/>
  <c r="F94" i="78"/>
  <c r="G94" i="78"/>
  <c r="P94" i="78"/>
  <c r="F95" i="78"/>
  <c r="G95" i="78"/>
  <c r="P95" i="78"/>
  <c r="F96" i="78"/>
  <c r="G96" i="78"/>
  <c r="P96" i="78"/>
  <c r="F97" i="78"/>
  <c r="G97" i="78"/>
  <c r="P97" i="78"/>
  <c r="F98" i="78"/>
  <c r="G98" i="78"/>
  <c r="P98" i="78"/>
  <c r="F99" i="78"/>
  <c r="G99" i="78"/>
  <c r="P99" i="78"/>
  <c r="F100" i="78"/>
  <c r="G100" i="78"/>
  <c r="P100" i="78"/>
  <c r="F101" i="78"/>
  <c r="G101" i="78"/>
  <c r="P101" i="78"/>
  <c r="F102" i="78"/>
  <c r="G102" i="78"/>
  <c r="P102" i="78"/>
  <c r="F103" i="78"/>
  <c r="G103" i="78"/>
  <c r="P103" i="78"/>
  <c r="F104" i="78"/>
  <c r="G104" i="78"/>
  <c r="P104" i="78"/>
  <c r="F105" i="78"/>
  <c r="G105" i="78"/>
  <c r="P105" i="78"/>
  <c r="F106" i="78"/>
  <c r="G106" i="78"/>
  <c r="P106" i="78"/>
  <c r="F107" i="78"/>
  <c r="G107" i="78"/>
  <c r="P107" i="78"/>
  <c r="F108" i="78"/>
  <c r="G108" i="78"/>
  <c r="P108" i="78"/>
  <c r="F109" i="78"/>
  <c r="G109" i="78"/>
  <c r="P109" i="78"/>
  <c r="F110" i="78"/>
  <c r="G110" i="78"/>
  <c r="P110" i="78"/>
  <c r="F111" i="78"/>
  <c r="G111" i="78"/>
  <c r="P111" i="78"/>
  <c r="F112" i="78"/>
  <c r="G112" i="78"/>
  <c r="P112" i="78"/>
  <c r="F113" i="78"/>
  <c r="G113" i="78"/>
  <c r="P113" i="78"/>
  <c r="F114" i="78"/>
  <c r="G114" i="78"/>
  <c r="P114" i="78"/>
  <c r="F115" i="78"/>
  <c r="G115" i="78"/>
  <c r="P115" i="78"/>
  <c r="F116" i="78"/>
  <c r="G116" i="78"/>
  <c r="P116" i="78"/>
  <c r="F117" i="78"/>
  <c r="G117" i="78"/>
  <c r="P117" i="78"/>
  <c r="F118" i="78"/>
  <c r="G118" i="78"/>
  <c r="P118" i="78"/>
  <c r="F119" i="78"/>
  <c r="G119" i="78"/>
  <c r="P119" i="78"/>
  <c r="F120" i="78"/>
  <c r="G120" i="78"/>
  <c r="P120" i="78"/>
  <c r="F121" i="78"/>
  <c r="G121" i="78"/>
  <c r="P121" i="78"/>
  <c r="F122" i="78"/>
  <c r="G122" i="78"/>
  <c r="P122" i="78"/>
  <c r="F123" i="78"/>
  <c r="G123" i="78"/>
  <c r="P123" i="78"/>
  <c r="F124" i="78"/>
  <c r="G124" i="78"/>
  <c r="P124" i="78"/>
  <c r="P125" i="78"/>
  <c r="G126" i="78"/>
  <c r="P126" i="78"/>
  <c r="G127" i="78"/>
  <c r="H127" i="78"/>
  <c r="L128" i="78" s="1"/>
  <c r="L127" i="78"/>
  <c r="P127" i="78"/>
  <c r="G128" i="78"/>
  <c r="M128" i="78"/>
  <c r="P128" i="78"/>
  <c r="G129" i="78"/>
  <c r="P129" i="78"/>
  <c r="G130" i="78"/>
  <c r="P130" i="78"/>
  <c r="G131" i="78"/>
  <c r="P131" i="78"/>
  <c r="G132" i="78"/>
  <c r="P132" i="78"/>
  <c r="G133" i="78"/>
  <c r="P133" i="78"/>
  <c r="G134" i="78"/>
  <c r="P134" i="78"/>
  <c r="G135" i="78"/>
  <c r="P135" i="78"/>
  <c r="G136" i="78"/>
  <c r="P136" i="78"/>
  <c r="G137" i="78"/>
  <c r="P137" i="78"/>
  <c r="G138" i="78"/>
  <c r="P138" i="78"/>
  <c r="G139" i="78"/>
  <c r="P139" i="78"/>
  <c r="G140" i="78"/>
  <c r="P140" i="78"/>
  <c r="G141" i="78"/>
  <c r="P141" i="78"/>
  <c r="G142" i="78"/>
  <c r="P142" i="78"/>
  <c r="G143" i="78"/>
  <c r="P143" i="78"/>
  <c r="G144" i="78"/>
  <c r="P144" i="78"/>
  <c r="G145" i="78"/>
  <c r="P145" i="78"/>
  <c r="G146" i="78"/>
  <c r="P146" i="78"/>
  <c r="G147" i="78"/>
  <c r="P147" i="78"/>
  <c r="G148" i="78"/>
  <c r="P148" i="78"/>
  <c r="G149" i="78"/>
  <c r="P149" i="78"/>
  <c r="G150" i="78"/>
  <c r="P150" i="78"/>
  <c r="G151" i="78"/>
  <c r="P151" i="78"/>
  <c r="G152" i="78"/>
  <c r="P152" i="78"/>
  <c r="G153" i="78"/>
  <c r="P153" i="78"/>
  <c r="G154" i="78"/>
  <c r="P154" i="78"/>
  <c r="G155" i="78"/>
  <c r="P155" i="78"/>
  <c r="G156" i="78"/>
  <c r="P156" i="78"/>
  <c r="G157" i="78"/>
  <c r="P157" i="78"/>
  <c r="G158" i="78"/>
  <c r="P158" i="78"/>
  <c r="G159" i="78"/>
  <c r="P159" i="78"/>
  <c r="G160" i="78"/>
  <c r="P160" i="78"/>
  <c r="G161" i="78"/>
  <c r="P161" i="78"/>
  <c r="G162" i="78"/>
  <c r="P162" i="78"/>
  <c r="G163" i="78"/>
  <c r="P163" i="78"/>
  <c r="G164" i="78"/>
  <c r="P164" i="78"/>
  <c r="G165" i="78"/>
  <c r="P165" i="78"/>
  <c r="G166" i="78"/>
  <c r="P166" i="78"/>
  <c r="G167" i="78"/>
  <c r="P167" i="78"/>
  <c r="G168" i="78"/>
  <c r="P168" i="78"/>
  <c r="G169" i="78"/>
  <c r="P169" i="78"/>
  <c r="G170" i="78"/>
  <c r="P170" i="78"/>
  <c r="G171" i="78"/>
  <c r="P171" i="78"/>
  <c r="G172" i="78"/>
  <c r="P172" i="78"/>
  <c r="G173" i="78"/>
  <c r="P173" i="78"/>
  <c r="G174" i="78"/>
  <c r="P174" i="78"/>
  <c r="G175" i="78"/>
  <c r="P175" i="78"/>
  <c r="G176" i="78"/>
  <c r="P176" i="78"/>
  <c r="G177" i="78"/>
  <c r="P177" i="78"/>
  <c r="G178" i="78"/>
  <c r="P178" i="78"/>
  <c r="G179" i="78"/>
  <c r="P179" i="78"/>
  <c r="G180" i="78"/>
  <c r="P180" i="78"/>
  <c r="G181" i="78"/>
  <c r="P181" i="78"/>
  <c r="G182" i="78"/>
  <c r="P182" i="78"/>
  <c r="G183" i="78"/>
  <c r="P183" i="78"/>
  <c r="G184" i="78"/>
  <c r="P184" i="78"/>
  <c r="G185" i="78"/>
  <c r="P185" i="78"/>
  <c r="G186" i="78"/>
  <c r="P186" i="78"/>
  <c r="G187" i="78"/>
  <c r="P187" i="78"/>
  <c r="G188" i="78"/>
  <c r="P188" i="78"/>
  <c r="G189" i="78"/>
  <c r="P189" i="78"/>
  <c r="G190" i="78"/>
  <c r="P190" i="78"/>
  <c r="G191" i="78"/>
  <c r="P191" i="78"/>
  <c r="G192" i="78"/>
  <c r="P192" i="78"/>
  <c r="G193" i="78"/>
  <c r="P193" i="78"/>
  <c r="G194" i="78"/>
  <c r="P194" i="78"/>
  <c r="G195" i="78"/>
  <c r="P195" i="78"/>
  <c r="G196" i="78"/>
  <c r="P196" i="78"/>
  <c r="G197" i="78"/>
  <c r="P197" i="78"/>
  <c r="G198" i="78"/>
  <c r="P198" i="78"/>
  <c r="G199" i="78"/>
  <c r="P199" i="78"/>
  <c r="G200" i="78"/>
  <c r="P200" i="78"/>
  <c r="G201" i="78"/>
  <c r="P201" i="78"/>
  <c r="G202" i="78"/>
  <c r="P202" i="78"/>
  <c r="G203" i="78"/>
  <c r="P203" i="78"/>
  <c r="G204" i="78"/>
  <c r="P204" i="78"/>
  <c r="F205" i="78"/>
  <c r="G205" i="78"/>
  <c r="P205" i="78"/>
  <c r="F206" i="78"/>
  <c r="G206" i="78"/>
  <c r="P206" i="78"/>
  <c r="F207" i="78"/>
  <c r="G207" i="78"/>
  <c r="P207" i="78"/>
  <c r="F208" i="78"/>
  <c r="G208" i="78"/>
  <c r="P208" i="78"/>
  <c r="F209" i="78"/>
  <c r="G209" i="78"/>
  <c r="P209" i="78"/>
  <c r="F210" i="78"/>
  <c r="G210" i="78"/>
  <c r="P210" i="78"/>
  <c r="F211" i="78"/>
  <c r="G211" i="78"/>
  <c r="P211" i="78"/>
  <c r="F212" i="78"/>
  <c r="G212" i="78"/>
  <c r="P212" i="78"/>
  <c r="F213" i="78"/>
  <c r="G213" i="78"/>
  <c r="P213" i="78"/>
  <c r="F214" i="78"/>
  <c r="G214" i="78"/>
  <c r="P214" i="78"/>
  <c r="F215" i="78"/>
  <c r="G215" i="78"/>
  <c r="P215" i="78"/>
  <c r="F216" i="78"/>
  <c r="G216" i="78"/>
  <c r="P216" i="78"/>
  <c r="F217" i="78"/>
  <c r="G217" i="78"/>
  <c r="P217" i="78"/>
  <c r="F218" i="78"/>
  <c r="G218" i="78"/>
  <c r="P218" i="78"/>
  <c r="F219" i="78"/>
  <c r="G219" i="78"/>
  <c r="P219" i="78"/>
  <c r="F220" i="78"/>
  <c r="G220" i="78"/>
  <c r="P220" i="78"/>
  <c r="F221" i="78"/>
  <c r="G221" i="78"/>
  <c r="P221" i="78"/>
  <c r="F222" i="78"/>
  <c r="G222" i="78"/>
  <c r="P222" i="78"/>
  <c r="F223" i="78"/>
  <c r="G223" i="78"/>
  <c r="P223" i="78"/>
  <c r="F224" i="78"/>
  <c r="G224" i="78"/>
  <c r="P224" i="78"/>
  <c r="F225" i="78"/>
  <c r="G225" i="78"/>
  <c r="P225" i="78"/>
  <c r="F226" i="78"/>
  <c r="G226" i="78"/>
  <c r="P226" i="78"/>
  <c r="F227" i="78"/>
  <c r="G227" i="78"/>
  <c r="P227" i="78"/>
  <c r="F228" i="78"/>
  <c r="G228" i="78"/>
  <c r="P228" i="78"/>
  <c r="F229" i="78"/>
  <c r="G229" i="78"/>
  <c r="P229" i="78"/>
  <c r="F230" i="78"/>
  <c r="G230" i="78"/>
  <c r="P230" i="78"/>
  <c r="F231" i="78"/>
  <c r="G231" i="78"/>
  <c r="P231" i="78"/>
  <c r="F232" i="78"/>
  <c r="G232" i="78"/>
  <c r="P232" i="78"/>
  <c r="F233" i="78"/>
  <c r="G233" i="78"/>
  <c r="P233" i="78"/>
  <c r="F234" i="78"/>
  <c r="G234" i="78"/>
  <c r="P234" i="78"/>
  <c r="F235" i="78"/>
  <c r="G235" i="78"/>
  <c r="P235" i="78"/>
  <c r="F236" i="78"/>
  <c r="G236" i="78"/>
  <c r="P236" i="78"/>
  <c r="F237" i="78"/>
  <c r="G237" i="78"/>
  <c r="P237" i="78"/>
  <c r="F238" i="78"/>
  <c r="G238" i="78"/>
  <c r="P238" i="78"/>
  <c r="F239" i="78"/>
  <c r="G239" i="78"/>
  <c r="P239" i="78"/>
  <c r="F240" i="78"/>
  <c r="G240" i="78"/>
  <c r="P240" i="78"/>
  <c r="F241" i="78"/>
  <c r="G241" i="78"/>
  <c r="P241" i="78"/>
  <c r="F242" i="78"/>
  <c r="G242" i="78"/>
  <c r="P242" i="78"/>
  <c r="F243" i="78"/>
  <c r="G243" i="78"/>
  <c r="P243" i="78"/>
  <c r="F244" i="78"/>
  <c r="G244" i="78"/>
  <c r="P244" i="78"/>
  <c r="F245" i="78"/>
  <c r="G245" i="78"/>
  <c r="P245" i="78"/>
  <c r="F246" i="78"/>
  <c r="G246" i="78"/>
  <c r="P246" i="78"/>
  <c r="F247" i="78"/>
  <c r="G247" i="78"/>
  <c r="P247" i="78"/>
  <c r="F248" i="78"/>
  <c r="G248" i="78"/>
  <c r="P248" i="78"/>
  <c r="P249" i="78"/>
  <c r="G250" i="78"/>
  <c r="P250" i="78"/>
  <c r="G251" i="78"/>
  <c r="H251" i="78"/>
  <c r="L252" i="78" s="1"/>
  <c r="L251" i="78"/>
  <c r="P251" i="78"/>
  <c r="G252" i="78"/>
  <c r="M252" i="78"/>
  <c r="P252" i="78"/>
  <c r="G253" i="78"/>
  <c r="P253" i="78"/>
  <c r="G254" i="78"/>
  <c r="P254" i="78"/>
  <c r="G255" i="78"/>
  <c r="P255" i="78"/>
  <c r="G256" i="78"/>
  <c r="P256" i="78"/>
  <c r="G257" i="78"/>
  <c r="P257" i="78"/>
  <c r="G258" i="78"/>
  <c r="P258" i="78"/>
  <c r="G259" i="78"/>
  <c r="P259" i="78"/>
  <c r="G260" i="78"/>
  <c r="P260" i="78"/>
  <c r="G261" i="78"/>
  <c r="P261" i="78"/>
  <c r="G262" i="78"/>
  <c r="P262" i="78"/>
  <c r="G263" i="78"/>
  <c r="P263" i="78"/>
  <c r="G264" i="78"/>
  <c r="P264" i="78"/>
  <c r="G265" i="78"/>
  <c r="P265" i="78"/>
  <c r="G266" i="78"/>
  <c r="P266" i="78"/>
  <c r="G267" i="78"/>
  <c r="P267" i="78"/>
  <c r="G268" i="78"/>
  <c r="P268" i="78"/>
  <c r="G269" i="78"/>
  <c r="P269" i="78"/>
  <c r="G270" i="78"/>
  <c r="P270" i="78"/>
  <c r="G271" i="78"/>
  <c r="P271" i="78"/>
  <c r="G272" i="78"/>
  <c r="P272" i="78"/>
  <c r="G273" i="78"/>
  <c r="P273" i="78"/>
  <c r="G274" i="78"/>
  <c r="P274" i="78"/>
  <c r="G275" i="78"/>
  <c r="P275" i="78"/>
  <c r="G276" i="78"/>
  <c r="P276" i="78"/>
  <c r="G277" i="78"/>
  <c r="P277" i="78"/>
  <c r="G278" i="78"/>
  <c r="P278" i="78"/>
  <c r="G279" i="78"/>
  <c r="P279" i="78"/>
  <c r="G280" i="78"/>
  <c r="P280" i="78"/>
  <c r="G281" i="78"/>
  <c r="P281" i="78"/>
  <c r="G282" i="78"/>
  <c r="P282" i="78"/>
  <c r="G283" i="78"/>
  <c r="P283" i="78"/>
  <c r="G284" i="78"/>
  <c r="P284" i="78"/>
  <c r="G285" i="78"/>
  <c r="P285" i="78"/>
  <c r="G286" i="78"/>
  <c r="P286" i="78"/>
  <c r="G287" i="78"/>
  <c r="P287" i="78"/>
  <c r="G288" i="78"/>
  <c r="P288" i="78"/>
  <c r="G289" i="78"/>
  <c r="P289" i="78"/>
  <c r="G290" i="78"/>
  <c r="P290" i="78"/>
  <c r="G291" i="78"/>
  <c r="P291" i="78"/>
  <c r="G292" i="78"/>
  <c r="P292" i="78"/>
  <c r="G293" i="78"/>
  <c r="P293" i="78"/>
  <c r="G294" i="78"/>
  <c r="P294" i="78"/>
  <c r="G295" i="78"/>
  <c r="P295" i="78"/>
  <c r="G296" i="78"/>
  <c r="P296" i="78"/>
  <c r="G297" i="78"/>
  <c r="P297" i="78"/>
  <c r="G298" i="78"/>
  <c r="P298" i="78"/>
  <c r="G299" i="78"/>
  <c r="P299" i="78"/>
  <c r="G300" i="78"/>
  <c r="P300" i="78"/>
  <c r="G301" i="78"/>
  <c r="P301" i="78"/>
  <c r="G302" i="78"/>
  <c r="P302" i="78"/>
  <c r="G303" i="78"/>
  <c r="P303" i="78"/>
  <c r="G304" i="78"/>
  <c r="P304" i="78"/>
  <c r="G305" i="78"/>
  <c r="P305" i="78"/>
  <c r="G306" i="78"/>
  <c r="P306" i="78"/>
  <c r="G307" i="78"/>
  <c r="P307" i="78"/>
  <c r="G308" i="78"/>
  <c r="P308" i="78"/>
  <c r="G309" i="78"/>
  <c r="P309" i="78"/>
  <c r="G310" i="78"/>
  <c r="P310" i="78"/>
  <c r="G311" i="78"/>
  <c r="P311" i="78"/>
  <c r="G312" i="78"/>
  <c r="P312" i="78"/>
  <c r="G313" i="78"/>
  <c r="P313" i="78"/>
  <c r="G314" i="78"/>
  <c r="P314" i="78"/>
  <c r="G315" i="78"/>
  <c r="P315" i="78"/>
  <c r="G316" i="78"/>
  <c r="P316" i="78"/>
  <c r="G317" i="78"/>
  <c r="P317" i="78"/>
  <c r="G318" i="78"/>
  <c r="P318" i="78"/>
  <c r="G319" i="78"/>
  <c r="P319" i="78"/>
  <c r="G320" i="78"/>
  <c r="P320" i="78"/>
  <c r="G321" i="78"/>
  <c r="P321" i="78"/>
  <c r="G322" i="78"/>
  <c r="P322" i="78"/>
  <c r="G323" i="78"/>
  <c r="P323" i="78"/>
  <c r="G324" i="78"/>
  <c r="P324" i="78"/>
  <c r="G325" i="78"/>
  <c r="P325" i="78"/>
  <c r="G326" i="78"/>
  <c r="P326" i="78"/>
  <c r="G327" i="78"/>
  <c r="P327" i="78"/>
  <c r="G328" i="78"/>
  <c r="P328" i="78"/>
  <c r="G329" i="78"/>
  <c r="P329" i="78"/>
  <c r="G330" i="78"/>
  <c r="P330" i="78"/>
  <c r="G331" i="78"/>
  <c r="P331" i="78"/>
  <c r="G332" i="78"/>
  <c r="P332" i="78"/>
  <c r="G333" i="78"/>
  <c r="P333" i="78"/>
  <c r="G334" i="78"/>
  <c r="P334" i="78"/>
  <c r="G335" i="78"/>
  <c r="P335" i="78"/>
  <c r="G336" i="78"/>
  <c r="P336" i="78"/>
  <c r="G337" i="78"/>
  <c r="P337" i="78"/>
  <c r="G338" i="78"/>
  <c r="P338" i="78"/>
  <c r="G339" i="78"/>
  <c r="P339" i="78"/>
  <c r="G340" i="78"/>
  <c r="P340" i="78"/>
  <c r="G341" i="78"/>
  <c r="P341" i="78"/>
  <c r="G342" i="78"/>
  <c r="P342" i="78"/>
  <c r="G343" i="78"/>
  <c r="P343" i="78"/>
  <c r="G344" i="78"/>
  <c r="P344" i="78"/>
  <c r="G345" i="78"/>
  <c r="P345" i="78"/>
  <c r="G346" i="78"/>
  <c r="P346" i="78"/>
  <c r="G347" i="78"/>
  <c r="P347" i="78"/>
  <c r="G348" i="78"/>
  <c r="P348" i="78"/>
  <c r="G349" i="78"/>
  <c r="P349" i="78"/>
  <c r="G350" i="78"/>
  <c r="P350" i="78"/>
  <c r="G351" i="78"/>
  <c r="P351" i="78"/>
  <c r="G352" i="78"/>
  <c r="P352" i="78"/>
  <c r="G353" i="78"/>
  <c r="P353" i="78"/>
  <c r="G354" i="78"/>
  <c r="P354" i="78"/>
  <c r="G355" i="78"/>
  <c r="P355" i="78"/>
  <c r="G356" i="78"/>
  <c r="P356" i="78"/>
  <c r="G357" i="78"/>
  <c r="P357" i="78"/>
  <c r="G358" i="78"/>
  <c r="P358" i="78"/>
  <c r="G359" i="78"/>
  <c r="P359" i="78"/>
  <c r="G360" i="78"/>
  <c r="P360" i="78"/>
  <c r="G361" i="78"/>
  <c r="P361" i="78"/>
  <c r="G362" i="78"/>
  <c r="P362" i="78"/>
  <c r="G363" i="78"/>
  <c r="P363" i="78"/>
  <c r="G364" i="78"/>
  <c r="P364" i="78"/>
  <c r="G365" i="78"/>
  <c r="P365" i="78"/>
  <c r="G366" i="78"/>
  <c r="P366" i="78"/>
  <c r="G367" i="78"/>
  <c r="P367" i="78"/>
  <c r="G368" i="78"/>
  <c r="P368" i="78"/>
  <c r="G369" i="78"/>
  <c r="P369" i="78"/>
  <c r="G370" i="78"/>
  <c r="P370" i="78"/>
  <c r="G371" i="78"/>
  <c r="P371" i="78"/>
  <c r="G372" i="78"/>
  <c r="P372" i="78"/>
  <c r="G373" i="78"/>
  <c r="P373" i="78"/>
  <c r="G374" i="78"/>
  <c r="P374" i="78"/>
  <c r="G375" i="78"/>
  <c r="P375" i="78"/>
  <c r="G376" i="78"/>
  <c r="P376" i="78"/>
  <c r="G377" i="78"/>
  <c r="P377" i="78"/>
  <c r="G378" i="78"/>
  <c r="P378" i="78"/>
  <c r="G379" i="78"/>
  <c r="P379" i="78"/>
  <c r="G380" i="78"/>
  <c r="P380" i="78"/>
  <c r="G381" i="78"/>
  <c r="P381" i="78"/>
  <c r="G382" i="78"/>
  <c r="P382" i="78"/>
  <c r="G383" i="78"/>
  <c r="P383" i="78"/>
  <c r="G384" i="78"/>
  <c r="P384" i="78"/>
  <c r="G385" i="78"/>
  <c r="P385" i="78"/>
  <c r="G386" i="78"/>
  <c r="P386" i="78"/>
  <c r="G387" i="78"/>
  <c r="P387" i="78"/>
  <c r="G388" i="78"/>
  <c r="P388" i="78"/>
  <c r="G389" i="78"/>
  <c r="P389" i="78"/>
  <c r="G390" i="78"/>
  <c r="P390" i="78"/>
  <c r="G391" i="78"/>
  <c r="P391" i="78"/>
  <c r="G392" i="78"/>
  <c r="P392" i="78"/>
  <c r="G393" i="78"/>
  <c r="P393" i="78"/>
  <c r="G394" i="78"/>
  <c r="P394" i="78"/>
  <c r="G395" i="78"/>
  <c r="P395" i="78"/>
  <c r="G396" i="78"/>
  <c r="P396" i="78"/>
  <c r="G397" i="78"/>
  <c r="P397" i="78"/>
  <c r="G398" i="78"/>
  <c r="P398" i="78"/>
  <c r="G399" i="78"/>
  <c r="P399" i="78"/>
  <c r="G400" i="78"/>
  <c r="P400" i="78"/>
  <c r="G401" i="78"/>
  <c r="P401" i="78"/>
  <c r="G402" i="78"/>
  <c r="P402" i="78"/>
  <c r="G403" i="78"/>
  <c r="P403" i="78"/>
  <c r="G404" i="78"/>
  <c r="P404" i="78"/>
  <c r="G405" i="78"/>
  <c r="P405" i="78"/>
  <c r="G406" i="78"/>
  <c r="P406" i="78"/>
  <c r="G407" i="78"/>
  <c r="P407" i="78"/>
  <c r="G408" i="78"/>
  <c r="P408" i="78"/>
  <c r="G409" i="78"/>
  <c r="P409" i="78"/>
  <c r="G410" i="78"/>
  <c r="P410" i="78"/>
  <c r="G411" i="78"/>
  <c r="P411" i="78"/>
  <c r="G412" i="78"/>
  <c r="P412" i="78"/>
  <c r="G413" i="78"/>
  <c r="P413" i="78"/>
  <c r="G414" i="78"/>
  <c r="P414" i="78"/>
  <c r="G415" i="78"/>
  <c r="P415" i="78"/>
  <c r="G416" i="78"/>
  <c r="P416" i="78"/>
  <c r="G417" i="78"/>
  <c r="P417" i="78"/>
  <c r="G418" i="78"/>
  <c r="P418" i="78"/>
  <c r="G419" i="78"/>
  <c r="P419" i="78"/>
  <c r="G420" i="78"/>
  <c r="P420" i="78"/>
  <c r="G421" i="78"/>
  <c r="P421" i="78"/>
  <c r="G422" i="78"/>
  <c r="P422" i="78"/>
  <c r="G423" i="78"/>
  <c r="P423" i="78"/>
  <c r="G424" i="78"/>
  <c r="P424" i="78"/>
  <c r="G425" i="78"/>
  <c r="P425" i="78"/>
  <c r="G426" i="78"/>
  <c r="P426" i="78"/>
  <c r="G427" i="78"/>
  <c r="P427" i="78"/>
  <c r="G428" i="78"/>
  <c r="P428" i="78"/>
  <c r="G429" i="78"/>
  <c r="P429" i="78"/>
  <c r="G430" i="78"/>
  <c r="P430" i="78"/>
  <c r="G431" i="78"/>
  <c r="P431" i="78"/>
  <c r="G432" i="78"/>
  <c r="P432" i="78"/>
  <c r="G433" i="78"/>
  <c r="P433" i="78"/>
  <c r="G434" i="78"/>
  <c r="P434" i="78"/>
  <c r="G435" i="78"/>
  <c r="P435" i="78"/>
  <c r="G436" i="78"/>
  <c r="P436" i="78"/>
  <c r="G437" i="78"/>
  <c r="P437" i="78"/>
  <c r="G438" i="78"/>
  <c r="P438" i="78"/>
  <c r="G439" i="78"/>
  <c r="P439" i="78"/>
  <c r="G440" i="78"/>
  <c r="P440" i="78"/>
  <c r="G441" i="78"/>
  <c r="P441" i="78"/>
  <c r="G442" i="78"/>
  <c r="P442" i="78"/>
  <c r="P443" i="78"/>
  <c r="P444" i="78"/>
  <c r="P445" i="78"/>
  <c r="G446" i="78"/>
  <c r="P446" i="78"/>
  <c r="G447" i="78"/>
  <c r="H447" i="78"/>
  <c r="L448" i="78" s="1"/>
  <c r="L447" i="78"/>
  <c r="P447" i="78"/>
  <c r="G448" i="78"/>
  <c r="M448" i="78"/>
  <c r="P448" i="78"/>
  <c r="G449" i="78"/>
  <c r="P449" i="78"/>
  <c r="G450" i="78"/>
  <c r="P450" i="78"/>
  <c r="G451" i="78"/>
  <c r="P451" i="78"/>
  <c r="G452" i="78"/>
  <c r="P452" i="78"/>
  <c r="G453" i="78"/>
  <c r="P453" i="78"/>
  <c r="G454" i="78"/>
  <c r="P454" i="78"/>
  <c r="G455" i="78"/>
  <c r="P455" i="78"/>
  <c r="G456" i="78"/>
  <c r="P456" i="78"/>
  <c r="G457" i="78"/>
  <c r="P457" i="78"/>
  <c r="G458" i="78"/>
  <c r="P458" i="78"/>
  <c r="G459" i="78"/>
  <c r="P459" i="78"/>
  <c r="G460" i="78"/>
  <c r="P460" i="78"/>
  <c r="G461" i="78"/>
  <c r="P461" i="78"/>
  <c r="G462" i="78"/>
  <c r="P462" i="78"/>
  <c r="G463" i="78"/>
  <c r="P463" i="78"/>
  <c r="G464" i="78"/>
  <c r="P464" i="78"/>
  <c r="G465" i="78"/>
  <c r="P465" i="78"/>
  <c r="G466" i="78"/>
  <c r="P466" i="78"/>
  <c r="G467" i="78"/>
  <c r="P467" i="78"/>
  <c r="G468" i="78"/>
  <c r="P468" i="78"/>
  <c r="G469" i="78"/>
  <c r="P469" i="78"/>
  <c r="G470" i="78"/>
  <c r="P470" i="78"/>
  <c r="G471" i="78"/>
  <c r="P471" i="78"/>
  <c r="G472" i="78"/>
  <c r="P472" i="78"/>
  <c r="G473" i="78"/>
  <c r="P473" i="78"/>
  <c r="G474" i="78"/>
  <c r="P474" i="78"/>
  <c r="G475" i="78"/>
  <c r="P475" i="78"/>
  <c r="G476" i="78"/>
  <c r="P476" i="78"/>
  <c r="G477" i="78"/>
  <c r="P477" i="78"/>
  <c r="G478" i="78"/>
  <c r="P478" i="78"/>
  <c r="G479" i="78"/>
  <c r="P479" i="78"/>
  <c r="G480" i="78"/>
  <c r="P480" i="78"/>
  <c r="G481" i="78"/>
  <c r="P481" i="78"/>
  <c r="G482" i="78"/>
  <c r="P482" i="78"/>
  <c r="G483" i="78"/>
  <c r="P483" i="78"/>
  <c r="G484" i="78"/>
  <c r="P484" i="78"/>
  <c r="G485" i="78"/>
  <c r="P485" i="78"/>
  <c r="G486" i="78"/>
  <c r="P486" i="78"/>
  <c r="G487" i="78"/>
  <c r="P487" i="78"/>
  <c r="G488" i="78"/>
  <c r="P488" i="78"/>
  <c r="G489" i="78"/>
  <c r="P489" i="78"/>
  <c r="G490" i="78"/>
  <c r="P490" i="78"/>
  <c r="G491" i="78"/>
  <c r="P491" i="78"/>
  <c r="G492" i="78"/>
  <c r="P492" i="78"/>
  <c r="G493" i="78"/>
  <c r="P493" i="78"/>
  <c r="G494" i="78"/>
  <c r="P494" i="78"/>
  <c r="G495" i="78"/>
  <c r="P495" i="78"/>
  <c r="G496" i="78"/>
  <c r="P496" i="78"/>
  <c r="G497" i="78"/>
  <c r="P497" i="78"/>
  <c r="G498" i="78"/>
  <c r="P498" i="78"/>
  <c r="G499" i="78"/>
  <c r="P499" i="78"/>
  <c r="G500" i="78"/>
  <c r="P500" i="78"/>
  <c r="G501" i="78"/>
  <c r="P501" i="78"/>
  <c r="G502" i="78"/>
  <c r="P502" i="78"/>
  <c r="G503" i="78"/>
  <c r="P503" i="78"/>
  <c r="G504" i="78"/>
  <c r="P504" i="78"/>
  <c r="G505" i="78"/>
  <c r="P505" i="78"/>
  <c r="G506" i="78"/>
  <c r="P506" i="78"/>
  <c r="G507" i="78"/>
  <c r="P507" i="78"/>
  <c r="G508" i="78"/>
  <c r="P508" i="78"/>
  <c r="G509" i="78"/>
  <c r="P509" i="78"/>
  <c r="G510" i="78"/>
  <c r="P510" i="78"/>
  <c r="G511" i="78"/>
  <c r="P511" i="78"/>
  <c r="G512" i="78"/>
  <c r="P512" i="78"/>
  <c r="G513" i="78"/>
  <c r="P513" i="78"/>
  <c r="G514" i="78"/>
  <c r="P514" i="78"/>
  <c r="G515" i="78"/>
  <c r="P515" i="78"/>
  <c r="G516" i="78"/>
  <c r="P516" i="78"/>
  <c r="G517" i="78"/>
  <c r="P517" i="78"/>
  <c r="G518" i="78"/>
  <c r="P518" i="78"/>
  <c r="G519" i="78"/>
  <c r="P519" i="78"/>
  <c r="G520" i="78"/>
  <c r="P520" i="78"/>
  <c r="G521" i="78"/>
  <c r="P521" i="78"/>
  <c r="G522" i="78"/>
  <c r="P522" i="78"/>
  <c r="G523" i="78"/>
  <c r="P523" i="78"/>
  <c r="G524" i="78"/>
  <c r="P524" i="78"/>
  <c r="G525" i="78"/>
  <c r="P525" i="78"/>
  <c r="G526" i="78"/>
  <c r="P526" i="78"/>
  <c r="G527" i="78"/>
  <c r="P527" i="78"/>
  <c r="G528" i="78"/>
  <c r="P528" i="78"/>
  <c r="G529" i="78"/>
  <c r="P529" i="78"/>
  <c r="G530" i="78"/>
  <c r="P530" i="78"/>
  <c r="G531" i="78"/>
  <c r="P531" i="78"/>
  <c r="G532" i="78"/>
  <c r="P532" i="78"/>
  <c r="G533" i="78"/>
  <c r="P533" i="78"/>
  <c r="G534" i="78"/>
  <c r="P534" i="78"/>
  <c r="G535" i="78"/>
  <c r="P535" i="78"/>
  <c r="G536" i="78"/>
  <c r="P536" i="78"/>
  <c r="G537" i="78"/>
  <c r="P537" i="78"/>
  <c r="G538" i="78"/>
  <c r="P538" i="78"/>
  <c r="G539" i="78"/>
  <c r="P539" i="78"/>
  <c r="G540" i="78"/>
  <c r="P540" i="78"/>
  <c r="G541" i="78"/>
  <c r="P541" i="78"/>
  <c r="G542" i="78"/>
  <c r="P542" i="78"/>
  <c r="G543" i="78"/>
  <c r="P543" i="78"/>
  <c r="G544" i="78"/>
  <c r="P544" i="78"/>
  <c r="G545" i="78"/>
  <c r="P545" i="78"/>
  <c r="G546" i="78"/>
  <c r="P546" i="78"/>
  <c r="G547" i="78"/>
  <c r="P547" i="78"/>
  <c r="G548" i="78"/>
  <c r="P548" i="78"/>
  <c r="G549" i="78"/>
  <c r="P549" i="78"/>
  <c r="G550" i="78"/>
  <c r="P550" i="78"/>
  <c r="G551" i="78"/>
  <c r="P551" i="78"/>
  <c r="G552" i="78"/>
  <c r="P552" i="78"/>
  <c r="G553" i="78"/>
  <c r="P553" i="78"/>
  <c r="G554" i="78"/>
  <c r="P554" i="78"/>
  <c r="G555" i="78"/>
  <c r="P555" i="78"/>
  <c r="G556" i="78"/>
  <c r="P556" i="78"/>
  <c r="G557" i="78"/>
  <c r="P557" i="78"/>
  <c r="G558" i="78"/>
  <c r="P558" i="78"/>
  <c r="G559" i="78"/>
  <c r="P559" i="78"/>
  <c r="G560" i="78"/>
  <c r="P560" i="78"/>
  <c r="G561" i="78"/>
  <c r="P561" i="78"/>
  <c r="G562" i="78"/>
  <c r="P562" i="78"/>
  <c r="G563" i="78"/>
  <c r="P563" i="78"/>
  <c r="G564" i="78"/>
  <c r="P564" i="78"/>
  <c r="G565" i="78"/>
  <c r="P565" i="78"/>
  <c r="G566" i="78"/>
  <c r="P566" i="78"/>
  <c r="G567" i="78"/>
  <c r="P567" i="78"/>
  <c r="G568" i="78"/>
  <c r="P568" i="78"/>
  <c r="G569" i="78"/>
  <c r="P569" i="78"/>
  <c r="G570" i="78"/>
  <c r="P570" i="78"/>
  <c r="G571" i="78"/>
  <c r="P571" i="78"/>
  <c r="G572" i="78"/>
  <c r="P572" i="78"/>
  <c r="G573" i="78"/>
  <c r="P573" i="78"/>
  <c r="G574" i="78"/>
  <c r="P574" i="78"/>
  <c r="G575" i="78"/>
  <c r="P575" i="78"/>
  <c r="G576" i="78"/>
  <c r="P576" i="78"/>
  <c r="G577" i="78"/>
  <c r="P577" i="78"/>
  <c r="G578" i="78"/>
  <c r="P578" i="78"/>
  <c r="G579" i="78"/>
  <c r="P579" i="78"/>
  <c r="G580" i="78"/>
  <c r="P580" i="78"/>
  <c r="G581" i="78"/>
  <c r="P581" i="78"/>
  <c r="G582" i="78"/>
  <c r="P582" i="78"/>
  <c r="G583" i="78"/>
  <c r="P583" i="78"/>
  <c r="G584" i="78"/>
  <c r="P584" i="78"/>
  <c r="G585" i="78"/>
  <c r="P585" i="78"/>
  <c r="G586" i="78"/>
  <c r="P586" i="78"/>
  <c r="G587" i="78"/>
  <c r="P587" i="78"/>
  <c r="G588" i="78"/>
  <c r="P588" i="78"/>
  <c r="G589" i="78"/>
  <c r="P589" i="78"/>
  <c r="G590" i="78"/>
  <c r="P590" i="78"/>
  <c r="G591" i="78"/>
  <c r="P591" i="78"/>
  <c r="G592" i="78"/>
  <c r="P592" i="78"/>
  <c r="G593" i="78"/>
  <c r="P593" i="78"/>
  <c r="G594" i="78"/>
  <c r="P594" i="78"/>
  <c r="G595" i="78"/>
  <c r="P595" i="78"/>
  <c r="G596" i="78"/>
  <c r="P596" i="78"/>
  <c r="G597" i="78"/>
  <c r="P597" i="78"/>
  <c r="G598" i="78"/>
  <c r="P598" i="78"/>
  <c r="G599" i="78"/>
  <c r="P599" i="78"/>
  <c r="G600" i="78"/>
  <c r="P600" i="78"/>
  <c r="G601" i="78"/>
  <c r="P601" i="78"/>
  <c r="G602" i="78"/>
  <c r="P602" i="78"/>
  <c r="G603" i="78"/>
  <c r="P603" i="78"/>
  <c r="G604" i="78"/>
  <c r="P604" i="78"/>
  <c r="G605" i="78"/>
  <c r="P605" i="78"/>
  <c r="G606" i="78"/>
  <c r="P606" i="78"/>
  <c r="G607" i="78"/>
  <c r="P607" i="78"/>
  <c r="G608" i="78"/>
  <c r="P608" i="78"/>
  <c r="G609" i="78"/>
  <c r="P609" i="78"/>
  <c r="G610" i="78"/>
  <c r="P610" i="78"/>
  <c r="G611" i="78"/>
  <c r="P611" i="78"/>
  <c r="G612" i="78"/>
  <c r="P612" i="78"/>
  <c r="G613" i="78"/>
  <c r="P613" i="78"/>
  <c r="G614" i="78"/>
  <c r="P614" i="78"/>
  <c r="G615" i="78"/>
  <c r="P615" i="78"/>
  <c r="G616" i="78"/>
  <c r="P616" i="78"/>
  <c r="G617" i="78"/>
  <c r="P617" i="78"/>
  <c r="G618" i="78"/>
  <c r="P618" i="78"/>
  <c r="G619" i="78"/>
  <c r="P619" i="78"/>
  <c r="G620" i="78"/>
  <c r="P620" i="78"/>
  <c r="G621" i="78"/>
  <c r="P621" i="78"/>
  <c r="G622" i="78"/>
  <c r="P622" i="78"/>
  <c r="G623" i="78"/>
  <c r="P623" i="78"/>
  <c r="G624" i="78"/>
  <c r="P624" i="78"/>
  <c r="G625" i="78"/>
  <c r="P625" i="78"/>
  <c r="G626" i="78"/>
  <c r="P626" i="78"/>
  <c r="G627" i="78"/>
  <c r="P627" i="78"/>
  <c r="G628" i="78"/>
  <c r="P628" i="78"/>
  <c r="P629" i="78"/>
  <c r="P630" i="78"/>
  <c r="P631" i="78"/>
  <c r="G632" i="78"/>
  <c r="P632" i="78"/>
  <c r="G633" i="78"/>
  <c r="H633" i="78"/>
  <c r="L634" i="78" s="1"/>
  <c r="L633" i="78"/>
  <c r="P633" i="78"/>
  <c r="G634" i="78"/>
  <c r="M634" i="78"/>
  <c r="P634" i="78"/>
  <c r="G635" i="78"/>
  <c r="P635" i="78"/>
  <c r="G636" i="78"/>
  <c r="P636" i="78"/>
  <c r="G637" i="78"/>
  <c r="P637" i="78"/>
  <c r="G638" i="78"/>
  <c r="P638" i="78"/>
  <c r="G639" i="78"/>
  <c r="P639" i="78"/>
  <c r="G640" i="78"/>
  <c r="P640" i="78"/>
  <c r="G641" i="78"/>
  <c r="P641" i="78"/>
  <c r="G642" i="78"/>
  <c r="P642" i="78"/>
  <c r="G643" i="78"/>
  <c r="P643" i="78"/>
  <c r="P644" i="78"/>
  <c r="P645" i="78"/>
  <c r="P646" i="78"/>
  <c r="P647" i="78"/>
  <c r="P648" i="78"/>
  <c r="G649" i="78"/>
  <c r="P649" i="78"/>
  <c r="G650" i="78"/>
  <c r="H650" i="78"/>
  <c r="L651" i="78" s="1"/>
  <c r="L650" i="78"/>
  <c r="P650" i="78"/>
  <c r="G651" i="78"/>
  <c r="M651" i="78"/>
  <c r="M652" i="78" s="1"/>
  <c r="P651" i="78"/>
  <c r="G652" i="78"/>
  <c r="P652" i="78"/>
  <c r="G653" i="78"/>
  <c r="P653" i="78"/>
  <c r="G654" i="78"/>
  <c r="P654" i="78"/>
  <c r="G655" i="78"/>
  <c r="P655" i="78"/>
  <c r="G656" i="78"/>
  <c r="P656" i="78"/>
  <c r="G657" i="78"/>
  <c r="P657" i="78"/>
  <c r="G658" i="78"/>
  <c r="P658" i="78"/>
  <c r="G659" i="78"/>
  <c r="P659" i="78"/>
  <c r="G660" i="78"/>
  <c r="P660" i="78"/>
  <c r="G661" i="78"/>
  <c r="P661" i="78"/>
  <c r="G662" i="78"/>
  <c r="P662" i="78"/>
  <c r="G663" i="78"/>
  <c r="P663" i="78"/>
  <c r="G664" i="78"/>
  <c r="P664" i="78"/>
  <c r="M449" i="78" l="1"/>
  <c r="H479" i="78" s="1"/>
  <c r="H71" i="78"/>
  <c r="H47" i="78"/>
  <c r="H7" i="78"/>
  <c r="H653" i="78"/>
  <c r="H661" i="78"/>
  <c r="H664" i="78"/>
  <c r="H656" i="78"/>
  <c r="H654" i="78"/>
  <c r="H662" i="78"/>
  <c r="H652" i="78"/>
  <c r="H659" i="78"/>
  <c r="H657" i="78"/>
  <c r="H655" i="78"/>
  <c r="H663" i="78"/>
  <c r="H660" i="78"/>
  <c r="H651" i="78"/>
  <c r="H658" i="78"/>
  <c r="M635" i="78"/>
  <c r="H626" i="78"/>
  <c r="H602" i="78"/>
  <c r="H594" i="78"/>
  <c r="H577" i="78"/>
  <c r="H574" i="78"/>
  <c r="H521" i="78"/>
  <c r="H448" i="78"/>
  <c r="M129" i="78"/>
  <c r="H79" i="78"/>
  <c r="H15" i="78"/>
  <c r="H628" i="78"/>
  <c r="H620" i="78"/>
  <c r="H596" i="78"/>
  <c r="H588" i="78"/>
  <c r="H537" i="78"/>
  <c r="H527" i="78"/>
  <c r="H63" i="78"/>
  <c r="H480" i="78"/>
  <c r="H488" i="78"/>
  <c r="H512" i="78"/>
  <c r="H520" i="78"/>
  <c r="H544" i="78"/>
  <c r="H552" i="78"/>
  <c r="H576" i="78"/>
  <c r="H584" i="78"/>
  <c r="H462" i="78"/>
  <c r="H470" i="78"/>
  <c r="H494" i="78"/>
  <c r="H526" i="78"/>
  <c r="H534" i="78"/>
  <c r="H558" i="78"/>
  <c r="H452" i="78"/>
  <c r="H476" i="78"/>
  <c r="H484" i="78"/>
  <c r="H508" i="78"/>
  <c r="H516" i="78"/>
  <c r="H540" i="78"/>
  <c r="H548" i="78"/>
  <c r="H572" i="78"/>
  <c r="H580" i="78"/>
  <c r="H466" i="78"/>
  <c r="H474" i="78"/>
  <c r="H498" i="78"/>
  <c r="H506" i="78"/>
  <c r="H530" i="78"/>
  <c r="H538" i="78"/>
  <c r="H562" i="78"/>
  <c r="H570" i="78"/>
  <c r="H461" i="78"/>
  <c r="H469" i="78"/>
  <c r="H493" i="78"/>
  <c r="H501" i="78"/>
  <c r="H525" i="78"/>
  <c r="H533" i="78"/>
  <c r="H557" i="78"/>
  <c r="H565" i="78"/>
  <c r="H6" i="78"/>
  <c r="H14" i="78"/>
  <c r="H22" i="78"/>
  <c r="H30" i="78"/>
  <c r="H38" i="78"/>
  <c r="H46" i="78"/>
  <c r="H54" i="78"/>
  <c r="H62" i="78"/>
  <c r="H70" i="78"/>
  <c r="H78" i="78"/>
  <c r="H9" i="78"/>
  <c r="H17" i="78"/>
  <c r="H25" i="78"/>
  <c r="H33" i="78"/>
  <c r="H41" i="78"/>
  <c r="H49" i="78"/>
  <c r="H57" i="78"/>
  <c r="H65" i="78"/>
  <c r="H73" i="78"/>
  <c r="H12" i="78"/>
  <c r="H20" i="78"/>
  <c r="H28" i="78"/>
  <c r="H36" i="78"/>
  <c r="H44" i="78"/>
  <c r="H52" i="78"/>
  <c r="H60" i="78"/>
  <c r="H68" i="78"/>
  <c r="H76" i="78"/>
  <c r="H81" i="78"/>
  <c r="H83" i="78"/>
  <c r="H85" i="78"/>
  <c r="H87" i="78"/>
  <c r="H89" i="78"/>
  <c r="H91" i="78"/>
  <c r="H93" i="78"/>
  <c r="H95" i="78"/>
  <c r="H97" i="78"/>
  <c r="H99" i="78"/>
  <c r="H101" i="78"/>
  <c r="H103" i="78"/>
  <c r="H105" i="78"/>
  <c r="H107" i="78"/>
  <c r="H109" i="78"/>
  <c r="H111" i="78"/>
  <c r="H113" i="78"/>
  <c r="H115" i="78"/>
  <c r="H117" i="78"/>
  <c r="H119" i="78"/>
  <c r="H121" i="78"/>
  <c r="H123" i="78"/>
  <c r="H5" i="78"/>
  <c r="H10" i="78"/>
  <c r="H18" i="78"/>
  <c r="H26" i="78"/>
  <c r="H34" i="78"/>
  <c r="H42" i="78"/>
  <c r="H50" i="78"/>
  <c r="H58" i="78"/>
  <c r="H66" i="78"/>
  <c r="H74" i="78"/>
  <c r="H13" i="78"/>
  <c r="H21" i="78"/>
  <c r="H29" i="78"/>
  <c r="H37" i="78"/>
  <c r="H45" i="78"/>
  <c r="H53" i="78"/>
  <c r="H61" i="78"/>
  <c r="H69" i="78"/>
  <c r="H77" i="78"/>
  <c r="H8" i="78"/>
  <c r="H16" i="78"/>
  <c r="H24" i="78"/>
  <c r="H32" i="78"/>
  <c r="H40" i="78"/>
  <c r="H48" i="78"/>
  <c r="H56" i="78"/>
  <c r="H64" i="78"/>
  <c r="H72" i="78"/>
  <c r="H80" i="78"/>
  <c r="H82" i="78"/>
  <c r="H84" i="78"/>
  <c r="H86" i="78"/>
  <c r="H88" i="78"/>
  <c r="H90" i="78"/>
  <c r="H92" i="78"/>
  <c r="H94" i="78"/>
  <c r="H96" i="78"/>
  <c r="H98" i="78"/>
  <c r="H100" i="78"/>
  <c r="H102" i="78"/>
  <c r="H104" i="78"/>
  <c r="H106" i="78"/>
  <c r="H108" i="78"/>
  <c r="H110" i="78"/>
  <c r="H112" i="78"/>
  <c r="H114" i="78"/>
  <c r="H116" i="78"/>
  <c r="H118" i="78"/>
  <c r="H120" i="78"/>
  <c r="H122" i="78"/>
  <c r="H124" i="78"/>
  <c r="H4" i="78"/>
  <c r="H11" i="78"/>
  <c r="H19" i="78"/>
  <c r="H27" i="78"/>
  <c r="H35" i="78"/>
  <c r="H43" i="78"/>
  <c r="H51" i="78"/>
  <c r="H59" i="78"/>
  <c r="H67" i="78"/>
  <c r="H75" i="78"/>
  <c r="H627" i="78"/>
  <c r="H619" i="78"/>
  <c r="H603" i="78"/>
  <c r="H595" i="78"/>
  <c r="H575" i="78"/>
  <c r="H569" i="78"/>
  <c r="H566" i="78"/>
  <c r="H539" i="78"/>
  <c r="H519" i="78"/>
  <c r="H475" i="78"/>
  <c r="H455" i="78"/>
  <c r="H39" i="78"/>
  <c r="H624" i="78"/>
  <c r="H616" i="78"/>
  <c r="H600" i="78"/>
  <c r="H592" i="78"/>
  <c r="H559" i="78"/>
  <c r="H515" i="78"/>
  <c r="H505" i="78"/>
  <c r="H495" i="78"/>
  <c r="H31" i="78"/>
  <c r="H621" i="78"/>
  <c r="H605" i="78"/>
  <c r="H597" i="78"/>
  <c r="H589" i="78"/>
  <c r="H555" i="78"/>
  <c r="H535" i="78"/>
  <c r="H491" i="78"/>
  <c r="H471" i="78"/>
  <c r="M253" i="78"/>
  <c r="H23" i="78"/>
  <c r="H502" i="78" l="1"/>
  <c r="H456" i="78"/>
  <c r="H511" i="78"/>
  <c r="H609" i="78"/>
  <c r="H489" i="78"/>
  <c r="H623" i="78"/>
  <c r="H625" i="78"/>
  <c r="H579" i="78"/>
  <c r="H591" i="78"/>
  <c r="H551" i="78"/>
  <c r="H590" i="78"/>
  <c r="H607" i="78"/>
  <c r="H606" i="78"/>
  <c r="H543" i="78"/>
  <c r="H507" i="78"/>
  <c r="H523" i="78"/>
  <c r="H622" i="78"/>
  <c r="H585" i="78"/>
  <c r="H598" i="78"/>
  <c r="H545" i="78"/>
  <c r="H451" i="78"/>
  <c r="H608" i="78"/>
  <c r="H529" i="78"/>
  <c r="H611" i="78"/>
  <c r="H517" i="78"/>
  <c r="H453" i="78"/>
  <c r="H522" i="78"/>
  <c r="H458" i="78"/>
  <c r="H532" i="78"/>
  <c r="H468" i="78"/>
  <c r="H518" i="78"/>
  <c r="H454" i="78"/>
  <c r="H536" i="78"/>
  <c r="H472" i="78"/>
  <c r="H547" i="78"/>
  <c r="H531" i="78"/>
  <c r="H610" i="78"/>
  <c r="H553" i="78"/>
  <c r="H499" i="78"/>
  <c r="H513" i="78"/>
  <c r="H487" i="78"/>
  <c r="H509" i="78"/>
  <c r="H578" i="78"/>
  <c r="H514" i="78"/>
  <c r="H450" i="78"/>
  <c r="H524" i="78"/>
  <c r="H460" i="78"/>
  <c r="H510" i="78"/>
  <c r="H449" i="78"/>
  <c r="H528" i="78"/>
  <c r="H464" i="78"/>
  <c r="H567" i="78"/>
  <c r="H571" i="78"/>
  <c r="H618" i="78"/>
  <c r="H459" i="78"/>
  <c r="H601" i="78"/>
  <c r="H573" i="78"/>
  <c r="H561" i="78"/>
  <c r="H549" i="78"/>
  <c r="H485" i="78"/>
  <c r="H554" i="78"/>
  <c r="H490" i="78"/>
  <c r="H564" i="78"/>
  <c r="H500" i="78"/>
  <c r="H550" i="78"/>
  <c r="H486" i="78"/>
  <c r="H568" i="78"/>
  <c r="H504" i="78"/>
  <c r="H473" i="78"/>
  <c r="H604" i="78"/>
  <c r="H457" i="78"/>
  <c r="H583" i="78"/>
  <c r="H615" i="78"/>
  <c r="H599" i="78"/>
  <c r="H563" i="78"/>
  <c r="H617" i="78"/>
  <c r="H497" i="78"/>
  <c r="H481" i="78"/>
  <c r="H613" i="78"/>
  <c r="H581" i="78"/>
  <c r="H465" i="78"/>
  <c r="H587" i="78"/>
  <c r="H541" i="78"/>
  <c r="H477" i="78"/>
  <c r="H546" i="78"/>
  <c r="H482" i="78"/>
  <c r="H556" i="78"/>
  <c r="H492" i="78"/>
  <c r="H542" i="78"/>
  <c r="H478" i="78"/>
  <c r="H560" i="78"/>
  <c r="H496" i="78"/>
  <c r="H483" i="78"/>
  <c r="H612" i="78"/>
  <c r="H467" i="78"/>
  <c r="H586" i="78"/>
  <c r="H593" i="78"/>
  <c r="H582" i="78"/>
  <c r="H503" i="78"/>
  <c r="H614" i="78"/>
  <c r="H463" i="78"/>
  <c r="H132" i="78"/>
  <c r="H140" i="78"/>
  <c r="H148" i="78"/>
  <c r="H156" i="78"/>
  <c r="H164" i="78"/>
  <c r="H172" i="78"/>
  <c r="H180" i="78"/>
  <c r="H188" i="78"/>
  <c r="H196" i="78"/>
  <c r="H204" i="78"/>
  <c r="H206" i="78"/>
  <c r="H208" i="78"/>
  <c r="H210" i="78"/>
  <c r="H212" i="78"/>
  <c r="H214" i="78"/>
  <c r="H216" i="78"/>
  <c r="H218" i="78"/>
  <c r="H220" i="78"/>
  <c r="H222" i="78"/>
  <c r="H224" i="78"/>
  <c r="H226" i="78"/>
  <c r="H228" i="78"/>
  <c r="H230" i="78"/>
  <c r="H232" i="78"/>
  <c r="H234" i="78"/>
  <c r="H236" i="78"/>
  <c r="H238" i="78"/>
  <c r="H240" i="78"/>
  <c r="H242" i="78"/>
  <c r="H244" i="78"/>
  <c r="H246" i="78"/>
  <c r="H248" i="78"/>
  <c r="H128" i="78"/>
  <c r="H135" i="78"/>
  <c r="H143" i="78"/>
  <c r="H151" i="78"/>
  <c r="H159" i="78"/>
  <c r="H167" i="78"/>
  <c r="H175" i="78"/>
  <c r="H183" i="78"/>
  <c r="H191" i="78"/>
  <c r="H199" i="78"/>
  <c r="H130" i="78"/>
  <c r="H138" i="78"/>
  <c r="H146" i="78"/>
  <c r="H154" i="78"/>
  <c r="H162" i="78"/>
  <c r="H170" i="78"/>
  <c r="H178" i="78"/>
  <c r="H186" i="78"/>
  <c r="H194" i="78"/>
  <c r="H202" i="78"/>
  <c r="H136" i="78"/>
  <c r="H144" i="78"/>
  <c r="H152" i="78"/>
  <c r="H160" i="78"/>
  <c r="H168" i="78"/>
  <c r="H176" i="78"/>
  <c r="H184" i="78"/>
  <c r="H192" i="78"/>
  <c r="H200" i="78"/>
  <c r="H205" i="78"/>
  <c r="H207" i="78"/>
  <c r="H209" i="78"/>
  <c r="H211" i="78"/>
  <c r="H213" i="78"/>
  <c r="H215" i="78"/>
  <c r="H217" i="78"/>
  <c r="H219" i="78"/>
  <c r="H221" i="78"/>
  <c r="H223" i="78"/>
  <c r="H225" i="78"/>
  <c r="H227" i="78"/>
  <c r="H229" i="78"/>
  <c r="H231" i="78"/>
  <c r="H233" i="78"/>
  <c r="H235" i="78"/>
  <c r="H237" i="78"/>
  <c r="H239" i="78"/>
  <c r="H241" i="78"/>
  <c r="H243" i="78"/>
  <c r="H245" i="78"/>
  <c r="H247" i="78"/>
  <c r="H131" i="78"/>
  <c r="H139" i="78"/>
  <c r="H147" i="78"/>
  <c r="H155" i="78"/>
  <c r="H163" i="78"/>
  <c r="H171" i="78"/>
  <c r="H179" i="78"/>
  <c r="H187" i="78"/>
  <c r="H195" i="78"/>
  <c r="H203" i="78"/>
  <c r="H129" i="78"/>
  <c r="H134" i="78"/>
  <c r="H142" i="78"/>
  <c r="H150" i="78"/>
  <c r="H158" i="78"/>
  <c r="H166" i="78"/>
  <c r="H174" i="78"/>
  <c r="H182" i="78"/>
  <c r="H190" i="78"/>
  <c r="H198" i="78"/>
  <c r="H137" i="78"/>
  <c r="H145" i="78"/>
  <c r="H153" i="78"/>
  <c r="H161" i="78"/>
  <c r="H169" i="78"/>
  <c r="H177" i="78"/>
  <c r="H185" i="78"/>
  <c r="H193" i="78"/>
  <c r="H201" i="78"/>
  <c r="H181" i="78"/>
  <c r="H189" i="78"/>
  <c r="H133" i="78"/>
  <c r="H197" i="78"/>
  <c r="H141" i="78"/>
  <c r="H149" i="78"/>
  <c r="H157" i="78"/>
  <c r="H165" i="78"/>
  <c r="H173" i="78"/>
  <c r="H643" i="78"/>
  <c r="H638" i="78"/>
  <c r="H639" i="78"/>
  <c r="H637" i="78"/>
  <c r="H634" i="78"/>
  <c r="H641" i="78"/>
  <c r="H642" i="78"/>
  <c r="H635" i="78"/>
  <c r="H640" i="78"/>
  <c r="H636" i="78"/>
  <c r="H253" i="78"/>
  <c r="H258" i="78"/>
  <c r="H266" i="78"/>
  <c r="H274" i="78"/>
  <c r="H282" i="78"/>
  <c r="H290" i="78"/>
  <c r="H298" i="78"/>
  <c r="H306" i="78"/>
  <c r="H314" i="78"/>
  <c r="H322" i="78"/>
  <c r="H330" i="78"/>
  <c r="H338" i="78"/>
  <c r="H346" i="78"/>
  <c r="H354" i="78"/>
  <c r="H362" i="78"/>
  <c r="H370" i="78"/>
  <c r="H378" i="78"/>
  <c r="H386" i="78"/>
  <c r="H394" i="78"/>
  <c r="H402" i="78"/>
  <c r="H410" i="78"/>
  <c r="H418" i="78"/>
  <c r="H426" i="78"/>
  <c r="H434" i="78"/>
  <c r="H442" i="78"/>
  <c r="H261" i="78"/>
  <c r="H269" i="78"/>
  <c r="H277" i="78"/>
  <c r="H285" i="78"/>
  <c r="H293" i="78"/>
  <c r="H301" i="78"/>
  <c r="H309" i="78"/>
  <c r="H256" i="78"/>
  <c r="H264" i="78"/>
  <c r="H272" i="78"/>
  <c r="H280" i="78"/>
  <c r="H288" i="78"/>
  <c r="H296" i="78"/>
  <c r="H304" i="78"/>
  <c r="H312" i="78"/>
  <c r="H320" i="78"/>
  <c r="H328" i="78"/>
  <c r="H336" i="78"/>
  <c r="H344" i="78"/>
  <c r="H352" i="78"/>
  <c r="H360" i="78"/>
  <c r="H368" i="78"/>
  <c r="H376" i="78"/>
  <c r="H384" i="78"/>
  <c r="H392" i="78"/>
  <c r="H400" i="78"/>
  <c r="H408" i="78"/>
  <c r="H416" i="78"/>
  <c r="H424" i="78"/>
  <c r="H432" i="78"/>
  <c r="H440" i="78"/>
  <c r="H254" i="78"/>
  <c r="H262" i="78"/>
  <c r="H270" i="78"/>
  <c r="H278" i="78"/>
  <c r="H286" i="78"/>
  <c r="H294" i="78"/>
  <c r="H302" i="78"/>
  <c r="H310" i="78"/>
  <c r="H318" i="78"/>
  <c r="H326" i="78"/>
  <c r="H334" i="78"/>
  <c r="H342" i="78"/>
  <c r="H350" i="78"/>
  <c r="H358" i="78"/>
  <c r="H366" i="78"/>
  <c r="H374" i="78"/>
  <c r="H382" i="78"/>
  <c r="H390" i="78"/>
  <c r="H398" i="78"/>
  <c r="H406" i="78"/>
  <c r="H414" i="78"/>
  <c r="H422" i="78"/>
  <c r="H430" i="78"/>
  <c r="H438" i="78"/>
  <c r="H260" i="78"/>
  <c r="H268" i="78"/>
  <c r="H276" i="78"/>
  <c r="H284" i="78"/>
  <c r="H292" i="78"/>
  <c r="H300" i="78"/>
  <c r="H308" i="78"/>
  <c r="H316" i="78"/>
  <c r="H324" i="78"/>
  <c r="H332" i="78"/>
  <c r="H340" i="78"/>
  <c r="H348" i="78"/>
  <c r="H356" i="78"/>
  <c r="H364" i="78"/>
  <c r="H372" i="78"/>
  <c r="H380" i="78"/>
  <c r="H388" i="78"/>
  <c r="H396" i="78"/>
  <c r="H404" i="78"/>
  <c r="H412" i="78"/>
  <c r="H420" i="78"/>
  <c r="H428" i="78"/>
  <c r="H436" i="78"/>
  <c r="H255" i="78"/>
  <c r="H263" i="78"/>
  <c r="H271" i="78"/>
  <c r="H279" i="78"/>
  <c r="H287" i="78"/>
  <c r="H295" i="78"/>
  <c r="H303" i="78"/>
  <c r="H311" i="78"/>
  <c r="H319" i="78"/>
  <c r="H327" i="78"/>
  <c r="H335" i="78"/>
  <c r="H343" i="78"/>
  <c r="H351" i="78"/>
  <c r="H359" i="78"/>
  <c r="H367" i="78"/>
  <c r="H375" i="78"/>
  <c r="H383" i="78"/>
  <c r="H391" i="78"/>
  <c r="H399" i="78"/>
  <c r="H407" i="78"/>
  <c r="H415" i="78"/>
  <c r="H423" i="78"/>
  <c r="H431" i="78"/>
  <c r="H439" i="78"/>
  <c r="H259" i="78"/>
  <c r="H291" i="78"/>
  <c r="H353" i="78"/>
  <c r="H363" i="78"/>
  <c r="H373" i="78"/>
  <c r="H417" i="78"/>
  <c r="H427" i="78"/>
  <c r="H437" i="78"/>
  <c r="H317" i="78"/>
  <c r="H371" i="78"/>
  <c r="H425" i="78"/>
  <c r="H281" i="78"/>
  <c r="H313" i="78"/>
  <c r="H323" i="78"/>
  <c r="H333" i="78"/>
  <c r="H377" i="78"/>
  <c r="H387" i="78"/>
  <c r="H397" i="78"/>
  <c r="H441" i="78"/>
  <c r="H267" i="78"/>
  <c r="H299" i="78"/>
  <c r="H337" i="78"/>
  <c r="H347" i="78"/>
  <c r="H357" i="78"/>
  <c r="H401" i="78"/>
  <c r="H411" i="78"/>
  <c r="H421" i="78"/>
  <c r="H283" i="78"/>
  <c r="H257" i="78"/>
  <c r="H289" i="78"/>
  <c r="H275" i="78"/>
  <c r="H307" i="78"/>
  <c r="H321" i="78"/>
  <c r="H331" i="78"/>
  <c r="H341" i="78"/>
  <c r="H385" i="78"/>
  <c r="H395" i="78"/>
  <c r="H405" i="78"/>
  <c r="H265" i="78"/>
  <c r="H297" i="78"/>
  <c r="H345" i="78"/>
  <c r="H355" i="78"/>
  <c r="H365" i="78"/>
  <c r="H409" i="78"/>
  <c r="H419" i="78"/>
  <c r="H429" i="78"/>
  <c r="H252" i="78"/>
  <c r="H315" i="78"/>
  <c r="H325" i="78"/>
  <c r="H369" i="78"/>
  <c r="H379" i="78"/>
  <c r="H273" i="78"/>
  <c r="H305" i="78"/>
  <c r="H329" i="78"/>
  <c r="H339" i="78"/>
  <c r="H349" i="78"/>
  <c r="H393" i="78"/>
  <c r="H403" i="78"/>
  <c r="H413" i="78"/>
  <c r="H361" i="78"/>
  <c r="H381" i="78"/>
  <c r="H435" i="78"/>
  <c r="H389" i="78"/>
  <c r="H433" i="78"/>
  <c r="J25" i="62" l="1"/>
  <c r="I25" i="62"/>
  <c r="H25" i="62"/>
  <c r="G25" i="62"/>
  <c r="F25" i="62"/>
  <c r="E25" i="62"/>
  <c r="D25" i="62"/>
  <c r="C25" i="62"/>
  <c r="B25" i="62"/>
  <c r="J24" i="62"/>
  <c r="I24" i="62"/>
  <c r="H24" i="62"/>
  <c r="G24" i="62"/>
  <c r="F24" i="62"/>
  <c r="E24" i="62"/>
  <c r="D24" i="62"/>
  <c r="C24" i="62"/>
  <c r="B24" i="62"/>
  <c r="J23" i="62"/>
  <c r="I23" i="62"/>
  <c r="H23" i="62"/>
  <c r="G23" i="62"/>
  <c r="F23" i="62"/>
  <c r="E23" i="62"/>
  <c r="D23" i="62"/>
  <c r="C23" i="62"/>
  <c r="B23" i="62"/>
  <c r="J22" i="62"/>
  <c r="I22" i="62"/>
  <c r="H22" i="62"/>
  <c r="G22" i="62"/>
  <c r="F22" i="62"/>
  <c r="E22" i="62"/>
  <c r="D22" i="62"/>
  <c r="C22" i="62"/>
  <c r="B22" i="62"/>
  <c r="J21" i="62"/>
  <c r="I21" i="62"/>
  <c r="H21" i="62"/>
  <c r="G21" i="62"/>
  <c r="F21" i="62"/>
  <c r="E21" i="62"/>
  <c r="D21" i="62"/>
  <c r="C21" i="62"/>
  <c r="B21" i="62"/>
  <c r="J20" i="62"/>
  <c r="I20" i="62"/>
  <c r="H20" i="62"/>
  <c r="G20" i="62"/>
  <c r="F20" i="62"/>
  <c r="E20" i="62"/>
  <c r="D20" i="62"/>
  <c r="C20" i="62"/>
  <c r="B20" i="62"/>
  <c r="J19" i="62"/>
  <c r="I19" i="62"/>
  <c r="H19" i="62"/>
  <c r="G19" i="62"/>
  <c r="F19" i="62"/>
  <c r="E19" i="62"/>
  <c r="D19" i="62"/>
  <c r="C19" i="62"/>
  <c r="B19" i="62"/>
  <c r="J18" i="62"/>
  <c r="I18" i="62"/>
  <c r="H18" i="62"/>
  <c r="G18" i="62"/>
  <c r="F18" i="62"/>
  <c r="E18" i="62"/>
  <c r="D18" i="62"/>
  <c r="C18" i="62"/>
  <c r="B18" i="62"/>
  <c r="J17" i="62"/>
  <c r="I17" i="62"/>
  <c r="H17" i="62"/>
  <c r="G17" i="62"/>
  <c r="F17" i="62"/>
  <c r="E17" i="62"/>
  <c r="D17" i="62"/>
  <c r="C17" i="62"/>
  <c r="B17" i="62"/>
  <c r="J16" i="62"/>
  <c r="I16" i="62"/>
  <c r="H16" i="62"/>
  <c r="G16" i="62"/>
  <c r="F16" i="62"/>
  <c r="E16" i="62"/>
  <c r="D16" i="62"/>
  <c r="C16" i="62"/>
  <c r="B16" i="62"/>
  <c r="J15" i="62"/>
  <c r="I15" i="62"/>
  <c r="H15" i="62"/>
  <c r="G15" i="62"/>
  <c r="F15" i="62"/>
  <c r="E15" i="62"/>
  <c r="D15" i="62"/>
  <c r="C15" i="62"/>
  <c r="B15" i="62"/>
  <c r="J14" i="62"/>
  <c r="I14" i="62"/>
  <c r="H14" i="62"/>
  <c r="G14" i="62"/>
  <c r="F14" i="62"/>
  <c r="E14" i="62"/>
  <c r="D14" i="62"/>
  <c r="C14" i="62"/>
  <c r="B14" i="62"/>
  <c r="J13" i="62"/>
  <c r="I13" i="62"/>
  <c r="H13" i="62"/>
  <c r="G13" i="62"/>
  <c r="F13" i="62"/>
  <c r="E13" i="62"/>
  <c r="D13" i="62"/>
  <c r="C13" i="62"/>
  <c r="B13" i="62"/>
  <c r="J12" i="62"/>
  <c r="I12" i="62"/>
  <c r="H12" i="62"/>
  <c r="G12" i="62"/>
  <c r="F12" i="62"/>
  <c r="E12" i="62"/>
  <c r="D12" i="62"/>
  <c r="C12" i="62"/>
  <c r="B12" i="62"/>
  <c r="J11" i="62"/>
  <c r="I11" i="62"/>
  <c r="H11" i="62"/>
  <c r="G11" i="62"/>
  <c r="F11" i="62"/>
  <c r="E11" i="62"/>
  <c r="D11" i="62"/>
  <c r="C11" i="62"/>
  <c r="B11" i="62"/>
  <c r="J10" i="62"/>
  <c r="I10" i="62"/>
  <c r="H10" i="62"/>
  <c r="G10" i="62"/>
  <c r="F10" i="62"/>
  <c r="E10" i="62"/>
  <c r="D10" i="62"/>
  <c r="C10" i="62"/>
  <c r="B10" i="62"/>
  <c r="J9" i="62"/>
  <c r="I9" i="62"/>
  <c r="H9" i="62"/>
  <c r="G9" i="62"/>
  <c r="F9" i="62"/>
  <c r="E9" i="62"/>
  <c r="D9" i="62"/>
  <c r="C9" i="62"/>
  <c r="B9" i="62"/>
  <c r="J8" i="62"/>
  <c r="I8" i="62"/>
  <c r="H8" i="62"/>
  <c r="G8" i="62"/>
  <c r="F8" i="62"/>
  <c r="E8" i="62"/>
  <c r="D8" i="62"/>
  <c r="C8" i="62"/>
  <c r="B8" i="62"/>
  <c r="J7" i="62"/>
  <c r="I7" i="62"/>
  <c r="H7" i="62"/>
  <c r="G7" i="62"/>
  <c r="F7" i="62"/>
  <c r="E7" i="62"/>
  <c r="D7" i="62"/>
  <c r="C7" i="62"/>
  <c r="B7" i="62"/>
  <c r="J6" i="62"/>
  <c r="I6" i="62"/>
  <c r="H6" i="62"/>
  <c r="G6" i="62"/>
  <c r="F6" i="62"/>
  <c r="E6" i="62"/>
  <c r="D6" i="62"/>
  <c r="C6" i="62"/>
  <c r="B6" i="62"/>
  <c r="J5" i="62"/>
  <c r="I5" i="62"/>
  <c r="H5" i="62"/>
  <c r="G5" i="62"/>
  <c r="F5" i="62"/>
  <c r="E5" i="62"/>
  <c r="D5" i="62"/>
  <c r="C5" i="62"/>
  <c r="B5" i="62"/>
  <c r="J4" i="62"/>
  <c r="I4" i="62"/>
  <c r="H4" i="62"/>
  <c r="G4" i="62"/>
  <c r="F4" i="62"/>
  <c r="E4" i="62"/>
  <c r="D4" i="62"/>
  <c r="C4" i="62"/>
  <c r="B4" i="62"/>
  <c r="F3" i="62"/>
  <c r="E3" i="62"/>
  <c r="J3" i="62" s="1"/>
  <c r="D3" i="62"/>
  <c r="C3" i="62"/>
  <c r="B3" i="62"/>
  <c r="K47" i="47"/>
  <c r="J47" i="47"/>
  <c r="K46" i="47"/>
  <c r="J46" i="47"/>
  <c r="K45" i="47"/>
  <c r="J45" i="47"/>
  <c r="K44" i="47"/>
  <c r="J44" i="47"/>
  <c r="J40" i="47"/>
  <c r="M40" i="47" s="1"/>
  <c r="K39" i="47"/>
  <c r="J39" i="47"/>
  <c r="J38" i="47"/>
  <c r="M38" i="47" s="1"/>
  <c r="L37" i="47"/>
  <c r="L44" i="47" s="1"/>
  <c r="J37" i="47"/>
  <c r="M37" i="47" s="1"/>
  <c r="K33" i="47"/>
  <c r="J33" i="47"/>
  <c r="K32" i="47"/>
  <c r="J32" i="47"/>
  <c r="L31" i="47"/>
  <c r="L38" i="47" s="1"/>
  <c r="L45" i="47" s="1"/>
  <c r="K31" i="47"/>
  <c r="J31" i="47"/>
  <c r="K30" i="47"/>
  <c r="J30" i="47"/>
  <c r="J26" i="47"/>
  <c r="N26" i="47" s="1"/>
  <c r="G26" i="47"/>
  <c r="D26" i="47"/>
  <c r="J25" i="47"/>
  <c r="N25" i="47" s="1"/>
  <c r="G25" i="47"/>
  <c r="D25" i="47"/>
  <c r="J24" i="47"/>
  <c r="N24" i="47" s="1"/>
  <c r="G24" i="47"/>
  <c r="D24" i="47"/>
  <c r="J23" i="47"/>
  <c r="N23" i="47" s="1"/>
  <c r="G23" i="47"/>
  <c r="D23" i="47"/>
  <c r="J22" i="47"/>
  <c r="N22" i="47" s="1"/>
  <c r="G22" i="47"/>
  <c r="D22" i="47"/>
  <c r="J21" i="47"/>
  <c r="N21" i="47" s="1"/>
  <c r="G21" i="47"/>
  <c r="D21" i="47"/>
  <c r="J17" i="47"/>
  <c r="N17" i="47" s="1"/>
  <c r="G17" i="47"/>
  <c r="D17" i="47"/>
  <c r="J16" i="47"/>
  <c r="N16" i="47" s="1"/>
  <c r="G16" i="47"/>
  <c r="D16" i="47"/>
  <c r="J15" i="47"/>
  <c r="N15" i="47" s="1"/>
  <c r="G15" i="47"/>
  <c r="D15" i="47"/>
  <c r="J14" i="47"/>
  <c r="N14" i="47" s="1"/>
  <c r="G14" i="47"/>
  <c r="D14" i="47"/>
  <c r="J13" i="47"/>
  <c r="N13" i="47" s="1"/>
  <c r="G13" i="47"/>
  <c r="D13" i="47"/>
  <c r="J12" i="47"/>
  <c r="N12" i="47" s="1"/>
  <c r="G12" i="47"/>
  <c r="D12" i="47"/>
  <c r="J8" i="47"/>
  <c r="N8" i="47" s="1"/>
  <c r="G8" i="47"/>
  <c r="D8" i="47"/>
  <c r="J7" i="47"/>
  <c r="N7" i="47" s="1"/>
  <c r="G7" i="47"/>
  <c r="D7" i="47"/>
  <c r="J6" i="47"/>
  <c r="N6" i="47" s="1"/>
  <c r="G6" i="47"/>
  <c r="D6" i="47"/>
  <c r="J5" i="47"/>
  <c r="N5" i="47" s="1"/>
  <c r="G5" i="47"/>
  <c r="D5" i="47"/>
  <c r="J4" i="47"/>
  <c r="N4" i="47" s="1"/>
  <c r="G4" i="47"/>
  <c r="D4" i="47"/>
  <c r="J3" i="47"/>
  <c r="N3" i="47" s="1"/>
  <c r="G3" i="47"/>
  <c r="D3" i="47"/>
  <c r="I3" i="62" l="1"/>
  <c r="H3" i="62"/>
  <c r="G3" i="62"/>
  <c r="M39" i="47"/>
  <c r="M8" i="47"/>
  <c r="M13" i="47"/>
  <c r="M17" i="47"/>
  <c r="M24" i="47"/>
  <c r="M22" i="47"/>
  <c r="M30" i="47"/>
  <c r="M44" i="47"/>
  <c r="M23" i="47"/>
  <c r="M31" i="47"/>
  <c r="M45" i="47"/>
  <c r="M5" i="47"/>
  <c r="M46" i="47"/>
  <c r="M6" i="47"/>
  <c r="M47" i="47"/>
  <c r="M15" i="47"/>
  <c r="M33" i="47"/>
  <c r="M4" i="47"/>
  <c r="M16" i="47"/>
  <c r="M12" i="47"/>
  <c r="M26" i="47"/>
  <c r="M32" i="47"/>
  <c r="M3" i="47"/>
  <c r="M7" i="47"/>
  <c r="M14" i="47"/>
  <c r="M21" i="47"/>
  <c r="M25" i="47"/>
  <c r="L32" i="47"/>
  <c r="B12" i="80" l="1"/>
  <c r="B7" i="80"/>
  <c r="B13" i="80"/>
  <c r="B14" i="80"/>
  <c r="B15" i="80"/>
  <c r="B8" i="80"/>
  <c r="B9" i="80"/>
  <c r="B11" i="80"/>
  <c r="B10" i="80"/>
  <c r="L39" i="47"/>
  <c r="L46" i="47" s="1"/>
  <c r="L33" i="47"/>
  <c r="L40" i="47" s="1"/>
  <c r="L47" i="47" s="1"/>
</calcChain>
</file>

<file path=xl/sharedStrings.xml><?xml version="1.0" encoding="utf-8"?>
<sst xmlns="http://schemas.openxmlformats.org/spreadsheetml/2006/main" count="2447" uniqueCount="729">
  <si>
    <t>BDI:</t>
  </si>
  <si>
    <t>ITEM</t>
  </si>
  <si>
    <t>CÓDIGO</t>
  </si>
  <si>
    <t>m</t>
  </si>
  <si>
    <t>SERVIÇOS PRELIMINARES</t>
  </si>
  <si>
    <t>QUANTIDADE</t>
  </si>
  <si>
    <t>DESCRIÇÃO</t>
  </si>
  <si>
    <t>UNIDADE</t>
  </si>
  <si>
    <t>DEMOLIÇÕES E RETIRADAS</t>
  </si>
  <si>
    <t>Unidade</t>
  </si>
  <si>
    <t>Aluguel mensal de automóvel utilitário inclusive combustível, exclusive motorista</t>
  </si>
  <si>
    <t>Aluguel mensal de barco de alumínio 4,20 m com motor 15 HP (equipamentos)</t>
  </si>
  <si>
    <t>M3</t>
  </si>
  <si>
    <t>M2</t>
  </si>
  <si>
    <t>mês</t>
  </si>
  <si>
    <t>UN</t>
  </si>
  <si>
    <t>M</t>
  </si>
  <si>
    <t>Retirada de portas e janelas de madeira, inclusive batentes</t>
  </si>
  <si>
    <t>Remoção de pintura antiga a óleo ou esmalte</t>
  </si>
  <si>
    <t>Retirada de aparelhos sanitários</t>
  </si>
  <si>
    <t>Retirada de bancada de pia</t>
  </si>
  <si>
    <t>Retirada de pontos elétricos (luminárias, interruptores e tomadas)</t>
  </si>
  <si>
    <t>Retirada de rodapé em argamassa de cimento e areia</t>
  </si>
  <si>
    <t>Demolição de piso granilite</t>
  </si>
  <si>
    <t>Retirada de torneiras e registros</t>
  </si>
  <si>
    <t>Janela de correr para vidro em alumínio anodizado cor natural, linha 25, completa, incl. puxador com tranca, alizar, caixilho e contramarco, exclusive vidro</t>
  </si>
  <si>
    <t>COBERTURA</t>
  </si>
  <si>
    <t>INSTALAÇÕES ELÉTRICAS</t>
  </si>
  <si>
    <t>Bacia sifonada de louça branca com caixa acoplada, inclusive acessórios</t>
  </si>
  <si>
    <t>Torneira pressão cromada diâm. 1/2" para lavatório, marcas de referência Fabrimar, Deca ou Docol</t>
  </si>
  <si>
    <t>Ducha manual Acqua jet , linha Aquarius, com registro ref.C 2195, marcas de referência Fabrimar, Deca ou Docol</t>
  </si>
  <si>
    <t>Cuba em aço inox nº 02(dim.560x340x150)mm, marcas de referência Franke, Strake, tramontina, inclusive válvula de metal 31/2" e sifão cromado 1 x 1/2", excl. torneira</t>
  </si>
  <si>
    <t>LUMINÁRIAS</t>
  </si>
  <si>
    <t>PAVIMENTAÇÃO</t>
  </si>
  <si>
    <t>SINAPI</t>
  </si>
  <si>
    <t>L</t>
  </si>
  <si>
    <t>ADMINISTRAÇÃO LOCAL</t>
  </si>
  <si>
    <t>vb</t>
  </si>
  <si>
    <t>BSTC</t>
  </si>
  <si>
    <t>Parede</t>
  </si>
  <si>
    <t>Espaçamento</t>
  </si>
  <si>
    <t>Segurança</t>
  </si>
  <si>
    <t>Largura Escavação</t>
  </si>
  <si>
    <t>espessura</t>
  </si>
  <si>
    <t>quantidade</t>
  </si>
  <si>
    <t>espessura total</t>
  </si>
  <si>
    <t>largura</t>
  </si>
  <si>
    <t>largura total</t>
  </si>
  <si>
    <t>BDTC</t>
  </si>
  <si>
    <t>BTTC</t>
  </si>
  <si>
    <t>IOPES</t>
  </si>
  <si>
    <t>Porta em madeira de lei tipo angelim pedra ou equiv.c/enchimento em madeira 1a.qualidade esp. 30mm p/ pintura, inclusive alizares, dobradiças e fechadura externa em latão cromado LaFonte ou equiv., exclusive marco, nas dim.: 0.70 x 2.10 m</t>
  </si>
  <si>
    <t>Vidro plano transparente liso, com 4 mm de espessura</t>
  </si>
  <si>
    <t>Sifão em PVC para pia de cozinha ou lavatório 1x11/2"</t>
  </si>
  <si>
    <t>Tampa para ralo, em aço inox, de 100x100mm</t>
  </si>
  <si>
    <t>Bacia sifonada de louça branca sem abertura frontal para portadores de necessidades especiais, Vogue Plus Conforto - Linha Conforto, mod P510, incl. assento poliester, ref.AP51,marca de ref. Deca ou equivalente, sem abertura frontal</t>
  </si>
  <si>
    <t>Lavatório de louça branca com coluna suspensa - ref L51 + CS 1v, cor branca, inclusive sifão, válvula e engates cromados, exclusive torneira, para PNE</t>
  </si>
  <si>
    <t>TERRAPLENAGEM</t>
  </si>
  <si>
    <t>OBRAS DE ARTE ESPECIAIS</t>
  </si>
  <si>
    <t>CONSULTORIA ( Supervisão e Projetos)</t>
  </si>
  <si>
    <t>DRENAGEM</t>
  </si>
  <si>
    <t>PAVIMENTOS CONCRETO CIMENTO PORTLAND</t>
  </si>
  <si>
    <t>LIGANTES BETUMINOSOS</t>
  </si>
  <si>
    <t>OBRAS DE ARTE ESPECIAIS (Sem Aço)</t>
  </si>
  <si>
    <t>IGP - DI</t>
  </si>
  <si>
    <t>ÍNDICE NACIONAL DA CONSTRUÇÃO CIVIL</t>
  </si>
  <si>
    <t>VERGALHÕES E ARAMES DE AÇO CARBONO</t>
  </si>
  <si>
    <t>PRODUTOS DE AÇO GALVANIZADO</t>
  </si>
  <si>
    <t>SINALIZAÇÃO VERTICAL</t>
  </si>
  <si>
    <t>ASFALTO DILUÍDO</t>
  </si>
  <si>
    <t>CIMENTO ASFÁLTICO PETRÓLEO (CAP 7 e 20)</t>
  </si>
  <si>
    <t>EMULSÕES (RR1C E RR2C)</t>
  </si>
  <si>
    <t>MOBILIZAÇÃO E DESMOBILIZAÇÃO</t>
  </si>
  <si>
    <t>OBRAS COMPLEMENTARES E MEIO AMBIENTE</t>
  </si>
  <si>
    <t>INTERRUPTOR SIMPLES (2 MÓDULOS) COM INTERRUPTOR PARALELO (1 MÓDULO), 10A/250V, SEM SUPORTE E SEM PLACA - FORNECIMENTO E INSTALAÇÃO. AF_12/2015</t>
  </si>
  <si>
    <t>INTERRUPTOR SIMPLES (1 MÓDULO) COM 1 TOMADA DE EMBUTIR 2P+T 10 A,  INCLUINDO SUPORTE E PLACA - FORNECIMENTO E INSTALAÇÃO. AF_12/2015</t>
  </si>
  <si>
    <t>PAREDE COM PLACAS DE GESSO ACARTONADO (DRYWALL), PARA USO INTERNO, COM DUAS FACES SIMPLES E ESTRUTURA METÁLICA COM GUIAS SIMPLES, SEM VÃOS. AF_06/2017_P</t>
  </si>
  <si>
    <t>FORRO EM PLACAS DE GESSO, PARA AMBIENTES COMERCIAIS. AF_05/2017_P</t>
  </si>
  <si>
    <t>m3</t>
  </si>
  <si>
    <t>Ud</t>
  </si>
  <si>
    <t>Cód. Padrão</t>
  </si>
  <si>
    <t>Descrição do serviço</t>
  </si>
  <si>
    <t>Mes</t>
  </si>
  <si>
    <t>SINALIZAÇÃO  HORIZONTAL</t>
  </si>
  <si>
    <t>CONSERVAÇÃO  RODOVIÁRIA</t>
  </si>
  <si>
    <t>PRODUTOS  SIDERÚRGICOS</t>
  </si>
  <si>
    <t>i0</t>
  </si>
  <si>
    <t>i1</t>
  </si>
  <si>
    <t>CATEGORIA</t>
  </si>
  <si>
    <t>ÍNDICE DE REAJUSTAMENTO FGV/DNIT</t>
  </si>
  <si>
    <t>REAJUSTAMENTO</t>
  </si>
  <si>
    <t xml:space="preserve">R = 1 + (i1 - i0) / i0 </t>
  </si>
  <si>
    <t>MANTA ASFALTICA 3MM TIPO III - APP (AREIA/POLIESTER/POLIESTER) NBR 9952, INCL. ARG. REGULAR. E PROTECAO</t>
  </si>
  <si>
    <t>Aluguel mensal de GPS Geodésico dupla frequência (L1/L2)</t>
  </si>
  <si>
    <t>Aluguel mensal de instrumento de topografia ( Estação Total )</t>
  </si>
  <si>
    <t>Aluguel mensal de laboratório de betume</t>
  </si>
  <si>
    <t>Aluguel mensal de laboratório de concreto</t>
  </si>
  <si>
    <t>Aluguel mensal de laboratório de solos</t>
  </si>
  <si>
    <t>Aluguel mensal de utilitário exclusive motorista e combustível</t>
  </si>
  <si>
    <t>Cópia Xerox - formato A4</t>
  </si>
  <si>
    <t>Diária</t>
  </si>
  <si>
    <t>DIA</t>
  </si>
  <si>
    <t>Gasolina</t>
  </si>
  <si>
    <t>Imposto sobre serviços (ISS)</t>
  </si>
  <si>
    <t>PIS/COFINS</t>
  </si>
  <si>
    <t>Plotagem de desenho P/B em papel Sulfit</t>
  </si>
  <si>
    <t>Serviços gráficos e materiais de consumo</t>
  </si>
  <si>
    <t>TX 10,00% de custos diretos</t>
  </si>
  <si>
    <t>TX 2,00% de custos diretos + remuneraçao</t>
  </si>
  <si>
    <t>TX 25.00% s/ mao obra/equip. projeto</t>
  </si>
  <si>
    <t>Auxiliar de serviços gerais</t>
  </si>
  <si>
    <t>Motorista</t>
  </si>
  <si>
    <t>Analista de sistemas (sênior)</t>
  </si>
  <si>
    <t>Auxiliar de administraçao</t>
  </si>
  <si>
    <t>Auxiliar de escritório</t>
  </si>
  <si>
    <t>Auxiliar de laboratório</t>
  </si>
  <si>
    <t>Auxiliar de topografia</t>
  </si>
  <si>
    <t>Contador de nível superior</t>
  </si>
  <si>
    <t>Desenhista</t>
  </si>
  <si>
    <t>Desenhista projetista</t>
  </si>
  <si>
    <t>Digitador</t>
  </si>
  <si>
    <t>Economista</t>
  </si>
  <si>
    <t>Engenheiro auxiliar</t>
  </si>
  <si>
    <t>Engenheiro coordenador</t>
  </si>
  <si>
    <t>Engenheiro junior</t>
  </si>
  <si>
    <t>Engenheiro pleno</t>
  </si>
  <si>
    <t>Engenheiro sênior</t>
  </si>
  <si>
    <t>Especialista Ambiental (Coordenador de Estudos)</t>
  </si>
  <si>
    <t>Especialista em meio ambiente</t>
  </si>
  <si>
    <t>Laboratorista</t>
  </si>
  <si>
    <t>Laboratorista auxiliar</t>
  </si>
  <si>
    <t>Laboratorista chefe</t>
  </si>
  <si>
    <t>Nivelador</t>
  </si>
  <si>
    <t>Secretária</t>
  </si>
  <si>
    <t>Servente consultoria</t>
  </si>
  <si>
    <t>Técnico de campo</t>
  </si>
  <si>
    <t>Técnico de estradas I</t>
  </si>
  <si>
    <t>Técnico de nível médio</t>
  </si>
  <si>
    <t>Técnico em meio ambiente</t>
  </si>
  <si>
    <t>Topógrafo</t>
  </si>
  <si>
    <t>Topógrafo chefe</t>
  </si>
  <si>
    <t>TUBO EM COBRE FLEXÍVEL, DN 5/8", COM ISOLAMENTO, INSTALADO EM RAMAL DE ALIMENTAÇÃO DE AR CONDICIONADO COM CONDENSADORA INDIVIDUAL  FORNECIMENTO E INSTALAÇÃO. AF_12/2015</t>
  </si>
  <si>
    <t>TUBO EM COBRE FLEXÍVEL, DN 1/4", COM ISOLAMENTO, INSTALADO EM RAMAL DE ALIMENTAÇÃO DE AR CONDICIONADO COM CONDENSADORA CENTRAL  FORNECIMENTO E INSTALAÇÃO. AF_12/2015</t>
  </si>
  <si>
    <t>TUBO EM COBRE FLEXÍVEL, DN 1/2", COM ISOLAMENTO, INSTALADO EM RAMAL DE ALIMENTAÇÃO DE AR CONDICIONADO COM CONDENSADORA CENTRAL  FORNECIMENTO E INSTALAÇÃO. AF_12/2015</t>
  </si>
  <si>
    <t>ELETRODUTO FLEXIVEL, EM ACO, TIPO CONDUITE, DIAMETRO DE 1 1/2"</t>
  </si>
  <si>
    <t>TOMADA 2P+T 10A, 250V, CONJUNTO MONTADO PARA EMBUTIR 4" X 2" (PLACA + SUPORTE + MODULO)</t>
  </si>
  <si>
    <t>TOMADAS (2 MODULOS) 2P+T 10A, 250V, CONJUNTO MONTADO PARA EMBUTIR 4" X 2" (PLACA + SUPORTE + MODULOS)</t>
  </si>
  <si>
    <t>UND</t>
  </si>
  <si>
    <t>TOMADA DE REDE RJ45 - FORNECIMENTO E INSTALAÇÃO. AF_11/2019</t>
  </si>
  <si>
    <t>KM</t>
  </si>
  <si>
    <t>Topógrafo auxiliar (nivelador)</t>
  </si>
  <si>
    <t>Berço</t>
  </si>
  <si>
    <t>Espessura
Berço</t>
  </si>
  <si>
    <t>Largura Escavação
com berço</t>
  </si>
  <si>
    <t>BSCC</t>
  </si>
  <si>
    <t>Lagura A (projeto tipo DNIT)</t>
  </si>
  <si>
    <t>Altura B (projeto tipo DNIT)</t>
  </si>
  <si>
    <t>Lastro C</t>
  </si>
  <si>
    <t>Espessura
Lastro C</t>
  </si>
  <si>
    <r>
      <t xml:space="preserve">2,50 </t>
    </r>
    <r>
      <rPr>
        <b/>
        <sz val="10"/>
        <rFont val="Calibri"/>
        <family val="2"/>
      </rPr>
      <t>≤</t>
    </r>
    <r>
      <rPr>
        <b/>
        <sz val="10"/>
        <rFont val="Arial"/>
        <family val="2"/>
      </rPr>
      <t xml:space="preserve"> h ≤ 5,00 </t>
    </r>
  </si>
  <si>
    <t>1,50x1,50</t>
  </si>
  <si>
    <t>2,00x2,00</t>
  </si>
  <si>
    <t>2,50x2,50</t>
  </si>
  <si>
    <t>3,00x3,00</t>
  </si>
  <si>
    <t>BDCC</t>
  </si>
  <si>
    <t>BTCC</t>
  </si>
  <si>
    <t>Advogado</t>
  </si>
  <si>
    <t>Analista de sistemas (júnior)</t>
  </si>
  <si>
    <t>S020305</t>
  </si>
  <si>
    <t>Ponto de antena de TV - considerando eletroduto PVC rígido de 3/4" inclusive conexões (3.0m), cabo coaxial 67 Ohms (4.5m) e caixa PVC 4x2" (1 und)</t>
  </si>
  <si>
    <t>ESQUADRIAS</t>
  </si>
  <si>
    <t>PROJETO ELETRICO/AUTOMACAO/SPDA - A1</t>
  </si>
  <si>
    <t>PROJETO ESTRUTURAL - A1</t>
  </si>
  <si>
    <t>PROJETO HIDRAULICO INTERC/EMIS - A1</t>
  </si>
  <si>
    <t>PROJETO HIDRAULICO INTERC/EMIS</t>
  </si>
  <si>
    <t>PROJETO HIDRAULICO REDE ESGOTO - A1</t>
  </si>
  <si>
    <t>PROJETO HIDRAULICO REDE ESGOTO</t>
  </si>
  <si>
    <t>PROJETO HIDRAULICO REDE AGUA - A1</t>
  </si>
  <si>
    <t>PROJETO HIDRAULICO REDE AGUA</t>
  </si>
  <si>
    <t>PROJETO HIDRAULICO ADUTORA - A1</t>
  </si>
  <si>
    <t>PROJETO HIDRAULICO ADUTORA</t>
  </si>
  <si>
    <t>PROJETO HIDRAULICO TRAVESSIA - A1</t>
  </si>
  <si>
    <t>PROJETO HIDRAULICO RECALQUE - A1</t>
  </si>
  <si>
    <t>PROJETO HIDRAULICO ETA/ETE - A1</t>
  </si>
  <si>
    <t>PROJETO HIDRAULICO UNID ESG/AGUA - A1</t>
  </si>
  <si>
    <t>DESCRIÇÃO DO SERVIÇO</t>
  </si>
  <si>
    <t>ÍNDICE REAJUSTE</t>
  </si>
  <si>
    <t>CUSTO UNITÁRIO</t>
  </si>
  <si>
    <t>UNID</t>
  </si>
  <si>
    <t>VALOR</t>
  </si>
  <si>
    <t>TIPO</t>
  </si>
  <si>
    <t>REAJUSTADO</t>
  </si>
  <si>
    <t>TABELA REFERENCIAL DE CONSULTORIA DA CESAN</t>
  </si>
  <si>
    <t>Prestacao de servicos de engenharia para acompanhamento e desenvolvimento de estudos e projetos das Diretorias de Projetos e de Informacoes Gerenciais, com alocacao de tecnicos especializados.</t>
  </si>
  <si>
    <t>hh</t>
  </si>
  <si>
    <t>CE05.05.0050(/)/SRO-RJ</t>
  </si>
  <si>
    <t>Prestacao de servicos de engenharia para acompanhamento e desenvolvimento de estudos e projetos das Diretorias de Projetos e de Informacoes Gerenciais, com alocacao de tecnicos especializados.(desonerado)</t>
  </si>
  <si>
    <t>CE04.05.0050(/)/SRO-RJ</t>
  </si>
  <si>
    <t>Projeto de Regularizacao Urbanistica e Fundiaria, utilizando a base cadastral com a demarcacao do Plano de intervencao para a area, identificando as moradias em areas de risco a serem reassentadas, as "faixas non aedificandi" (FNA's), alem dos projetos de alinhamento, adutoras e outras restricoes a ocupacao, bem como as vias existentes e suas nomenclaturas reconhecidas oficialmente ou nao. As plantas deverao ser apresentadas em papel na escala 1:1000 ou conforme orientacao da SMH e em arquivo digital na extensao DWG. Alem disso devera ser apresentado relatorio fotografico para esclarecimento de duvidas quanto ao levantado na area e planta(s) para divulgacao junto a comunidade cuja forma de apresentacao sera definida pela fiscalizacao (como escala, formatacao, tipo de material etc).</t>
  </si>
  <si>
    <t>ha</t>
  </si>
  <si>
    <t>Projeto de Regularizacao Urbanistica e Fundiaria, utilizando a base cadastral com a demarcacao do Plano de intervencao para a area, identificando as moradias em areas de risco a serem reassentadas, as "faixas non aedificandi" (FNA's), alem dos projetos de alinhamento, adutoras e outras restricoes a ocupacao, bem como as vias existentes e suas nomenclaturas reconhecidas oficialmente ou nao.</t>
  </si>
  <si>
    <t>SE20.15.0350(/)/SRO-RJ</t>
  </si>
  <si>
    <t>Projeto de Regularizacao Urbanistica e Fundiaria, utilizando a base cadastral com a demarcacao do Plano de intervencao para a area, identificando as moradias em areas de risco a serem reassentadas, as "faixas non aedificandi" (FNA's), alem dos projetos de alinhamento, adutoras e outras restricoes a ocupacao, bem como as vias existentes e suas nomenclaturas reconhecidas oficialmente ou nao. As plantas deverao ser apresentadas em papel na escala 1:1000 ou conforme orientacao da SMH e em arquivo digital na extensao DWG. Alem disso devera ser apresentado relatorio fotografico para esclarecimento de duvidas quanto ao levantado na area e planta(s) para divulgacao junto a comunidade cuja forma de apresentacao sera definida pela fiscalizacao (como escala, formatacao, tipo de material etc)(desonerado).</t>
  </si>
  <si>
    <t>SE19.15.0350(/)/SRO-RJ</t>
  </si>
  <si>
    <t>Elaboracao de projeto de macrodrenagem (vazao a partir de 10m3/seg.) em conformidade com as normas estabelecidas pela RIO-AGUAS. Servicos medidos por quilometro de projeto efetivamente concluido, os quais apos aprovacao serao entregues a fiscalizacao sendo a memoria de calculo digitalizada, desenhos em Autocad (original em disquete, uma via plotada em vegetal, duas em papel opaco). Composicao elaborada com base na producao de projetos desenvolvidos pelo Departamento de Drenagem para producao de 1Km de projeto.</t>
  </si>
  <si>
    <t>Km</t>
  </si>
  <si>
    <t>Elaboracao de projeto de macrodrenagem (vazao a partir de 10m3/seg.)</t>
  </si>
  <si>
    <t>SE25.05.0100(A)</t>
  </si>
  <si>
    <t>Elaboracao de projeto de macrodrenagem (vazao a partir de 10m3/seg.) em conformidade com as normas estabelecidas pela RIO-AGUAS. Servicos medidos por quilometro de projeto efetivamente concluido, os quais apos aprovacao serao entregues a fiscalizacao sendo a memoria de calculo digitalizada, desenhos em Autocad (original em disquete, uma via plotada em vegetal, duas em papel opaco). Composicao elaborada com base na producao de projetos desenvolvidos pelo Departamento de Drenagem para producao de 1Km de projeto.(desonerado)</t>
  </si>
  <si>
    <t>SE24.05.0100(A)/SRO-RJ</t>
  </si>
  <si>
    <t>TABELA REFERENCIAL DE CONSULTORIA DO SCO-RJ</t>
  </si>
  <si>
    <t>MAQUETE ELETRONICA – (Imagem 3D)</t>
  </si>
  <si>
    <t>MAQUETE ELETRÔNICA</t>
  </si>
  <si>
    <t>PROJETO DE SINALIZAÇÃO (INTERNO E EXTERNO)</t>
  </si>
  <si>
    <t>COMUNICAÇÃO VISUAL E SINALIZAÇÃO</t>
  </si>
  <si>
    <t>PROJETO DE PAISAGISMO (ESPÉCIES, PORTES, QUANTIDADES, MOBILIÁRIO EXTERNO E ACESSÓRIOS)</t>
  </si>
  <si>
    <t>PROJETO DE URBANISMO (MUROS, CALÇADAS, PAVIMENTAÇÕES, CANTEIROS,
ACESSOS, OUTROS)</t>
  </si>
  <si>
    <t>PROJETO DE URBANISMO (MUROS, CALÇADAS, PAVIMENTAÇÕES, CANTEIROS, ACESSOS, OUTROS)</t>
  </si>
  <si>
    <t>PROJETO DE PREVENÇÃO E COMBATE A INCÊNDIO</t>
  </si>
  <si>
    <t>PROJETO DE DRENAGEM</t>
  </si>
  <si>
    <t>PROJETO DE TERRAPLENAGEM</t>
  </si>
  <si>
    <t>LEVANTAMENTO DE REDES HIDROSSANITÁRIAS (PARA IMPLEMENTOS EXTERNOS)</t>
  </si>
  <si>
    <t>PROJETO HIDROSSANITÁRIO</t>
  </si>
  <si>
    <t>PROJETO DE TELECOMUNICAÇÕES</t>
  </si>
  <si>
    <t>LEVANTAMENTO DE CARGAS E REDES ELÉTRICAS (PARA IMPLEMENTOS EXTERNOS)</t>
  </si>
  <si>
    <t>PROJETO ELÉTRICO</t>
  </si>
  <si>
    <t>IMPLEMENTOS(S) EXTERNOS E PAISAGISMO</t>
  </si>
  <si>
    <t>PLANILHA ORÇAMENTÁRIA (PLANILHA DE QUANTITATIVOS, MEMÓRIA DE CALCULO, COMPOSIÇÕES DE CUSTOS, CRONOGRAMA FÍSICO-FINANCEIRO E COTAÇÕES DE PREÇOS)</t>
  </si>
  <si>
    <t>PROJETO SPDA (PARARRAIO)</t>
  </si>
  <si>
    <t>PROJETO DE ALARME E CFTV</t>
  </si>
  <si>
    <t>PROJETO DE CLIMATIZAÇÃO E CONFORTO AMBIENTAL</t>
  </si>
  <si>
    <t>PROJETO DE SONORIZAÇÃO</t>
  </si>
  <si>
    <t>PROJETO DE PREVENÇÃO E COMBATE A INCÊNCIO</t>
  </si>
  <si>
    <t>PROJETO DO SIST.DE CABEAMENTO ESTRUTURADO (VOZ, DADOS E SONORIZAÇÃO)</t>
  </si>
  <si>
    <t>PROJETO DE LÓGICA</t>
  </si>
  <si>
    <t>PROJETO TELEFÔNICO</t>
  </si>
  <si>
    <t>LEVANTAMENTO DE CARGAS E REDES ELÉTRICAS</t>
  </si>
  <si>
    <t>PROJETO REDES ELÉTRICAS</t>
  </si>
  <si>
    <t>LEVANTAMENTO DE REDES HIDROSSANITÁRIAS</t>
  </si>
  <si>
    <t>PROJETO DE ESTRUTURA METALICA</t>
  </si>
  <si>
    <t>PROJETO ESTRUTURAL, INCLUSIVE FUNDAÇÃO</t>
  </si>
  <si>
    <t>LEVANTAMENTO ARQUITETÔNICO</t>
  </si>
  <si>
    <t>PROJETO ARQUITETÔNICO</t>
  </si>
  <si>
    <t>PROJETO DE RESTAURO DE EDIFÍCIO HISTÓRICO OU DE INTERESSE DE PRESERVAÇÃO</t>
  </si>
  <si>
    <t>PROJETO DE AUTOMAÇÃO INCLUINDO CONTROLE DE ACESSO E INTRUSÃO
PERIMETRAL</t>
  </si>
  <si>
    <r>
      <rPr>
        <sz val="10"/>
        <rFont val="Arial"/>
        <family val="2"/>
      </rPr>
      <t>PROJETO DE AUTOMAÇÃO INCLUINDO CONTROLE DE ACESSO E INTRUSÃO
PERIMETRAL</t>
    </r>
  </si>
  <si>
    <t>PROJETOS DE EDIFICIOS DE PENITENCIÁRIAS</t>
  </si>
  <si>
    <t>PROJETO DE DELEGACIAS DE POLÍCIA</t>
  </si>
  <si>
    <t>PROJETO DE GASES MEDICINAIS</t>
  </si>
  <si>
    <t>PROJETO DE CHAMADA DE ENFERMEIRA</t>
  </si>
  <si>
    <t>PROJETOS DE EDIFICIOS HOSPITALARES E SAÚDE</t>
  </si>
  <si>
    <t>PROJETO DE EDIFICIOS MILITARES (exclusive penitenciárias)</t>
  </si>
  <si>
    <t>PLANILHA ORÇAMENTÁRIA (PLANILHA DE QUANTITATIVOS, MEMÓRIA DE CALCULO, COMPOSIÇÕES DE CUSTOS, CRONOGRAMA FÍSICO-FINANCEIRO E COTAÇÕES DE PREÇOS)*</t>
  </si>
  <si>
    <t>PROJETO DE ESTRUTURA METÁLICA</t>
  </si>
  <si>
    <t>PROJETOS PARA EDIFICIOS ADMINISTRATIVOS</t>
  </si>
  <si>
    <t>PROJETO DE QUADRAS ESPORTIVAS</t>
  </si>
  <si>
    <t>PROJETO SIST. CABEAMENTO ESTRUTURADO (VOZ, DADOS E SONORIZAÇÃO)</t>
  </si>
  <si>
    <t>PROJETO HIDROSANITARIO</t>
  </si>
  <si>
    <t>PROJETOS DE EDIFICIOS ESPORTIVOS (inclusive ginásios)</t>
  </si>
  <si>
    <r>
      <rPr>
        <sz val="10"/>
        <rFont val="Arial"/>
        <family val="2"/>
      </rPr>
      <t>M2</t>
    </r>
  </si>
  <si>
    <r>
      <rPr>
        <sz val="10"/>
        <rFont val="Arial"/>
        <family val="2"/>
      </rPr>
      <t>PROJETO SPDA (PARARRAIO)</t>
    </r>
  </si>
  <si>
    <r>
      <rPr>
        <sz val="10"/>
        <rFont val="Arial"/>
        <family val="2"/>
      </rPr>
      <t>PROJETO DE ALARME E CFTV</t>
    </r>
  </si>
  <si>
    <r>
      <rPr>
        <sz val="10"/>
        <rFont val="Arial"/>
        <family val="2"/>
      </rPr>
      <t>PROJETO DE SONORIZAÇÃO</t>
    </r>
  </si>
  <si>
    <r>
      <rPr>
        <sz val="10"/>
        <rFont val="Arial"/>
        <family val="2"/>
      </rPr>
      <t>PROJETO DE PREVENÇÃO E COMBATE A INCÊNDIO</t>
    </r>
  </si>
  <si>
    <r>
      <rPr>
        <sz val="10"/>
        <rFont val="Arial"/>
        <family val="2"/>
      </rPr>
      <t>PROJETO SIST. CABEAMENTO ESTRUTURADO (VOZ, DADOS E SONORIZAÇÃO)</t>
    </r>
  </si>
  <si>
    <r>
      <rPr>
        <sz val="10"/>
        <rFont val="Arial"/>
        <family val="2"/>
      </rPr>
      <t>PROJETO DE LÓGICA</t>
    </r>
  </si>
  <si>
    <r>
      <rPr>
        <sz val="10"/>
        <rFont val="Arial"/>
        <family val="2"/>
      </rPr>
      <t>PROJETO TELEFÔNICO</t>
    </r>
  </si>
  <si>
    <r>
      <rPr>
        <sz val="10"/>
        <rFont val="Arial"/>
        <family val="2"/>
      </rPr>
      <t>LEVANTAMENTO DE CARGAS E REDES ELÉTRICAS</t>
    </r>
  </si>
  <si>
    <r>
      <rPr>
        <sz val="10"/>
        <rFont val="Arial"/>
        <family val="2"/>
      </rPr>
      <t>PROJETO REDES ELÉTRICAS</t>
    </r>
  </si>
  <si>
    <r>
      <rPr>
        <sz val="10"/>
        <rFont val="Arial"/>
        <family val="2"/>
      </rPr>
      <t>LEVANTAMENTO DE REDES HIDROSSANITÁRIAS</t>
    </r>
  </si>
  <si>
    <r>
      <rPr>
        <sz val="10"/>
        <rFont val="Arial"/>
        <family val="2"/>
      </rPr>
      <t>PROJETO HIDROSSANITÁRIO</t>
    </r>
  </si>
  <si>
    <r>
      <rPr>
        <sz val="10"/>
        <rFont val="Arial"/>
        <family val="2"/>
      </rPr>
      <t>PROJETO DE ESTRUTURA METÁLICA</t>
    </r>
  </si>
  <si>
    <r>
      <rPr>
        <sz val="10"/>
        <rFont val="Arial"/>
        <family val="2"/>
      </rPr>
      <t>PROJETO ESTRUTURAL, INCLUSIVE FUNDAÇÃO</t>
    </r>
  </si>
  <si>
    <r>
      <rPr>
        <sz val="10"/>
        <rFont val="Arial"/>
        <family val="2"/>
      </rPr>
      <t>LEVANTAMENTO ARQUITETÔNICO</t>
    </r>
  </si>
  <si>
    <r>
      <rPr>
        <sz val="10"/>
        <rFont val="Arial"/>
        <family val="2"/>
      </rPr>
      <t>PROJETO ARQUITETÔNICO</t>
    </r>
  </si>
  <si>
    <t>PROJETOS PARA EDIFICIOS EDUCACIONAIS</t>
  </si>
  <si>
    <r>
      <rPr>
        <b/>
        <sz val="10"/>
        <rFont val="Arial"/>
        <family val="2"/>
      </rPr>
      <t>PROJETOS PARA EDIFICIOS EDUCACIONAIS</t>
    </r>
  </si>
  <si>
    <t>TABELA REFERENCIAL DE CONSULTORIA DO IOPES</t>
  </si>
  <si>
    <t>Reunião de Consulta Pública</t>
  </si>
  <si>
    <t>Reunião de Audiência Pública</t>
  </si>
  <si>
    <t>RCA - Relatório de Controle Ambiental em rodovias para extensão excedente a 10km</t>
  </si>
  <si>
    <t>RCA - Relatório de Controle Ambiental em rodovias com extensão de até 10 km</t>
  </si>
  <si>
    <t>RCA - Relatório de Controle Ambiental em rodovias ou vias urbanas com extensão de até 10 km</t>
  </si>
  <si>
    <t>Projeto de Reconformação de taludes em áreas erodidas, inclusive revegetação</t>
  </si>
  <si>
    <t>Projeto de Drenagem para Recuperação de Passivos Ambientais</t>
  </si>
  <si>
    <t>PCA - Plano de Controle Ambiental em rodovias para extensão excedente a 10km</t>
  </si>
  <si>
    <t>PCA - Plano de Controle Ambiental em rodovias com extensão de até 10km</t>
  </si>
  <si>
    <t>PCA - Plano de Controle Ambiental em rodovias ou vias urbanas com extensão de até 10km</t>
  </si>
  <si>
    <t>Levantamento Planialtimétrico Cadastral para Recuperação de Passivo Ambiental (0,04 pontos/m²)</t>
  </si>
  <si>
    <t>Levantamento Planialtimétrico Cadastral para Recuperação de Passivo Ambiental</t>
  </si>
  <si>
    <t>Estudos Hidrológicos para projeto de Recuperação de Passivos Ambientais</t>
  </si>
  <si>
    <t>Estudos e Relatórios de Impacto Ambiental (EIA/RIMA) em rodovias para extensão excedente a 10 km</t>
  </si>
  <si>
    <t>Estudos e Relatórios de Impacto Ambiental (EIA/RIMA) em rodovias com extensão até 10 km</t>
  </si>
  <si>
    <t>Estudos e Relatórios de Impacto Ambiental (EIA/RIMA) em rodovias ou vias urbanas com extensão até 10 km</t>
  </si>
  <si>
    <t>Diagnóstico Arqueológico Prospectivo para extensão excedente a 15 km</t>
  </si>
  <si>
    <t>Diagnóstico Arqueológico Prospectivo até 15 km</t>
  </si>
  <si>
    <t>ESTUDOS E PROJETOS AMBIENTAIS</t>
  </si>
  <si>
    <t>Vistoria de Obras de Artes Especiais, inclusive elaboração de laudo</t>
  </si>
  <si>
    <t>Sondagens geofísicas (GPR/eletrorresistividade)</t>
  </si>
  <si>
    <t>Sondagem rotativa em solo, inclusive deslocamento local do equipamento até 500m</t>
  </si>
  <si>
    <t>Sondagem rotativa em rocha sã ou fraturada inclusive deslocamento local do equipamento até 500m</t>
  </si>
  <si>
    <t>Sondagem rotativa em alteração de rocha inclusive deslocamento local do equipamento até 500 m</t>
  </si>
  <si>
    <t>Sondagem por simples lavagem</t>
  </si>
  <si>
    <t>Sondagem de simples reconhecimento tipo SPT, incl. deslocamento local do equipamento até 500 m</t>
  </si>
  <si>
    <t>Sondagem à Trado, profundidade até 3,00 m, inclusive coleta de amostras</t>
  </si>
  <si>
    <t>Sondagem à Percussão SPT sobre flutuante</t>
  </si>
  <si>
    <t>Sondagem à Percussão SPT - Instalação de tubo de revestimento</t>
  </si>
  <si>
    <t>Pesquisa OD, duração 12 horas, envolvendo 70 entrevistas/h (6h as 18h)</t>
  </si>
  <si>
    <t>Pesquisa OD, duração 12 horas, envolvendo 50 entrevistas/h (6h as 18h)</t>
  </si>
  <si>
    <t>Perfuração rotativa inclinada, em rocha sã, com coroa de diamante, diâmetro N (75mm), inclusive deslocamento e posicionamento em cada furo.</t>
  </si>
  <si>
    <t>Perfuração para execução de ensaio de Palheta (Vane Test)</t>
  </si>
  <si>
    <t>Perfuração à Percussão sem retirada de amostra para instalação de Piezômetro, incluindo todos os materiais</t>
  </si>
  <si>
    <t>Mobilização e desmobilização de equipe e equipamento de sondagem SPT, inclusive deslocamento na Grande Vitória</t>
  </si>
  <si>
    <t>Mobilização e desmobilização de equipe e equipamento de sondagem rotativa, inclusive deslocamento na Grande Vitória</t>
  </si>
  <si>
    <t>Mobilização e desmobilização de equipe / equipamento para ensaio CPTU / Vane Test / Piezômetro</t>
  </si>
  <si>
    <t>Mobilização e desmobilização de equipamento para coleta Shelby</t>
  </si>
  <si>
    <t>Medição de irregularidade longitudinal com perfilógrafo a laser (medição em duas faixas por quilômetro)</t>
  </si>
  <si>
    <t>Levantamento p/ avaliação de condição de superfície de subtrecho homogêneo de rodovias para gerência de pavimentos PRO 07/2003</t>
  </si>
  <si>
    <t>Levantamento deflectométrico do pavimento e estudo</t>
  </si>
  <si>
    <t>Leitura por ponto e acompanhamento da instalação do tubo. Relatório de apresentação dos resultados do monitoramento do inclinômetro</t>
  </si>
  <si>
    <t>Laudo Geotécnico, contendo Projeto Conceitual de soluções para correção de instabilidade de taludes</t>
  </si>
  <si>
    <t>Instalação de Piezômetro Casagrande exclusive perfuração, inclusive leitura piezométrica (monitoramento) com análise de poropressões</t>
  </si>
  <si>
    <t>Instalação de equipamento de sondagem sobre flutuante</t>
  </si>
  <si>
    <t>Instalação de cone "CPTU" e ensaio de dissipação de pressões neutras (até 2 horas), inclusive relatório</t>
  </si>
  <si>
    <t>Inclinômetro, fornecimento e instalação</t>
  </si>
  <si>
    <t>Execução de vídeo registro do pavimento (filmagem nos 02 sentidos)</t>
  </si>
  <si>
    <t>Estudos Hidrológicos para projeto de reabilitação de rodovias</t>
  </si>
  <si>
    <t>Estudos Geológicos e Geotécnicos para Projeto de Pavimentação - Reabilitação</t>
  </si>
  <si>
    <t>Ensaio de Umidade em Estufa (Natural), por amostra</t>
  </si>
  <si>
    <t>Ensaio de Permeabilidade - por amostra - Carga Variável</t>
  </si>
  <si>
    <t>Ensaio de Permeabilidade  - por amostra - Carga Constante</t>
  </si>
  <si>
    <t>Ensaio de penetração de cone CPTU</t>
  </si>
  <si>
    <t>Ensaio de Palheta (Vane Test), até 4 determinações por furo, inclusive instalação por furo e relatório</t>
  </si>
  <si>
    <t>Ensaio de Limites de Liquidez e Plasticidade - por amostra</t>
  </si>
  <si>
    <t>Ensaio de Compactação Proctor Normal - por amostra</t>
  </si>
  <si>
    <t>Ensaio de Compactação Proctor Modificado - por amostra</t>
  </si>
  <si>
    <t>Ensaio de Compactação Proctor Intermediário - por amostra</t>
  </si>
  <si>
    <t>Ensaio de Cisalhamento Direto</t>
  </si>
  <si>
    <t>Ensaio de CBR - NBR 12102</t>
  </si>
  <si>
    <t>Ensaio de Caracterização Ecotoxicológico de material a ser dragado - CONAMA 454/12</t>
  </si>
  <si>
    <t>Ensaio de Análise Química em amostra de solo - CONAMA 420/09</t>
  </si>
  <si>
    <t>Ensaio de Análise Química de material a ser dragado - CONAMA 454/12</t>
  </si>
  <si>
    <t>Ensaio de Análise Química de Efluentes - CONAMA 430/11</t>
  </si>
  <si>
    <t>Ensaio de Análise Física do material a ser dragado - CONAMA 454/12</t>
  </si>
  <si>
    <t>Ensaio de Análise de águas doces - Classe I e II - CONAMA 337/05 e 430/11</t>
  </si>
  <si>
    <t>Ensaio de Águas Salgados Classe II - CONAMA 357/05</t>
  </si>
  <si>
    <t>Ensaio de adensamento unidimensional SIC DNER-IS 005/94 (NBR 12007)</t>
  </si>
  <si>
    <t>Ensaio de adensamento unidimensional CRS, com velocidade de deformação controlada</t>
  </si>
  <si>
    <t>Ensaio compressão triaxial NBR 12770 - Não adensado, não drenado</t>
  </si>
  <si>
    <t>Ensaio compressão triaxial NBR 12770 - Adensado, não drenado</t>
  </si>
  <si>
    <t>Ensaio compressão triaxial NBR 12770 - Adensado, drenado</t>
  </si>
  <si>
    <t>Ensaio - Esclerometria até 4 pontos com 16 perc.</t>
  </si>
  <si>
    <t>Determinação do equivalente de areia DNER-ME 054/97</t>
  </si>
  <si>
    <t>Determinação da compressão simples DNER-IE 004/94 (NBR 12770)</t>
  </si>
  <si>
    <t>Determinação da abrasão "Los Angeles" DNER-ME 035/98</t>
  </si>
  <si>
    <t>Deslocamento manual entre furos para Sondagem Rotativa acima de 500 m</t>
  </si>
  <si>
    <t>Deslocamento (ida e volta) de equipe técnica, para inspeções e vistorias em locais situados até 150 km , exclusive execução do serviço</t>
  </si>
  <si>
    <t>Deslocamento (ida e volta) de equipe técnica, para inspeções e vistorias em locais situados a mais de 150 km, exclusive execução do serviço</t>
  </si>
  <si>
    <t>Deslocamento entre margem e furos com auxílio de barco (por local instalado)</t>
  </si>
  <si>
    <t>Deslocamento entre furos na área de investigação de sondagem SPT acima de 500 m de distância</t>
  </si>
  <si>
    <t>Deslocamento de equipe e equipamento de sondagem rotativa e SPT, fora da Grande Vitória</t>
  </si>
  <si>
    <t>Contagem volumétrica classificatória de tráfego 06 direções, duração 8 horas</t>
  </si>
  <si>
    <t>Contagem volumétrica classificatória de tráfego 02 direções, duração 24 horas, TMD&gt;3000</t>
  </si>
  <si>
    <t>Contagem volumétrica classificatória de tráfego 02 direções, duração 24 horas, TMD&lt;3000</t>
  </si>
  <si>
    <t>Contagem volumétrica classificatória de tráfego 02 direções, duração 12 horas, TMD&gt;3000</t>
  </si>
  <si>
    <t>Contagem volumétrica classificatória de tráfego 02 direções, duração 12 horas, TMD&lt;3000</t>
  </si>
  <si>
    <t>Contagem de tráfego não motorizado (pedestres e ciclistas), 02 direções, duração 8h (6h as 10h e 16h as 20h)</t>
  </si>
  <si>
    <t>Conjunto de ensaios para caracterização de misturas para sub base: granulometria, LL, LP, CBR e compactação PI, inclusive análise estatística</t>
  </si>
  <si>
    <t>Conjunto de ensaios para caracterização de misturas p/ base: granulometria, LL, LP, Equiv. de areia, CBR e compact. PM, incl. analise estatística</t>
  </si>
  <si>
    <t>Coleta de amostra indeformada Shelby</t>
  </si>
  <si>
    <t>Avaliação objetiva da superfície de pavimentos flexíveis e semi-rigidos - Procedimento PRO 06/2003 (inventário/ levant. de flechas em trilha de rodas)</t>
  </si>
  <si>
    <t>Análise granulométrica por peneiramento DNER-ME 080/94</t>
  </si>
  <si>
    <t>Análise de solo para verificação de eventuais deficiências de nutrientes (Fertilidade do Solo)</t>
  </si>
  <si>
    <t>ESTUDOS, SONDAGENS</t>
  </si>
  <si>
    <t>Estudos Geológicos e Geotécnicos para Projeto de Pavimentação - Implantação</t>
  </si>
  <si>
    <t>Estudos Hidrológicos para projeto de implantação de rodovias</t>
  </si>
  <si>
    <t>Estudos Hidrológicos com modelagem computacional para projeto de implantação de rodovias</t>
  </si>
  <si>
    <t>Estudo de alternativa de traçado em área urbana</t>
  </si>
  <si>
    <t>Estudo de alternativa de traçado em área rural</t>
  </si>
  <si>
    <t>Projeto Geométrico de rodovias com pista simples em área urbana</t>
  </si>
  <si>
    <t>Projeto Geométrico de rodovias com pista simples em área rural</t>
  </si>
  <si>
    <t>Projeto Geométrico de rodovias com pista dupla em área urbana</t>
  </si>
  <si>
    <t>Projeto Geométrico de rodovias com pista dupla em área rural</t>
  </si>
  <si>
    <t>Projeto de Urbanização e Paisagismo</t>
  </si>
  <si>
    <t>Projeto de Terraplenagem de rodovias em pista simples área urbana</t>
  </si>
  <si>
    <t>Projeto de Terraplenagem de rodovias em pista simples área rural</t>
  </si>
  <si>
    <t>Projeto de Terraplenagem de rodovias em pista dupla área urbana</t>
  </si>
  <si>
    <t>Projeto de Terraplenagem de rodovias em pista dupla área rural</t>
  </si>
  <si>
    <t>Projeto de Soluções de Interferências Urbanas</t>
  </si>
  <si>
    <t>Projeto de Sinalização para reabilitação de rodovias em pista simples área urbana</t>
  </si>
  <si>
    <t>Projeto de Sinalização para reabilitação de rodovias em pista simples área rural</t>
  </si>
  <si>
    <t>Projeto de Sinalização para reabilitação de rodovias em pista dupla área urbana</t>
  </si>
  <si>
    <t>Projeto de Sinalização para reabilitação de rodovias em pista dupla área rural</t>
  </si>
  <si>
    <t>Projeto de Sinalização para implantação de rodovias em pista simples área urbana</t>
  </si>
  <si>
    <t>Projeto de Sinalização para implantação de rodovias em pista simples área rural</t>
  </si>
  <si>
    <t>Projeto de Sinalização para implantação de rodovias em pista dupla área urbana</t>
  </si>
  <si>
    <t>Projeto de Sinalização para implantação de rodovias em pista dupla área rural</t>
  </si>
  <si>
    <t>Projeto de Reforço e Recuperação Estrutural de Obras de Arte Especiais - Pontes e Viadutos - em estrut.concreto, aço ou mista</t>
  </si>
  <si>
    <t>Projeto de Recuperação Funcional de Obras de Arte Especiais - Pontes e Viadutos - em estruturas de concreto, aço ou mista</t>
  </si>
  <si>
    <t>Projeto de Reabilitação de pavimentos de rodovias em pista simples</t>
  </si>
  <si>
    <t>Projeto de Reabilitação de pavimentos de rodovias em pista dupla</t>
  </si>
  <si>
    <t>Projeto de Pavimentação para implantação de rodovias em pista simples</t>
  </si>
  <si>
    <t>Projeto de Pavimentação para implantação de rodovias em pista dupla</t>
  </si>
  <si>
    <t>Projeto de Obras de Artes Especiais (Pontes e Viadutos) em concreto armado e/ou protendido, estrutura de aço ou mista (aço/concreto), exceto fundação</t>
  </si>
  <si>
    <t>Projeto de Obras de Artes Especiais (Passarelas) em concreto armado e/ou protendido ou estrutura de aço, exceto fundação</t>
  </si>
  <si>
    <t>Projeto de Obras Complementares em rodovias</t>
  </si>
  <si>
    <t>Projeto de Interseção em nível (geométrico)</t>
  </si>
  <si>
    <t>Projeto de Interseção em dois níveis (geométrico)</t>
  </si>
  <si>
    <t>Projeto de Iluminação Viária</t>
  </si>
  <si>
    <t>Projeto de Fundação de Obras de Artes Especiais - Pontes, Viadutos e Passarelas - em fundação profunda</t>
  </si>
  <si>
    <t>Projeto de Fundação de Obras de Artes Especiais - Passarelas, Pontes e Viadutos - em fundação direta</t>
  </si>
  <si>
    <t>Projeto de Estruturas de contenções (geotecnia e estrutural) em cortinas atirantadas, altura maior que 6 m (por seção típica)</t>
  </si>
  <si>
    <t>Projeto de Estruturas de contenções (geotecnia e estrutural) em cortinas atirantadas, altura até 6 m (por seção típica)</t>
  </si>
  <si>
    <t>Projeto de Estruturas de contenções em estruturas de solo reforçado, altura até 10 m ( por seção típica)</t>
  </si>
  <si>
    <t>Projeto de Estruturas de contenções com muro de arrimo (geotecnia e estrutural), por seção típica</t>
  </si>
  <si>
    <t>Projeto de Drenagem e OAC para reabilitação de rodovias em pista simples</t>
  </si>
  <si>
    <t>Projeto de Drenagem e OAC para reabilitação de rodovias em pista dupla</t>
  </si>
  <si>
    <t>Projeto de Drenagem e OAC de rodovias em pista simples em área urbana</t>
  </si>
  <si>
    <t>Projeto de Drenagem e OAC de rodovias em pista simples em área rural</t>
  </si>
  <si>
    <t>Projeto de Drenagem e OAC de rodovias em pista dupla em área urbana</t>
  </si>
  <si>
    <t>Projeto de Drenagem e OAC de rodovias em pista dupla em área rural</t>
  </si>
  <si>
    <t>Projeto de Drenagem e OAC - projeto estrutural de galerias de concreto armado (por seção típica de galeria)</t>
  </si>
  <si>
    <t>Projeto de Desapropriação em área urbana</t>
  </si>
  <si>
    <t>Projeto de Desapropriação em área rural</t>
  </si>
  <si>
    <t>Projeto de aterros com altura até 5,0m, sobre solos moles, conforme PRO 381/98, em rodovias, exclusive ensaios</t>
  </si>
  <si>
    <t>Programação e Plano de execução de obras rodoviárias urbanas, extensão maior que 30 km</t>
  </si>
  <si>
    <t>Programação e Plano de execução de obras rodoviárias urbanas, extensão de 10 a 30 km</t>
  </si>
  <si>
    <t>Programação e Plano de execução de obras rodoviárias urbanas, extensão até 10 km</t>
  </si>
  <si>
    <t>Programação e Plano de execução de obras rodoviárias em região rural, extensão maior que 30 km</t>
  </si>
  <si>
    <t>Programação e Plano de execução de obras rodoviárias em região rural, extensão de 10 a 30 km</t>
  </si>
  <si>
    <t>Programação e Plano de execução de obras rodoviárias em região rural, extensão até 10 km</t>
  </si>
  <si>
    <t>Plano funcional para rodovias (projeto conceitual)</t>
  </si>
  <si>
    <t>Impressão e serviços gerais do Projeto Final (05 vias)</t>
  </si>
  <si>
    <t>Impressão e serviços gerais do Projeto Conceitual de Engenharia (02 vias)</t>
  </si>
  <si>
    <t>Impressão e serviços gerais do Projeto Básico de Engenharia (02 vias)</t>
  </si>
  <si>
    <t>Impressão e serviços gerais do Projeto de Engenharia (02 vias)</t>
  </si>
  <si>
    <t>Impressão e serviços gerais da Minuta do Projeto Final (02 vias)</t>
  </si>
  <si>
    <t>PROJETOS DE OBRAS RODOVIÁRIOS</t>
  </si>
  <si>
    <t>Nivelamento geométrico em relevo ondulado, inclusive contranivelamento</t>
  </si>
  <si>
    <t>Nivelamento geométrico em região de terreno plano, inclusive contranivelamento</t>
  </si>
  <si>
    <t>Nivelamento geométrico em região de relevo montanhoso, inclusive contranivelamento</t>
  </si>
  <si>
    <t>Locação Topográfica à Trena</t>
  </si>
  <si>
    <t>Levantamento Planialtimétrico e Cadastral de áreas urbanas, inclusive cadastro de redes de utilidades, acessos a residências, etc (1600 pontos/ha)</t>
  </si>
  <si>
    <t>Levantamento Planialtimétrico e Cadastral, inclusive cadastro de redes de utilidades, acessos a residências, etc</t>
  </si>
  <si>
    <t>Levantamento Planialtimétrico Cadastral em região plana (25 pontos/ha)</t>
  </si>
  <si>
    <t>Levantamento Planialtimétrico Cadastral em região plana</t>
  </si>
  <si>
    <t>Levantamento Planialtimétrico Cadastral em região ondulada (100 pontos/ha)</t>
  </si>
  <si>
    <t>Levantamento Planialtimétrico Cadastral em região ondulada</t>
  </si>
  <si>
    <t>Levantamento Planialtimétrico Cadastral em região montanhosa (400 pontos/ha)</t>
  </si>
  <si>
    <t>Levantamento Planialtimétrico Cadastral em região montanhosa</t>
  </si>
  <si>
    <t>Levantamento Cadastral de Dispositivos de Drenagem</t>
  </si>
  <si>
    <t>Levantamento batimétrico monofeixe para área excedente a 8,00ha</t>
  </si>
  <si>
    <t>Levantamento batimétrico monofeixe - Área até 8,00 ha</t>
  </si>
  <si>
    <t>Implantação de poligonal de amarração em marcos de concreto, espaçamento máximo 500 m, com nivelamento geométrico, inclusive pós processamento</t>
  </si>
  <si>
    <t>Implantação de eixo de locação, seções e cadastro em região plana</t>
  </si>
  <si>
    <t>Implantação de eixo de locação, seções e cadastro em região ondulada</t>
  </si>
  <si>
    <t>Implantação de eixo de locação, seções e cadastro em região montanhosa</t>
  </si>
  <si>
    <t>Implantação de base (par de marcos) de concreto, georreferenciados com GPS de dupla frequência, inclusive pós processamento</t>
  </si>
  <si>
    <t>Deslocamento (ida e volta) de equipe para realização de serviços de topografia em locais situados de 51 a 150 km</t>
  </si>
  <si>
    <t>Deslocamento (ida e volta) de equipe para realização de serviços de topografia em locais situados a mais de 151 km</t>
  </si>
  <si>
    <t>Modelagem digital de terreno, c/ apoio de campo, ortorretificação, extração e edição de curvas de nível de 2 em 2m, exclusive aquisição da imagem</t>
  </si>
  <si>
    <t>KM²</t>
  </si>
  <si>
    <t>Aquisição de imagens digitais alta resolução, em pares esteroscópicos, esc. 1:10.000, resolução de 0,5 m - Até 100 km2,  largura mín.5 km</t>
  </si>
  <si>
    <t>Aquisição de imagens digitais alta resolução</t>
  </si>
  <si>
    <t>Aquisição de imagens digitais alta resolução, em pares esteroscópicos, esc. 1:10.000, resolução de 0,5 m - Acima de 100 km2, largura mín.5 km</t>
  </si>
  <si>
    <t>LEVANTAMENTOS TOPOGRÁFICOS</t>
  </si>
  <si>
    <t>ALUGUEL DE EQUIPAMENTOS</t>
  </si>
  <si>
    <t>Equipe de Topografia ( Mão de Obra )</t>
  </si>
  <si>
    <t>Equipe de Laboratório ( Mão de Obra )</t>
  </si>
  <si>
    <t>Aluguel de automóvel VW/ Gol (flex) 1,0 ou equivalente, inclusive combustível, sem motorista</t>
  </si>
  <si>
    <t>Custo Unitário</t>
  </si>
  <si>
    <t>TABELA REFERENCIAL DE CONSULTORIA DO DER-ES</t>
  </si>
  <si>
    <t>Técnico especial</t>
  </si>
  <si>
    <t>Técnico de estradas III</t>
  </si>
  <si>
    <t>Técnico de estradas II</t>
  </si>
  <si>
    <t>Engenheiro consultor (P.J.)</t>
  </si>
  <si>
    <t>Desenhista chefe</t>
  </si>
  <si>
    <t>Consultor Especial (P.J.)</t>
  </si>
  <si>
    <t>Auxliar de engenharia</t>
  </si>
  <si>
    <t>Auxiliar técnico de estradas</t>
  </si>
  <si>
    <t>Auxiliar de desenhista</t>
  </si>
  <si>
    <t>Administrador de empresas</t>
  </si>
  <si>
    <t>Descrição da mão de obra</t>
  </si>
  <si>
    <t>Valor com encargos</t>
  </si>
  <si>
    <t>Valor sem encargos</t>
  </si>
  <si>
    <t>MÃO OBRA SEM BDI</t>
  </si>
  <si>
    <t>TX 84,04 s/ mao obra/equip. projeto</t>
  </si>
  <si>
    <t>TX 20,00% s/ mao obra/equip. projeto (Pessoa Juridica)</t>
  </si>
  <si>
    <t>Relatório de Ensaio de Palheta (Vane Test)</t>
  </si>
  <si>
    <t>Nível óptico</t>
  </si>
  <si>
    <t>Mobilização e desmobilização de equipe e equipamento para levantamento com FWD</t>
  </si>
  <si>
    <t>Levantamento deflectométrico com FWD, leitura em duas faixas de tráfego, espaçamento de 120m por faixa (60m
alternados), inclusive relatório</t>
  </si>
  <si>
    <t>km</t>
  </si>
  <si>
    <t>Ensaio de resistência à compressão simples - concreto</t>
  </si>
  <si>
    <t>Ensaio de Palheta (VANE)</t>
  </si>
  <si>
    <t>Ensaio de massa específica "In Situ"</t>
  </si>
  <si>
    <t>Ensaio de Indíce de suporte Califórnia - por CP</t>
  </si>
  <si>
    <t>Ensaio de Granulometria por Peneiramento e Sedimentação - por amostra</t>
  </si>
  <si>
    <t>Ensaio de Granulometria por Peneiramento</t>
  </si>
  <si>
    <t>Ensaio de Estabilidade de Concreto Asfáltico</t>
  </si>
  <si>
    <t>Ensaio de Equivalente de Areia - por amostra</t>
  </si>
  <si>
    <t>Ensaio de Compressão Simples de solos coesivos (NBR 12770)</t>
  </si>
  <si>
    <t>Ensaio de Cisalhamento Direto (Lento)</t>
  </si>
  <si>
    <t>Ensaio compressão triaxial - Não adensado, não drenado</t>
  </si>
  <si>
    <t>Coleta de amostra indeformada de solo (NBR 9604/86)</t>
  </si>
  <si>
    <t>Aquisição de máquina fotográfica (20.1MP)</t>
  </si>
  <si>
    <t>Aluguel multifuncional A4 - monocromática</t>
  </si>
  <si>
    <t>Aluguel mensal de viga Benkelman</t>
  </si>
  <si>
    <t>Aluguel mensal de veículo tipo Gol 1.6 ou equivalente, exclusive motorista e combustível</t>
  </si>
  <si>
    <t>Aluguel mensal de residência - engenheiro</t>
  </si>
  <si>
    <t>Aluguel mensal de mobiliário - resid. engenheiro</t>
  </si>
  <si>
    <t>Aluguel mensal de mobiliário - escritório</t>
  </si>
  <si>
    <t>Aluguel mensal de mobiliário - alojamento</t>
  </si>
  <si>
    <t>Aluguel mensal de escritório</t>
  </si>
  <si>
    <t>Aluguel mensal de alojamento</t>
  </si>
  <si>
    <t>Aluguel de impressora colorida A3 - Jato de tinta</t>
  </si>
  <si>
    <t>Aluguel computador com Windows e Pacote Office</t>
  </si>
  <si>
    <t>Água potável tratada (CESAN)</t>
  </si>
  <si>
    <t>Descrição do material</t>
  </si>
  <si>
    <t>MATERIAIS SEM BDI</t>
  </si>
  <si>
    <t>Aluguel mensal de automóvel VW/ Gol (flex) 1.6 ou equivalente, inclusive combustível, sem motorista</t>
  </si>
  <si>
    <t>SERVIÇOS SEM BDI</t>
  </si>
  <si>
    <t>Mobilização e desmobilização de equipe e equipamento de sondagem rotativa, inclusive deslocamento na Grande
Vitória</t>
  </si>
  <si>
    <t>Ensaio de Indíce de suporte Califórnia</t>
  </si>
  <si>
    <t>DESCRIÇÃO ORIGINAL DAS TABELAS REFERENCIAIS</t>
  </si>
  <si>
    <t>MÊS DE INÍCIO</t>
  </si>
  <si>
    <t>DURAÇÃO (MESES)</t>
  </si>
  <si>
    <t>ANÁLISE DER-ES</t>
  </si>
  <si>
    <t>PRAÇA HUGO VIOLA</t>
  </si>
  <si>
    <t>S170519</t>
  </si>
  <si>
    <t>S010209</t>
  </si>
  <si>
    <t>S010214</t>
  </si>
  <si>
    <t>S010218</t>
  </si>
  <si>
    <t>S010223</t>
  </si>
  <si>
    <t>S010225</t>
  </si>
  <si>
    <t>S010240</t>
  </si>
  <si>
    <t>S010244</t>
  </si>
  <si>
    <t>S010264</t>
  </si>
  <si>
    <t>S010323</t>
  </si>
  <si>
    <t>S061302</t>
  </si>
  <si>
    <t>S071701</t>
  </si>
  <si>
    <t>S080102</t>
  </si>
  <si>
    <t>S130237</t>
  </si>
  <si>
    <t>S142104</t>
  </si>
  <si>
    <t>S142117</t>
  </si>
  <si>
    <t>S151819</t>
  </si>
  <si>
    <t>S160707</t>
  </si>
  <si>
    <t>S170126</t>
  </si>
  <si>
    <t>S170129</t>
  </si>
  <si>
    <t>S170131</t>
  </si>
  <si>
    <t>S170304</t>
  </si>
  <si>
    <t>S170530</t>
  </si>
  <si>
    <t>S210302</t>
  </si>
  <si>
    <t>PORTAS</t>
  </si>
  <si>
    <t>JANELAS</t>
  </si>
  <si>
    <t>Corrimão de tubo de ferro galvanizado diâmetro 3" fixado na parede a cada 1.50m, inclusive pintura a óleo ou esmalte</t>
  </si>
  <si>
    <t>REFORMA</t>
  </si>
  <si>
    <t>Placa de obra nas dimensões de 2.0 x 4.0 m, padrão DER</t>
  </si>
  <si>
    <t>S170601</t>
  </si>
  <si>
    <t>Barra de apoio reta em aço inox 304 p/ portadores de necessidades especiais (NBR 9050), largura 40 cm</t>
  </si>
  <si>
    <t>S170603</t>
  </si>
  <si>
    <t>Barra de apoio reta em aço inox 304 p/ portadores de necessidades especiais (NBR 9050), largura 80 cm</t>
  </si>
  <si>
    <t>Tabela referencial: IOPES/SINAPI</t>
  </si>
  <si>
    <t>ÓRGÃO</t>
  </si>
  <si>
    <t>CUSTO TOTAL</t>
  </si>
  <si>
    <t>LOCAL: IRUPI/ES</t>
  </si>
  <si>
    <t>CÂMARA MUNICIPLA DE IRUPI</t>
  </si>
  <si>
    <t>OBRA: PROJETO DE ARQUITETURA DE INTERIORES</t>
  </si>
  <si>
    <t>ORÇAMENTISTA: SABRINA LAUDELINA DE OLIVEIRA CREA: ES-041101/d</t>
  </si>
  <si>
    <t>1.1</t>
  </si>
  <si>
    <t>2.1</t>
  </si>
  <si>
    <t>2.2</t>
  </si>
  <si>
    <t>PAREDE</t>
  </si>
  <si>
    <t>2.3</t>
  </si>
  <si>
    <t>TETO E FORRO</t>
  </si>
  <si>
    <t>PINTURA COM TINTA LÁTEX PVA SUVINIL, CORAL OU METALATEX, INCLUSIVE SELADOR EM PAREDES INTERNAS E FORROS A TRÊS DEMÃOS</t>
  </si>
  <si>
    <t>PISOS E REVESTIMENTOS</t>
  </si>
  <si>
    <t>2.4</t>
  </si>
  <si>
    <t>PESQUISA</t>
  </si>
  <si>
    <t>-</t>
  </si>
  <si>
    <t>2.5</t>
  </si>
  <si>
    <t>SOLEIRA, RODAPÉ E RODAPAREDE</t>
  </si>
  <si>
    <t>2.6</t>
  </si>
  <si>
    <t>ARGAMASSA DE ASSENTAMENTO</t>
  </si>
  <si>
    <t>2.7</t>
  </si>
  <si>
    <t>ORSE</t>
  </si>
  <si>
    <t>Porta em vidro temperado 10mm, incolor, inclusive ferragens de fixação e instalação, exclusive puxador</t>
  </si>
  <si>
    <t>2.8</t>
  </si>
  <si>
    <t>ACESSÓRIOS E EQUIPAMENTOS</t>
  </si>
  <si>
    <t>Tinta Esmalte Seca Rápido Acetinado 3,2l Suvinil Cores</t>
  </si>
  <si>
    <t>Lixa De Massa Parede  150 C/50 Unidades</t>
  </si>
  <si>
    <t>Lixa De Massa Parede  220 C/50 Unidades</t>
  </si>
  <si>
    <t>Rolo De Lã Sintética Antirrespingo 23cm Tigre 1376 Com Cabo</t>
  </si>
  <si>
    <t>4 Trinchas Pincel 395 Para Látex Acrílico - Pincéis Atlas</t>
  </si>
  <si>
    <t>Viapol Primer Para Manta Asfáltica Ecoprimer 18l</t>
  </si>
  <si>
    <t>Vedacit 18l Impermeabilizante De Argamassa Concreto Aditivo</t>
  </si>
  <si>
    <t>2.9</t>
  </si>
  <si>
    <t>LOUÇAS E METAIS</t>
  </si>
  <si>
    <t>2.10</t>
  </si>
  <si>
    <t>Torneira Flexível 1/4 Volta C62 Para Mesa Gourmet Cozinha</t>
  </si>
  <si>
    <t>Torneira Para Cozinha De Mesa Bica Flexível Gourmet Preta Del Metais</t>
  </si>
  <si>
    <t>Gabinete Para Lavanderia 61cm com Tanque 46 litros de Inox</t>
  </si>
  <si>
    <t>HIDROSSANITÁRIOS</t>
  </si>
  <si>
    <t>3.1</t>
  </si>
  <si>
    <t>TORNEIRAS</t>
  </si>
  <si>
    <t>3.2</t>
  </si>
  <si>
    <t>3.3</t>
  </si>
  <si>
    <t>3.4</t>
  </si>
  <si>
    <t>3.1.1</t>
  </si>
  <si>
    <t>3.1.2</t>
  </si>
  <si>
    <t>3.2.1</t>
  </si>
  <si>
    <t>3.2.2</t>
  </si>
  <si>
    <t>APARELHOS HIDROSSANITÁRIOS</t>
  </si>
  <si>
    <t>Kit Instalação Filtro-purificador Água 1mt</t>
  </si>
  <si>
    <t>3.3.1</t>
  </si>
  <si>
    <t>CAIXAS</t>
  </si>
  <si>
    <t>Caixa de gordura simples (capacidade: 36l), retangular, em alvenaria com tijolos cerâmicos maciços, dimensões internas = 0,2x0,4 m, altura interna = 0,8 m. af_12/2020</t>
  </si>
  <si>
    <t>ACESSÓRIOS HIDROSSANITÁRIOS</t>
  </si>
  <si>
    <t>3.4.1</t>
  </si>
  <si>
    <t>3.4.2</t>
  </si>
  <si>
    <t xml:space="preserve">FITA ISOLANTE NR 33 - 19MM X 20M </t>
  </si>
  <si>
    <t>Pregos 15x15 1KG</t>
  </si>
  <si>
    <t>Cola para PVC Incolor Frasco 850g Tigre</t>
  </si>
  <si>
    <t>Fita Veda Rosca 18mmx10m Tigre</t>
  </si>
  <si>
    <t>Silicone Pu40 Branco 420g Tekbond</t>
  </si>
  <si>
    <t>Kit 30 Conexoes Krona_ Joelho, Tee, Luva Soldavel 3/4_25mm</t>
  </si>
  <si>
    <t>‎Parafuso Fenda Phillips Cabeca Chata Com Bucha 8Mm - 30 Unid.- Saco</t>
  </si>
  <si>
    <t>Cano PVC Marrom Soldável 3m 3/4" 25mm Tigre</t>
  </si>
  <si>
    <t>Tubo de PVC Marrom Soldável 40mm com 6 Metros - TIGRE</t>
  </si>
  <si>
    <t>Tubo Soldável 25mm com 6 Metros Tigre</t>
  </si>
  <si>
    <t>4.1</t>
  </si>
  <si>
    <t>4.1.1</t>
  </si>
  <si>
    <t>Pendente Hasta Recta 1 Metro 4000K Preto Fosco - Avant</t>
  </si>
  <si>
    <t>4.1.2</t>
  </si>
  <si>
    <t>Plafon Led Embutir 24w Quadrado 4000k - Avant</t>
  </si>
  <si>
    <t>Kit 20 Spot Rendondo Smd Led  5w Direcionável Embutir Bivolt 3000k - Avant</t>
  </si>
  <si>
    <t>Kit Eletrificado Trilhos 1m + 4 Spots Led 7w 3000K</t>
  </si>
  <si>
    <t>Painel Plafon Led Quadrado Sobrepor 18w Neutro 4000k - Avant</t>
  </si>
  <si>
    <t>Painel Led Fit Slim Embutir 100 X 1200 4000 K 36 W - Avant</t>
  </si>
  <si>
    <t>4.2</t>
  </si>
  <si>
    <t>4.2.1</t>
  </si>
  <si>
    <t>4.2.2</t>
  </si>
  <si>
    <t>4.2.3</t>
  </si>
  <si>
    <t>4.3</t>
  </si>
  <si>
    <t>TOMADAS E INTERRUPTORES</t>
  </si>
  <si>
    <t>4.3.1</t>
  </si>
  <si>
    <t>4.4</t>
  </si>
  <si>
    <t>TOTAL GERAL</t>
  </si>
  <si>
    <t>Data-base: 5/2023</t>
  </si>
  <si>
    <t>CONDUÍTES E FIOS</t>
  </si>
  <si>
    <t>4.4.1</t>
  </si>
  <si>
    <t>Remoção de impermeabilização com manta asfaltica</t>
  </si>
  <si>
    <t>5.1</t>
  </si>
  <si>
    <t>BDI</t>
  </si>
  <si>
    <t>TOTAL COM BDI</t>
  </si>
  <si>
    <t>SOLEIRA EM GRANITO BRANCO ITAÚNAS, LARGURA 15 CM, ESPESSURA 2,0 CM</t>
  </si>
  <si>
    <t xml:space="preserve">RODAPÉ EM GRANITO BRANCCO ITAÚNAS, ALTURA 10 CM. </t>
  </si>
  <si>
    <t xml:space="preserve">RODAPAREDE EM GRANITO BRANCO ITAÚNAS, ALTURA 10 CM. </t>
  </si>
  <si>
    <t xml:space="preserve">RODAPAREDE EM GRANITO SÃO GABRIEL, ALTURA 10 CM. </t>
  </si>
  <si>
    <t>Bancada de granito branco itaúnas com espessura de 2 cm para cozinha</t>
  </si>
  <si>
    <t>Granito são gabriel com espessura de 2 cm para banheiro</t>
  </si>
  <si>
    <t>Prateleiras em granito branco itaúnas, esp. 2cm para depósito</t>
  </si>
  <si>
    <t>INSTALAÇÃO DE CANTEIRO DE OBRA</t>
  </si>
  <si>
    <t>3.3.2</t>
  </si>
  <si>
    <t>3.5</t>
  </si>
  <si>
    <t>3.5.1</t>
  </si>
  <si>
    <t>3.5.2</t>
  </si>
  <si>
    <t>3.5.3</t>
  </si>
  <si>
    <t>3.5.4</t>
  </si>
  <si>
    <t>3.6</t>
  </si>
  <si>
    <t>3.6.1</t>
  </si>
  <si>
    <t>3.7</t>
  </si>
  <si>
    <t>3.7.1</t>
  </si>
  <si>
    <t>3.7.1.1</t>
  </si>
  <si>
    <t>3.7.1.2</t>
  </si>
  <si>
    <t>3.7.1.3</t>
  </si>
  <si>
    <t>3.7.1.4</t>
  </si>
  <si>
    <t>3.7.1.5</t>
  </si>
  <si>
    <t>3.7.1.6</t>
  </si>
  <si>
    <t>3.7.2</t>
  </si>
  <si>
    <t>3.7.3</t>
  </si>
  <si>
    <t>3.8</t>
  </si>
  <si>
    <t>3.8.1</t>
  </si>
  <si>
    <t>3.8.2</t>
  </si>
  <si>
    <t>3.8.3</t>
  </si>
  <si>
    <t>3.8.4</t>
  </si>
  <si>
    <t>3.8.5</t>
  </si>
  <si>
    <t>3.8.6</t>
  </si>
  <si>
    <t>3.8.7</t>
  </si>
  <si>
    <t>3.8.8</t>
  </si>
  <si>
    <t>3.8.9</t>
  </si>
  <si>
    <t>3.9</t>
  </si>
  <si>
    <t>3.9.1</t>
  </si>
  <si>
    <t>3.9.2</t>
  </si>
  <si>
    <t>3.9.3</t>
  </si>
  <si>
    <t>4.2.4</t>
  </si>
  <si>
    <t>4.2.5</t>
  </si>
  <si>
    <t>4.2.6</t>
  </si>
  <si>
    <t>4.4.2</t>
  </si>
  <si>
    <t>4.4.3</t>
  </si>
  <si>
    <t>4.4.4</t>
  </si>
  <si>
    <t>4.4.5</t>
  </si>
  <si>
    <t>4.4.6</t>
  </si>
  <si>
    <t>4.4.7</t>
  </si>
  <si>
    <t>4.4.8</t>
  </si>
  <si>
    <t>4.4.9</t>
  </si>
  <si>
    <t>4.4.10</t>
  </si>
  <si>
    <t>4.4.11</t>
  </si>
  <si>
    <t>4.4.12</t>
  </si>
  <si>
    <t>4.4.13</t>
  </si>
  <si>
    <t>5.2</t>
  </si>
  <si>
    <t>5.3</t>
  </si>
  <si>
    <t>5.3.1</t>
  </si>
  <si>
    <t>5.2.1</t>
  </si>
  <si>
    <t>5.2.2</t>
  </si>
  <si>
    <t>5.2.3</t>
  </si>
  <si>
    <t>5.2.4</t>
  </si>
  <si>
    <t>5.2.5</t>
  </si>
  <si>
    <t>5.2.6</t>
  </si>
  <si>
    <t>5.1.1</t>
  </si>
  <si>
    <t>5.1.2</t>
  </si>
  <si>
    <t>5.1.3</t>
  </si>
  <si>
    <t>5.1.4</t>
  </si>
  <si>
    <t>5.1.5</t>
  </si>
  <si>
    <t>5.1.6</t>
  </si>
  <si>
    <t>4.4.14</t>
  </si>
  <si>
    <t>4.4.15</t>
  </si>
  <si>
    <t>4.4.16</t>
  </si>
  <si>
    <t>ANEXO III - PLANILHA ORÇAMENTÁRIA DE REFERÊNCIA - PREGÃO PRESENCIAL 002/2023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</si>
</sst>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4" formatCode="_-&quot;R$&quot;\ * #,##0.00_-;\-&quot;R$&quot;\ * #,##0.00_-;_-&quot;R$&quot;\ * &quot;-&quot;??_-;_-@_-"/>
    <numFmt numFmtId="43" formatCode="_-* #,##0.00_-;\-* #,##0.00_-;_-* &quot;-&quot;??_-;_-@_-"/>
    <numFmt numFmtId="164" formatCode="_(* #,##0.00_);_(* \(#,##0.00\);_(* &quot;-&quot;??_);_(@_)"/>
    <numFmt numFmtId="165" formatCode="_(* #,##0.00_);_(* \(#,##0.00\);_(* \-??_);_(@_)"/>
    <numFmt numFmtId="166" formatCode="_-&quot;€ &quot;* #,##0.00_-;&quot;-€ &quot;* #,##0.00_-;_-&quot;€ &quot;* \-??_-;_-@_-"/>
    <numFmt numFmtId="167" formatCode="_(&quot;R$ &quot;* #,##0.00_);_(&quot;R$ &quot;* \(#,##0.00\);_(&quot;R$ &quot;* &quot;-&quot;??_);_(@_)"/>
    <numFmt numFmtId="168" formatCode="0.000"/>
    <numFmt numFmtId="169" formatCode="&quot;x&quot;0"/>
    <numFmt numFmtId="170" formatCode="###0.000;###0.000"/>
    <numFmt numFmtId="171" formatCode="0.000%"/>
    <numFmt numFmtId="172" formatCode="&quot;BDI=&quot;0%"/>
    <numFmt numFmtId="173" formatCode="00"/>
    <numFmt numFmtId="174" formatCode="_-[$R$-416]\ * #,##0.00_-;\-[$R$-416]\ * #,##0.00_-;_-[$R$-416]\ * &quot;-&quot;??_-;_-@_-"/>
    <numFmt numFmtId="175" formatCode="&quot;Leis Sociais : &quot;00.00&quot;%&quot;"/>
    <numFmt numFmtId="176" formatCode="&quot;Data-base: &quot;0&quot;/2021&quot;"/>
    <numFmt numFmtId="177" formatCode="&quot;R$&quot;\ #,##0.00"/>
  </numFmts>
  <fonts count="81"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sz val="10"/>
      <name val="Arial"/>
      <family val="2"/>
    </font>
    <font>
      <sz val="11"/>
      <color indexed="8"/>
      <name val="Calibri"/>
      <family val="2"/>
    </font>
    <font>
      <sz val="8"/>
      <color indexed="8"/>
      <name val="Arial Narrow"/>
      <family val="2"/>
    </font>
    <font>
      <b/>
      <sz val="11"/>
      <color indexed="52"/>
      <name val="Calibri"/>
      <family val="2"/>
    </font>
    <font>
      <b/>
      <sz val="11"/>
      <color indexed="9"/>
      <name val="Calibri"/>
      <family val="2"/>
    </font>
    <font>
      <sz val="11"/>
      <color indexed="17"/>
      <name val="Calibri"/>
      <family val="2"/>
    </font>
    <font>
      <b/>
      <sz val="15"/>
      <color indexed="56"/>
      <name val="Calibri"/>
      <family val="2"/>
    </font>
    <font>
      <sz val="11"/>
      <color indexed="62"/>
      <name val="Calibri"/>
      <family val="2"/>
    </font>
    <font>
      <sz val="11"/>
      <color indexed="52"/>
      <name val="Calibri"/>
      <family val="2"/>
    </font>
    <font>
      <b/>
      <sz val="11"/>
      <color indexed="63"/>
      <name val="Calibri"/>
      <family val="2"/>
    </font>
    <font>
      <b/>
      <sz val="18"/>
      <color indexed="56"/>
      <name val="Cambria"/>
      <family val="2"/>
    </font>
    <font>
      <sz val="11"/>
      <color indexed="10"/>
      <name val="Calibri"/>
      <family val="2"/>
    </font>
    <font>
      <sz val="10"/>
      <color theme="1"/>
      <name val="Arial"/>
      <family val="2"/>
    </font>
    <font>
      <b/>
      <sz val="10"/>
      <color indexed="8"/>
      <name val="Arial"/>
      <family val="2"/>
    </font>
    <font>
      <sz val="10"/>
      <color indexed="8"/>
      <name val="Arial"/>
      <family val="2"/>
    </font>
    <font>
      <b/>
      <sz val="9"/>
      <name val="Arial"/>
      <family val="2"/>
    </font>
    <font>
      <i/>
      <sz val="10"/>
      <name val="Arial"/>
      <family val="2"/>
    </font>
    <font>
      <b/>
      <i/>
      <sz val="10"/>
      <name val="Arial"/>
      <family val="2"/>
    </font>
    <font>
      <sz val="10"/>
      <color rgb="FF000000"/>
      <name val="Arial"/>
      <family val="2"/>
    </font>
    <font>
      <b/>
      <sz val="11"/>
      <name val="Arial"/>
      <family val="2"/>
    </font>
    <font>
      <b/>
      <sz val="10"/>
      <color theme="1"/>
      <name val="Arial"/>
      <family val="2"/>
    </font>
    <font>
      <sz val="10"/>
      <color rgb="FF000000"/>
      <name val="Times New Roman"/>
      <family val="1"/>
    </font>
    <font>
      <b/>
      <sz val="11"/>
      <color rgb="FF000000"/>
      <name val="Arial"/>
      <family val="2"/>
    </font>
    <font>
      <b/>
      <sz val="11"/>
      <color theme="4"/>
      <name val="Arial"/>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9C0006"/>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0"/>
      <color theme="10"/>
      <name val="Times New Roman"/>
      <family val="1"/>
    </font>
    <font>
      <sz val="11"/>
      <color rgb="FF000000"/>
      <name val="Calibri"/>
      <family val="2"/>
      <scheme val="minor"/>
    </font>
    <font>
      <b/>
      <sz val="10"/>
      <name val="Calibri"/>
      <family val="2"/>
    </font>
    <font>
      <u/>
      <sz val="10"/>
      <color theme="10"/>
      <name val="Arial"/>
      <family val="2"/>
    </font>
    <font>
      <b/>
      <sz val="10"/>
      <color rgb="FF000000"/>
      <name val="Tahoma"/>
      <family val="2"/>
    </font>
    <font>
      <b/>
      <sz val="9"/>
      <color theme="1"/>
      <name val="Arial"/>
      <family val="2"/>
    </font>
    <font>
      <sz val="10"/>
      <color rgb="FF000000"/>
      <name val="Tahoma"/>
      <family val="2"/>
    </font>
    <font>
      <sz val="11"/>
      <color theme="1"/>
      <name val="Tahoma"/>
      <family val="2"/>
    </font>
    <font>
      <b/>
      <sz val="11"/>
      <color rgb="FF000000"/>
      <name val="Tahoma"/>
      <family val="2"/>
    </font>
    <font>
      <b/>
      <sz val="9"/>
      <color rgb="FF000000"/>
      <name val="Tahoma"/>
      <family val="2"/>
    </font>
    <font>
      <sz val="11"/>
      <name val="Calibri"/>
      <family val="2"/>
    </font>
    <font>
      <b/>
      <sz val="15"/>
      <color rgb="FF000000"/>
      <name val="Calibri"/>
      <family val="2"/>
    </font>
    <font>
      <sz val="11"/>
      <name val="Calibri"/>
      <family val="2"/>
      <scheme val="minor"/>
    </font>
    <font>
      <sz val="10"/>
      <name val="Calibri"/>
      <family val="2"/>
      <scheme val="minor"/>
    </font>
    <font>
      <sz val="10"/>
      <color theme="1"/>
      <name val="Calibri"/>
      <family val="2"/>
      <scheme val="minor"/>
    </font>
    <font>
      <b/>
      <sz val="11"/>
      <color theme="5" tint="-0.249977111117893"/>
      <name val="Arial"/>
      <family val="2"/>
    </font>
    <font>
      <sz val="10"/>
      <name val="Arial"/>
      <family val="2"/>
    </font>
    <font>
      <sz val="11"/>
      <color theme="1"/>
      <name val="Calibri"/>
      <family val="2"/>
      <scheme val="minor"/>
    </font>
  </fonts>
  <fills count="55">
    <fill>
      <patternFill patternType="none"/>
    </fill>
    <fill>
      <patternFill patternType="gray125"/>
    </fill>
    <fill>
      <patternFill patternType="solid">
        <fgColor indexed="42"/>
      </patternFill>
    </fill>
    <fill>
      <patternFill patternType="solid">
        <fgColor indexed="47"/>
      </patternFill>
    </fill>
    <fill>
      <patternFill patternType="solid">
        <fgColor indexed="22"/>
      </patternFill>
    </fill>
    <fill>
      <patternFill patternType="solid">
        <fgColor indexed="55"/>
      </patternFill>
    </fill>
    <fill>
      <patternFill patternType="solid">
        <fgColor indexed="26"/>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2" tint="-9.9978637043366805E-2"/>
        <bgColor indexed="64"/>
      </patternFill>
    </fill>
    <fill>
      <patternFill patternType="solid">
        <fgColor theme="8" tint="0.79998168889431442"/>
        <bgColor indexed="64"/>
      </patternFill>
    </fill>
    <fill>
      <patternFill patternType="solid">
        <fgColor theme="6" tint="0.39997558519241921"/>
        <bgColor indexed="64"/>
      </patternFill>
    </fill>
    <fill>
      <patternFill patternType="solid">
        <fgColor rgb="FFFFFF00"/>
        <bgColor indexed="64"/>
      </patternFill>
    </fill>
    <fill>
      <patternFill patternType="solid">
        <fgColor theme="6" tint="0.59999389629810485"/>
        <bgColor indexed="64"/>
      </patternFill>
    </fill>
    <fill>
      <patternFill patternType="solid">
        <fgColor theme="0" tint="-0.34998626667073579"/>
        <bgColor indexed="64"/>
      </patternFill>
    </fill>
    <fill>
      <patternFill patternType="solid">
        <fgColor theme="3" tint="0.59999389629810485"/>
        <bgColor indexed="64"/>
      </patternFill>
    </fill>
    <fill>
      <patternFill patternType="solid">
        <fgColor rgb="FFFFC7CE"/>
      </patternFill>
    </fill>
    <fill>
      <patternFill patternType="solid">
        <fgColor rgb="FFFFEB9C"/>
      </patternFill>
    </fill>
    <fill>
      <patternFill patternType="solid">
        <fgColor rgb="FFF2F2F2"/>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39997558519241921"/>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3" tint="0.79998168889431442"/>
        <bgColor indexed="64"/>
      </patternFill>
    </fill>
    <fill>
      <patternFill patternType="solid">
        <fgColor theme="3" tint="0.39997558519241921"/>
        <bgColor indexed="64"/>
      </patternFill>
    </fill>
    <fill>
      <patternFill patternType="solid">
        <fgColor theme="0" tint="-0.499984740745262"/>
        <bgColor indexed="64"/>
      </patternFill>
    </fill>
    <fill>
      <patternFill patternType="solid">
        <fgColor theme="8" tint="0.39997558519241921"/>
        <bgColor indexed="64"/>
      </patternFill>
    </fill>
    <fill>
      <patternFill patternType="solid">
        <fgColor rgb="FFFFE48F"/>
        <bgColor indexed="64"/>
      </patternFill>
    </fill>
    <fill>
      <patternFill patternType="solid">
        <fgColor rgb="FFFFC000"/>
        <bgColor indexed="64"/>
      </patternFill>
    </fill>
    <fill>
      <patternFill patternType="solid">
        <fgColor theme="5" tint="0.39997558519241921"/>
        <bgColor indexed="64"/>
      </patternFill>
    </fill>
  </fills>
  <borders count="96">
    <border>
      <left/>
      <right/>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right/>
      <top style="thin">
        <color auto="1"/>
      </top>
      <bottom/>
      <diagonal/>
    </border>
    <border>
      <left style="thin">
        <color indexed="64"/>
      </left>
      <right style="thin">
        <color indexed="64"/>
      </right>
      <top/>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64"/>
      </left>
      <right/>
      <top style="thin">
        <color indexed="64"/>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64"/>
      </left>
      <right/>
      <top style="thin">
        <color indexed="64"/>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style="thin">
        <color auto="1"/>
      </right>
      <top style="thin">
        <color auto="1"/>
      </top>
      <bottom style="thin">
        <color auto="1"/>
      </bottom>
      <diagonal/>
    </border>
    <border>
      <left style="thin">
        <color indexed="64"/>
      </left>
      <right style="thin">
        <color indexed="64"/>
      </right>
      <top style="thin">
        <color auto="1"/>
      </top>
      <bottom style="thin">
        <color indexed="64"/>
      </bottom>
      <diagonal/>
    </border>
    <border>
      <left style="thin">
        <color indexed="64"/>
      </left>
      <right style="thin">
        <color indexed="64"/>
      </right>
      <top style="thin">
        <color indexed="64"/>
      </top>
      <bottom/>
      <diagonal/>
    </border>
    <border>
      <left/>
      <right/>
      <top style="thin">
        <color auto="1"/>
      </top>
      <bottom style="thin">
        <color indexed="64"/>
      </bottom>
      <diagonal/>
    </border>
    <border>
      <left/>
      <right style="thin">
        <color indexed="64"/>
      </right>
      <top style="thin">
        <color auto="1"/>
      </top>
      <bottom/>
      <diagonal/>
    </border>
    <border>
      <left/>
      <right style="thin">
        <color indexed="64"/>
      </right>
      <top style="thin">
        <color auto="1"/>
      </top>
      <bottom/>
      <diagonal/>
    </border>
    <border>
      <left style="thin">
        <color indexed="64"/>
      </left>
      <right/>
      <top style="thin">
        <color indexed="64"/>
      </top>
      <bottom style="thin">
        <color indexed="64"/>
      </bottom>
      <diagonal/>
    </border>
    <border>
      <left/>
      <right style="thin">
        <color auto="1"/>
      </right>
      <top style="thin">
        <color auto="1"/>
      </top>
      <bottom style="thin">
        <color auto="1"/>
      </bottom>
      <diagonal/>
    </border>
    <border>
      <left style="thin">
        <color indexed="64"/>
      </left>
      <right style="thin">
        <color indexed="64"/>
      </right>
      <top style="thin">
        <color indexed="64"/>
      </top>
      <bottom/>
      <diagonal/>
    </border>
    <border>
      <left/>
      <right/>
      <top style="thin">
        <color auto="1"/>
      </top>
      <bottom style="thin">
        <color indexed="64"/>
      </bottom>
      <diagonal/>
    </border>
  </borders>
  <cellStyleXfs count="13687">
    <xf numFmtId="0" fontId="0" fillId="0" borderId="0"/>
    <xf numFmtId="164" fontId="25" fillId="0" borderId="0" applyFont="0" applyFill="0" applyBorder="0" applyAlignment="0" applyProtection="0"/>
    <xf numFmtId="164" fontId="27" fillId="0" borderId="0" applyFont="0" applyFill="0" applyBorder="0" applyAlignment="0" applyProtection="0"/>
    <xf numFmtId="0" fontId="27" fillId="0" borderId="0"/>
    <xf numFmtId="0" fontId="29" fillId="0" borderId="1" applyNumberFormat="0" applyFont="0" applyAlignment="0">
      <alignment horizontal="left" vertical="top" indent="1"/>
    </xf>
    <xf numFmtId="0" fontId="31" fillId="5" borderId="10" applyNumberFormat="0" applyAlignment="0" applyProtection="0"/>
    <xf numFmtId="165" fontId="27" fillId="0" borderId="0" applyFill="0" applyBorder="0" applyAlignment="0" applyProtection="0"/>
    <xf numFmtId="166" fontId="27" fillId="0" borderId="0" applyFill="0" applyBorder="0" applyAlignment="0" applyProtection="0"/>
    <xf numFmtId="0" fontId="32" fillId="2" borderId="0" applyNumberFormat="0" applyBorder="0" applyAlignment="0" applyProtection="0"/>
    <xf numFmtId="0" fontId="34" fillId="3" borderId="9" applyNumberFormat="0" applyAlignment="0" applyProtection="0"/>
    <xf numFmtId="0" fontId="35" fillId="0" borderId="12" applyNumberFormat="0" applyFill="0" applyAlignment="0" applyProtection="0"/>
    <xf numFmtId="167" fontId="28" fillId="0" borderId="0" applyFont="0" applyFill="0" applyBorder="0" applyAlignment="0" applyProtection="0"/>
    <xf numFmtId="0" fontId="28" fillId="0" borderId="0"/>
    <xf numFmtId="0" fontId="27" fillId="6" borderId="13" applyNumberFormat="0" applyFont="0" applyAlignment="0" applyProtection="0"/>
    <xf numFmtId="9" fontId="27" fillId="0" borderId="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164" fontId="28" fillId="0" borderId="0" applyFont="0" applyFill="0" applyBorder="0" applyAlignment="0" applyProtection="0"/>
    <xf numFmtId="0" fontId="37" fillId="0" borderId="0" applyNumberFormat="0" applyFill="0" applyBorder="0" applyAlignment="0" applyProtection="0"/>
    <xf numFmtId="0" fontId="33" fillId="0" borderId="11" applyNumberFormat="0" applyFill="0" applyAlignment="0" applyProtection="0"/>
    <xf numFmtId="0" fontId="38" fillId="0" borderId="0" applyNumberFormat="0" applyFill="0" applyBorder="0" applyAlignment="0" applyProtection="0"/>
    <xf numFmtId="164" fontId="25" fillId="0" borderId="0" applyFont="0" applyFill="0" applyBorder="0" applyAlignment="0" applyProtection="0"/>
    <xf numFmtId="0" fontId="24" fillId="0" borderId="0"/>
    <xf numFmtId="164" fontId="25" fillId="0" borderId="0" applyFont="0" applyFill="0" applyBorder="0" applyAlignment="0" applyProtection="0"/>
    <xf numFmtId="164" fontId="25" fillId="0" borderId="0" applyFont="0" applyFill="0" applyBorder="0" applyAlignment="0" applyProtection="0"/>
    <xf numFmtId="0" fontId="23"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165" fontId="25" fillId="0" borderId="0" applyFill="0" applyBorder="0" applyAlignment="0" applyProtection="0"/>
    <xf numFmtId="166" fontId="25" fillId="0" borderId="0" applyFill="0" applyBorder="0" applyAlignment="0" applyProtection="0"/>
    <xf numFmtId="0" fontId="25" fillId="6" borderId="13" applyNumberFormat="0" applyFont="0" applyAlignment="0" applyProtection="0"/>
    <xf numFmtId="9" fontId="25" fillId="0" borderId="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8"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2" fillId="0" borderId="0"/>
    <xf numFmtId="0" fontId="22" fillId="0" borderId="0"/>
    <xf numFmtId="0" fontId="22" fillId="0" borderId="0"/>
    <xf numFmtId="0" fontId="21" fillId="0" borderId="0"/>
    <xf numFmtId="0" fontId="25" fillId="0" borderId="0"/>
    <xf numFmtId="0" fontId="20" fillId="0" borderId="0"/>
    <xf numFmtId="43" fontId="20" fillId="0" borderId="0" applyFont="0" applyFill="0" applyBorder="0" applyAlignment="0" applyProtection="0"/>
    <xf numFmtId="0" fontId="25"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164" fontId="25"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9" fontId="25" fillId="0" borderId="0" applyFont="0" applyFill="0" applyBorder="0" applyAlignment="0" applyProtection="0"/>
    <xf numFmtId="0" fontId="20" fillId="0" borderId="0"/>
    <xf numFmtId="0" fontId="20" fillId="0" borderId="0"/>
    <xf numFmtId="0" fontId="20" fillId="0" borderId="0"/>
    <xf numFmtId="0" fontId="19" fillId="0" borderId="0"/>
    <xf numFmtId="43" fontId="19" fillId="0" borderId="0" applyFont="0" applyFill="0" applyBorder="0" applyAlignment="0" applyProtection="0"/>
    <xf numFmtId="164" fontId="25" fillId="0" borderId="0" applyFont="0" applyFill="0" applyBorder="0" applyAlignment="0" applyProtection="0"/>
    <xf numFmtId="0" fontId="19" fillId="0" borderId="0"/>
    <xf numFmtId="0" fontId="19"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0" fontId="18" fillId="0" borderId="0"/>
    <xf numFmtId="44"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43" fontId="18" fillId="0" borderId="0" applyFont="0" applyFill="0" applyBorder="0" applyAlignment="0" applyProtection="0"/>
    <xf numFmtId="0" fontId="18" fillId="0" borderId="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44"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25" fillId="0" borderId="0"/>
    <xf numFmtId="164" fontId="25"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44"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44"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6" fillId="0" borderId="0"/>
    <xf numFmtId="0" fontId="16" fillId="0" borderId="0"/>
    <xf numFmtId="43" fontId="25" fillId="0" borderId="0" applyFont="0" applyFill="0" applyBorder="0" applyAlignment="0" applyProtection="0"/>
    <xf numFmtId="43" fontId="25" fillId="0" borderId="0" applyFont="0" applyFill="0" applyBorder="0" applyAlignment="0" applyProtection="0"/>
    <xf numFmtId="43" fontId="28"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6" fillId="0" borderId="0"/>
    <xf numFmtId="0" fontId="16" fillId="0" borderId="0"/>
    <xf numFmtId="0" fontId="16" fillId="0" borderId="0"/>
    <xf numFmtId="0" fontId="16" fillId="0" borderId="0"/>
    <xf numFmtId="0" fontId="16" fillId="0" borderId="0"/>
    <xf numFmtId="43" fontId="16" fillId="0" borderId="0" applyFont="0" applyFill="0" applyBorder="0" applyAlignment="0" applyProtection="0"/>
    <xf numFmtId="0" fontId="16" fillId="0" borderId="0"/>
    <xf numFmtId="0" fontId="16" fillId="0" borderId="0"/>
    <xf numFmtId="44" fontId="16" fillId="0" borderId="0" applyFont="0" applyFill="0" applyBorder="0" applyAlignment="0" applyProtection="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43" fontId="25"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0" fontId="16" fillId="0" borderId="0"/>
    <xf numFmtId="0" fontId="16" fillId="0" borderId="0"/>
    <xf numFmtId="0" fontId="16" fillId="0" borderId="0"/>
    <xf numFmtId="0" fontId="16" fillId="0" borderId="0"/>
    <xf numFmtId="0" fontId="25" fillId="0" borderId="0"/>
    <xf numFmtId="9" fontId="28" fillId="0" borderId="0" applyFont="0" applyFill="0" applyBorder="0" applyAlignment="0" applyProtection="0"/>
    <xf numFmtId="0" fontId="48" fillId="0" borderId="0"/>
    <xf numFmtId="0" fontId="25" fillId="0" borderId="0"/>
    <xf numFmtId="44" fontId="51" fillId="0" borderId="0" applyFont="0" applyFill="0" applyBorder="0" applyAlignment="0" applyProtection="0"/>
    <xf numFmtId="0" fontId="15" fillId="0" borderId="0"/>
    <xf numFmtId="164" fontId="25"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29" fillId="0" borderId="17" applyNumberFormat="0" applyFont="0" applyAlignment="0">
      <alignment horizontal="left" vertical="top" indent="1"/>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44" fontId="25" fillId="0" borderId="0" applyFont="0" applyFill="0" applyBorder="0" applyAlignment="0" applyProtection="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44" fontId="25" fillId="0" borderId="0" applyFont="0" applyFill="0" applyBorder="0" applyAlignment="0" applyProtection="0"/>
    <xf numFmtId="0" fontId="13" fillId="0" borderId="0"/>
    <xf numFmtId="0" fontId="13" fillId="0" borderId="0"/>
    <xf numFmtId="43" fontId="13" fillId="0" borderId="0" applyFont="0" applyFill="0" applyBorder="0" applyAlignment="0" applyProtection="0"/>
    <xf numFmtId="0" fontId="13" fillId="0" borderId="0"/>
    <xf numFmtId="43" fontId="25" fillId="0" borderId="0" applyFont="0" applyFill="0" applyBorder="0" applyAlignment="0" applyProtection="0"/>
    <xf numFmtId="0" fontId="52" fillId="0" borderId="0" applyNumberFormat="0" applyFill="0" applyBorder="0" applyAlignment="0" applyProtection="0"/>
    <xf numFmtId="0" fontId="53" fillId="0" borderId="18" applyNumberFormat="0" applyFill="0" applyAlignment="0" applyProtection="0"/>
    <xf numFmtId="0" fontId="54" fillId="0" borderId="19" applyNumberFormat="0" applyFill="0" applyAlignment="0" applyProtection="0"/>
    <xf numFmtId="0" fontId="55" fillId="0" borderId="20" applyNumberFormat="0" applyFill="0" applyAlignment="0" applyProtection="0"/>
    <xf numFmtId="0" fontId="55" fillId="0" borderId="0" applyNumberFormat="0" applyFill="0" applyBorder="0" applyAlignment="0" applyProtection="0"/>
    <xf numFmtId="0" fontId="56" fillId="17" borderId="0" applyNumberFormat="0" applyBorder="0" applyAlignment="0" applyProtection="0"/>
    <xf numFmtId="0" fontId="57" fillId="18" borderId="0" applyNumberFormat="0" applyBorder="0" applyAlignment="0" applyProtection="0"/>
    <xf numFmtId="0" fontId="58" fillId="19" borderId="22" applyNumberFormat="0" applyAlignment="0" applyProtection="0"/>
    <xf numFmtId="0" fontId="59" fillId="19" borderId="21" applyNumberFormat="0" applyAlignment="0" applyProtection="0"/>
    <xf numFmtId="0" fontId="60" fillId="0" borderId="0" applyNumberFormat="0" applyFill="0" applyBorder="0" applyAlignment="0" applyProtection="0"/>
    <xf numFmtId="0" fontId="61" fillId="0" borderId="24" applyNumberFormat="0" applyFill="0" applyAlignment="0" applyProtection="0"/>
    <xf numFmtId="0" fontId="62" fillId="21"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62" fillId="24" borderId="0" applyNumberFormat="0" applyBorder="0" applyAlignment="0" applyProtection="0"/>
    <xf numFmtId="0" fontId="62" fillId="25"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62" fillId="28" borderId="0" applyNumberFormat="0" applyBorder="0" applyAlignment="0" applyProtection="0"/>
    <xf numFmtId="0" fontId="62" fillId="29"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62" fillId="32" borderId="0" applyNumberFormat="0" applyBorder="0" applyAlignment="0" applyProtection="0"/>
    <xf numFmtId="0" fontId="62" fillId="33" borderId="0" applyNumberFormat="0" applyBorder="0" applyAlignment="0" applyProtection="0"/>
    <xf numFmtId="0" fontId="12" fillId="34" borderId="0" applyNumberFormat="0" applyBorder="0" applyAlignment="0" applyProtection="0"/>
    <xf numFmtId="0" fontId="12" fillId="35" borderId="0" applyNumberFormat="0" applyBorder="0" applyAlignment="0" applyProtection="0"/>
    <xf numFmtId="0" fontId="62" fillId="36" borderId="0" applyNumberFormat="0" applyBorder="0" applyAlignment="0" applyProtection="0"/>
    <xf numFmtId="0" fontId="62" fillId="37" borderId="0" applyNumberFormat="0" applyBorder="0" applyAlignment="0" applyProtection="0"/>
    <xf numFmtId="0" fontId="12" fillId="38" borderId="0" applyNumberFormat="0" applyBorder="0" applyAlignment="0" applyProtection="0"/>
    <xf numFmtId="0" fontId="12" fillId="39" borderId="0" applyNumberFormat="0" applyBorder="0" applyAlignment="0" applyProtection="0"/>
    <xf numFmtId="0" fontId="62" fillId="40" borderId="0" applyNumberFormat="0" applyBorder="0" applyAlignment="0" applyProtection="0"/>
    <xf numFmtId="0" fontId="62" fillId="41" borderId="0" applyNumberFormat="0" applyBorder="0" applyAlignment="0" applyProtection="0"/>
    <xf numFmtId="0" fontId="12" fillId="42" borderId="0" applyNumberFormat="0" applyBorder="0" applyAlignment="0" applyProtection="0"/>
    <xf numFmtId="0" fontId="12" fillId="43" borderId="0" applyNumberFormat="0" applyBorder="0" applyAlignment="0" applyProtection="0"/>
    <xf numFmtId="0" fontId="62" fillId="44" borderId="0" applyNumberFormat="0" applyBorder="0" applyAlignment="0" applyProtection="0"/>
    <xf numFmtId="0" fontId="12" fillId="0" borderId="0"/>
    <xf numFmtId="0" fontId="12" fillId="20" borderId="23" applyNumberFormat="0" applyFont="0" applyAlignment="0" applyProtection="0"/>
    <xf numFmtId="0" fontId="36" fillId="4" borderId="26" applyNumberFormat="0" applyAlignment="0" applyProtection="0"/>
    <xf numFmtId="0" fontId="25" fillId="6" borderId="25" applyNumberFormat="0" applyFont="0" applyAlignment="0" applyProtection="0"/>
    <xf numFmtId="0" fontId="34" fillId="3" borderId="53" applyNumberFormat="0" applyAlignment="0" applyProtection="0"/>
    <xf numFmtId="0" fontId="29" fillId="0" borderId="31" applyNumberFormat="0" applyFont="0" applyAlignment="0">
      <alignment horizontal="left" vertical="top" indent="1"/>
    </xf>
    <xf numFmtId="0" fontId="25" fillId="6" borderId="29" applyNumberFormat="0" applyFont="0" applyAlignment="0" applyProtection="0"/>
    <xf numFmtId="0" fontId="34" fillId="3" borderId="32" applyNumberFormat="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25" fillId="6" borderId="25" applyNumberFormat="0" applyFont="0" applyAlignment="0" applyProtection="0"/>
    <xf numFmtId="0" fontId="36" fillId="4" borderId="43" applyNumberFormat="0" applyAlignment="0" applyProtection="0"/>
    <xf numFmtId="0" fontId="25" fillId="6" borderId="60" applyNumberFormat="0" applyFont="0" applyAlignment="0" applyProtection="0"/>
    <xf numFmtId="0" fontId="30" fillId="4" borderId="44" applyNumberFormat="0" applyAlignment="0" applyProtection="0"/>
    <xf numFmtId="0" fontId="29" fillId="0" borderId="59" applyNumberFormat="0" applyFont="0" applyAlignment="0">
      <alignment horizontal="left" vertical="top" indent="1"/>
    </xf>
    <xf numFmtId="0" fontId="25" fillId="6" borderId="36" applyNumberFormat="0" applyFont="0" applyAlignment="0" applyProtection="0"/>
    <xf numFmtId="0" fontId="30" fillId="4" borderId="35" applyNumberFormat="0" applyAlignment="0" applyProtection="0"/>
    <xf numFmtId="0" fontId="36" fillId="4" borderId="30" applyNumberFormat="0" applyAlignment="0" applyProtection="0"/>
    <xf numFmtId="0" fontId="25" fillId="6" borderId="39" applyNumberFormat="0" applyFont="0" applyAlignment="0" applyProtection="0"/>
    <xf numFmtId="0" fontId="25" fillId="6" borderId="51" applyNumberFormat="0" applyFont="0" applyAlignment="0" applyProtection="0"/>
    <xf numFmtId="0" fontId="34" fillId="3" borderId="27" applyNumberFormat="0" applyAlignment="0" applyProtection="0"/>
    <xf numFmtId="0" fontId="25" fillId="6" borderId="42" applyNumberFormat="0" applyFont="0" applyAlignment="0" applyProtection="0"/>
    <xf numFmtId="0" fontId="36" fillId="4" borderId="40" applyNumberFormat="0" applyAlignment="0" applyProtection="0"/>
    <xf numFmtId="0" fontId="30" fillId="4" borderId="41" applyNumberFormat="0" applyAlignment="0" applyProtection="0"/>
    <xf numFmtId="0" fontId="36" fillId="4" borderId="61" applyNumberFormat="0" applyAlignment="0" applyProtection="0"/>
    <xf numFmtId="0" fontId="30" fillId="4" borderId="53" applyNumberFormat="0" applyAlignment="0" applyProtection="0"/>
    <xf numFmtId="0" fontId="36" fillId="4" borderId="37" applyNumberFormat="0" applyAlignment="0" applyProtection="0"/>
    <xf numFmtId="0" fontId="30" fillId="4" borderId="38" applyNumberFormat="0" applyAlignment="0" applyProtection="0"/>
    <xf numFmtId="0" fontId="34" fillId="3" borderId="50" applyNumberFormat="0" applyAlignment="0" applyProtection="0"/>
    <xf numFmtId="0" fontId="30" fillId="4" borderId="47" applyNumberFormat="0" applyAlignment="0" applyProtection="0"/>
    <xf numFmtId="0" fontId="36" fillId="4" borderId="55" applyNumberFormat="0" applyAlignment="0" applyProtection="0"/>
    <xf numFmtId="0" fontId="25" fillId="6" borderId="57" applyNumberFormat="0" applyFont="0" applyAlignment="0" applyProtection="0"/>
    <xf numFmtId="0" fontId="25" fillId="6" borderId="33" applyNumberFormat="0" applyFont="0" applyAlignment="0" applyProtection="0"/>
    <xf numFmtId="0" fontId="30" fillId="4" borderId="62" applyNumberFormat="0" applyAlignment="0" applyProtection="0"/>
    <xf numFmtId="0" fontId="29" fillId="0" borderId="28" applyNumberFormat="0" applyFont="0" applyAlignment="0">
      <alignment horizontal="left" vertical="top" indent="1"/>
    </xf>
    <xf numFmtId="0" fontId="34" fillId="3" borderId="56" applyNumberFormat="0" applyAlignment="0" applyProtection="0"/>
    <xf numFmtId="0" fontId="36" fillId="4" borderId="34" applyNumberFormat="0" applyAlignment="0" applyProtection="0"/>
    <xf numFmtId="0" fontId="25" fillId="6" borderId="45" applyNumberFormat="0" applyFont="0" applyAlignment="0" applyProtection="0"/>
    <xf numFmtId="0" fontId="25" fillId="6" borderId="63" applyNumberFormat="0" applyFont="0" applyAlignment="0" applyProtection="0"/>
    <xf numFmtId="0" fontId="25" fillId="6" borderId="48" applyNumberFormat="0" applyFont="0" applyAlignment="0" applyProtection="0"/>
    <xf numFmtId="0" fontId="34" fillId="3" borderId="38" applyNumberFormat="0" applyAlignment="0" applyProtection="0"/>
    <xf numFmtId="0" fontId="25" fillId="6" borderId="45" applyNumberFormat="0" applyFont="0" applyAlignment="0" applyProtection="0"/>
    <xf numFmtId="0" fontId="25" fillId="6" borderId="29" applyNumberFormat="0" applyFont="0" applyAlignment="0" applyProtection="0"/>
    <xf numFmtId="0" fontId="25" fillId="6" borderId="36" applyNumberFormat="0" applyFont="0" applyAlignment="0" applyProtection="0"/>
    <xf numFmtId="0" fontId="25" fillId="6" borderId="63" applyNumberFormat="0" applyFont="0" applyAlignment="0" applyProtection="0"/>
    <xf numFmtId="0" fontId="36" fillId="4" borderId="46" applyNumberFormat="0" applyAlignment="0" applyProtection="0"/>
    <xf numFmtId="0" fontId="25" fillId="6" borderId="33" applyNumberFormat="0" applyFont="0" applyAlignment="0" applyProtection="0"/>
    <xf numFmtId="0" fontId="30" fillId="4" borderId="56" applyNumberFormat="0" applyAlignment="0" applyProtection="0"/>
    <xf numFmtId="0" fontId="34" fillId="3" borderId="35" applyNumberFormat="0" applyAlignment="0" applyProtection="0"/>
    <xf numFmtId="0" fontId="25" fillId="6" borderId="51" applyNumberFormat="0" applyFont="0" applyAlignment="0" applyProtection="0"/>
    <xf numFmtId="0" fontId="36" fillId="4" borderId="64" applyNumberFormat="0" applyAlignment="0" applyProtection="0"/>
    <xf numFmtId="0" fontId="25" fillId="6" borderId="39" applyNumberFormat="0" applyFont="0" applyAlignment="0" applyProtection="0"/>
    <xf numFmtId="0" fontId="30" fillId="4" borderId="27" applyNumberFormat="0" applyAlignment="0" applyProtection="0"/>
    <xf numFmtId="0" fontId="25" fillId="6" borderId="42" applyNumberFormat="0" applyFont="0" applyAlignment="0" applyProtection="0"/>
    <xf numFmtId="0" fontId="34" fillId="3" borderId="62" applyNumberFormat="0" applyAlignment="0" applyProtection="0"/>
    <xf numFmtId="0" fontId="30" fillId="4" borderId="32" applyNumberFormat="0" applyAlignment="0" applyProtection="0"/>
    <xf numFmtId="0" fontId="34" fillId="3" borderId="44" applyNumberFormat="0" applyAlignment="0" applyProtection="0"/>
    <xf numFmtId="0" fontId="25" fillId="6" borderId="54" applyNumberFormat="0" applyFont="0" applyAlignment="0" applyProtection="0"/>
    <xf numFmtId="0" fontId="29" fillId="0" borderId="28" applyNumberFormat="0" applyFont="0" applyAlignment="0">
      <alignment horizontal="left" vertical="top" indent="1"/>
    </xf>
    <xf numFmtId="0" fontId="34" fillId="3" borderId="41" applyNumberFormat="0" applyAlignment="0" applyProtection="0"/>
    <xf numFmtId="0" fontId="30" fillId="4" borderId="50" applyNumberFormat="0" applyAlignment="0" applyProtection="0"/>
    <xf numFmtId="0" fontId="25" fillId="6" borderId="48" applyNumberFormat="0" applyFont="0" applyAlignment="0" applyProtection="0"/>
    <xf numFmtId="0" fontId="36" fillId="4" borderId="52" applyNumberFormat="0" applyAlignment="0" applyProtection="0"/>
    <xf numFmtId="0" fontId="25" fillId="6" borderId="60" applyNumberFormat="0" applyFont="0" applyAlignment="0" applyProtection="0"/>
    <xf numFmtId="0" fontId="36" fillId="4" borderId="49" applyNumberFormat="0" applyAlignment="0" applyProtection="0"/>
    <xf numFmtId="0" fontId="25" fillId="6" borderId="57" applyNumberFormat="0" applyFont="0" applyAlignment="0" applyProtection="0"/>
    <xf numFmtId="0" fontId="36" fillId="4" borderId="58" applyNumberFormat="0" applyAlignment="0" applyProtection="0"/>
    <xf numFmtId="0" fontId="25" fillId="6" borderId="54" applyNumberFormat="0" applyFont="0" applyAlignment="0" applyProtection="0"/>
    <xf numFmtId="0" fontId="34" fillId="3" borderId="47" applyNumberFormat="0" applyAlignment="0" applyProtection="0"/>
    <xf numFmtId="0" fontId="25" fillId="0" borderId="0"/>
    <xf numFmtId="164" fontId="25" fillId="0" borderId="0" applyFont="0" applyFill="0" applyBorder="0" applyAlignment="0" applyProtection="0"/>
    <xf numFmtId="0" fontId="11" fillId="0" borderId="0"/>
    <xf numFmtId="0" fontId="11" fillId="0" borderId="0"/>
    <xf numFmtId="0" fontId="25" fillId="0" borderId="0"/>
    <xf numFmtId="0" fontId="25"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25" fillId="0" borderId="0"/>
    <xf numFmtId="164" fontId="2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34" fillId="3" borderId="62" applyNumberFormat="0" applyAlignment="0" applyProtection="0"/>
    <xf numFmtId="0" fontId="34" fillId="3" borderId="62" applyNumberFormat="0" applyAlignment="0" applyProtection="0"/>
    <xf numFmtId="0" fontId="29" fillId="0" borderId="59" applyNumberFormat="0" applyFont="0" applyAlignment="0">
      <alignment horizontal="left" vertical="top" indent="1"/>
    </xf>
    <xf numFmtId="0" fontId="36" fillId="4" borderId="64" applyNumberFormat="0" applyAlignment="0" applyProtection="0"/>
    <xf numFmtId="0" fontId="25" fillId="6" borderId="63" applyNumberFormat="0" applyFont="0" applyAlignment="0" applyProtection="0"/>
    <xf numFmtId="0" fontId="30" fillId="4" borderId="62" applyNumberFormat="0" applyAlignment="0" applyProtection="0"/>
    <xf numFmtId="0" fontId="11" fillId="0" borderId="0"/>
    <xf numFmtId="0" fontId="11" fillId="0" borderId="0"/>
    <xf numFmtId="0" fontId="25" fillId="6" borderId="63" applyNumberFormat="0" applyFont="0" applyAlignment="0" applyProtection="0"/>
    <xf numFmtId="0" fontId="25" fillId="6" borderId="63" applyNumberFormat="0" applyFont="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25" fillId="6" borderId="63" applyNumberFormat="0" applyFont="0" applyAlignment="0" applyProtection="0"/>
    <xf numFmtId="0" fontId="25" fillId="6" borderId="63" applyNumberFormat="0" applyFont="0" applyAlignment="0" applyProtection="0"/>
    <xf numFmtId="0" fontId="36" fillId="4" borderId="64" applyNumberFormat="0" applyAlignment="0" applyProtection="0"/>
    <xf numFmtId="0" fontId="30" fillId="4" borderId="62" applyNumberFormat="0" applyAlignment="0" applyProtection="0"/>
    <xf numFmtId="0" fontId="36" fillId="4" borderId="64" applyNumberFormat="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0" fontId="29" fillId="0" borderId="59" applyNumberFormat="0" applyFont="0" applyAlignment="0">
      <alignment horizontal="left" vertical="top" indent="1"/>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34" fillId="3" borderId="62" applyNumberFormat="0" applyAlignment="0" applyProtection="0"/>
    <xf numFmtId="0" fontId="29" fillId="0" borderId="59" applyNumberFormat="0" applyFont="0" applyAlignment="0">
      <alignment horizontal="left" vertical="top" indent="1"/>
    </xf>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30" fillId="4" borderId="62" applyNumberFormat="0" applyAlignment="0" applyProtection="0"/>
    <xf numFmtId="0" fontId="36" fillId="4" borderId="64" applyNumberFormat="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0" fontId="29" fillId="0" borderId="59" applyNumberFormat="0" applyFont="0" applyAlignment="0">
      <alignment horizontal="left" vertical="top" indent="1"/>
    </xf>
    <xf numFmtId="0" fontId="30" fillId="4" borderId="62" applyNumberFormat="0" applyAlignment="0" applyProtection="0"/>
    <xf numFmtId="0" fontId="36" fillId="4" borderId="64" applyNumberForma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34" fillId="3" borderId="62" applyNumberFormat="0" applyAlignment="0" applyProtection="0"/>
    <xf numFmtId="0" fontId="30" fillId="4" borderId="62"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34" fillId="3" borderId="62" applyNumberFormat="0" applyAlignment="0" applyProtection="0"/>
    <xf numFmtId="0" fontId="36" fillId="4" borderId="64" applyNumberFormat="0" applyAlignment="0" applyProtection="0"/>
    <xf numFmtId="0" fontId="34" fillId="3" borderId="62" applyNumberFormat="0" applyAlignment="0" applyProtection="0"/>
    <xf numFmtId="0" fontId="36" fillId="4" borderId="64" applyNumberForma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5" fillId="6" borderId="63" applyNumberFormat="0" applyFont="0" applyAlignment="0" applyProtection="0"/>
    <xf numFmtId="0" fontId="34" fillId="3" borderId="62" applyNumberFormat="0" applyAlignment="0" applyProtection="0"/>
    <xf numFmtId="0" fontId="29" fillId="0" borderId="59" applyNumberFormat="0" applyFont="0" applyAlignment="0">
      <alignment horizontal="left" vertical="top" indent="1"/>
    </xf>
    <xf numFmtId="0" fontId="36" fillId="4" borderId="64" applyNumberFormat="0" applyAlignment="0" applyProtection="0"/>
    <xf numFmtId="0" fontId="30" fillId="4" borderId="62" applyNumberFormat="0" applyAlignment="0" applyProtection="0"/>
    <xf numFmtId="0" fontId="36" fillId="4" borderId="64" applyNumberFormat="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0" fontId="25" fillId="6" borderId="63" applyNumberFormat="0" applyFont="0" applyAlignment="0" applyProtection="0"/>
    <xf numFmtId="0" fontId="30" fillId="4" borderId="62" applyNumberForma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5" fillId="6" borderId="63" applyNumberFormat="0" applyFont="0" applyAlignment="0" applyProtection="0"/>
    <xf numFmtId="0" fontId="25" fillId="6" borderId="63" applyNumberFormat="0" applyFont="0" applyAlignment="0" applyProtection="0"/>
    <xf numFmtId="0" fontId="30" fillId="4" borderId="62" applyNumberForma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30" fillId="4" borderId="62"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34" fillId="3" borderId="62" applyNumberForma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34" fillId="3" borderId="62" applyNumberFormat="0" applyAlignment="0" applyProtection="0"/>
    <xf numFmtId="0" fontId="25" fillId="6" borderId="63" applyNumberFormat="0" applyFont="0" applyAlignment="0" applyProtection="0"/>
    <xf numFmtId="0" fontId="30" fillId="4" borderId="62" applyNumberForma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36" fillId="4" borderId="64" applyNumberForma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36" fillId="4" borderId="64" applyNumberFormat="0" applyAlignment="0" applyProtection="0"/>
    <xf numFmtId="0" fontId="36" fillId="4" borderId="64" applyNumberFormat="0" applyAlignment="0" applyProtection="0"/>
    <xf numFmtId="0" fontId="34" fillId="3" borderId="62" applyNumberFormat="0" applyAlignment="0" applyProtection="0"/>
    <xf numFmtId="0" fontId="25" fillId="6" borderId="63" applyNumberFormat="0" applyFont="0" applyAlignment="0" applyProtection="0"/>
    <xf numFmtId="0" fontId="34" fillId="3" borderId="62" applyNumberFormat="0" applyAlignment="0" applyProtection="0"/>
    <xf numFmtId="0" fontId="29" fillId="0" borderId="59" applyNumberFormat="0" applyFont="0" applyAlignment="0">
      <alignment horizontal="left" vertical="top" indent="1"/>
    </xf>
    <xf numFmtId="0" fontId="36" fillId="4" borderId="64" applyNumberFormat="0" applyAlignment="0" applyProtection="0"/>
    <xf numFmtId="0" fontId="25" fillId="6" borderId="63" applyNumberFormat="0" applyFont="0" applyAlignment="0" applyProtection="0"/>
    <xf numFmtId="0" fontId="36" fillId="4" borderId="64" applyNumberFormat="0" applyAlignment="0" applyProtection="0"/>
    <xf numFmtId="0" fontId="30" fillId="4" borderId="62" applyNumberForma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5" fillId="6" borderId="63" applyNumberFormat="0" applyFont="0" applyAlignment="0" applyProtection="0"/>
    <xf numFmtId="0" fontId="30" fillId="4" borderId="62" applyNumberFormat="0" applyAlignment="0" applyProtection="0"/>
    <xf numFmtId="0" fontId="36" fillId="4" borderId="64" applyNumberFormat="0" applyAlignment="0" applyProtection="0"/>
    <xf numFmtId="0" fontId="34" fillId="3"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36" fillId="4" borderId="64" applyNumberFormat="0" applyAlignment="0" applyProtection="0"/>
    <xf numFmtId="0" fontId="11" fillId="0" borderId="0"/>
    <xf numFmtId="0" fontId="11" fillId="0" borderId="0"/>
    <xf numFmtId="0" fontId="25" fillId="6" borderId="63" applyNumberFormat="0" applyFont="0" applyAlignment="0" applyProtection="0"/>
    <xf numFmtId="0" fontId="25" fillId="6" borderId="63" applyNumberFormat="0" applyFont="0" applyAlignment="0" applyProtection="0"/>
    <xf numFmtId="0" fontId="11" fillId="0" borderId="0"/>
    <xf numFmtId="0" fontId="11" fillId="0" borderId="0"/>
    <xf numFmtId="0" fontId="11" fillId="0" borderId="0"/>
    <xf numFmtId="0" fontId="11" fillId="0" borderId="0"/>
    <xf numFmtId="0" fontId="30" fillId="4" borderId="62" applyNumberFormat="0" applyAlignment="0" applyProtection="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29" fillId="0" borderId="59" applyNumberFormat="0" applyFont="0" applyAlignment="0">
      <alignment horizontal="left" vertical="top" indent="1"/>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25" fillId="6" borderId="63" applyNumberFormat="0" applyFont="0" applyAlignment="0" applyProtection="0"/>
    <xf numFmtId="0" fontId="36" fillId="4" borderId="64" applyNumberFormat="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164" fontId="25" fillId="0" borderId="0" applyFont="0" applyFill="0" applyBorder="0" applyAlignment="0" applyProtection="0"/>
    <xf numFmtId="164" fontId="25" fillId="0" borderId="0" applyFont="0" applyFill="0" applyBorder="0" applyAlignment="0" applyProtection="0"/>
    <xf numFmtId="0" fontId="25" fillId="0" borderId="0"/>
    <xf numFmtId="0" fontId="29" fillId="0" borderId="59" applyNumberFormat="0" applyFont="0" applyAlignment="0">
      <alignment horizontal="left" vertical="top" indent="1"/>
    </xf>
    <xf numFmtId="0" fontId="11" fillId="0" borderId="0"/>
    <xf numFmtId="0" fontId="30" fillId="4"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11" fillId="0" borderId="0"/>
    <xf numFmtId="0" fontId="11" fillId="0" borderId="0"/>
    <xf numFmtId="0" fontId="25" fillId="6" borderId="63" applyNumberFormat="0" applyFont="0" applyAlignment="0" applyProtection="0"/>
    <xf numFmtId="0" fontId="29" fillId="0" borderId="59" applyNumberFormat="0" applyFont="0" applyAlignment="0">
      <alignment horizontal="left" vertical="top" indent="1"/>
    </xf>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0" fillId="4"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36" fillId="4" borderId="64" applyNumberFormat="0" applyAlignment="0" applyProtection="0"/>
    <xf numFmtId="0" fontId="11" fillId="0" borderId="0"/>
    <xf numFmtId="0" fontId="11" fillId="0" borderId="0"/>
    <xf numFmtId="0" fontId="25" fillId="6" borderId="63" applyNumberFormat="0" applyFont="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43" fontId="25"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34" fillId="3" borderId="62" applyNumberFormat="0" applyAlignment="0" applyProtection="0"/>
    <xf numFmtId="0" fontId="25" fillId="6" borderId="63" applyNumberFormat="0" applyFont="0" applyAlignment="0" applyProtection="0"/>
    <xf numFmtId="0" fontId="30" fillId="4" borderId="62" applyNumberFormat="0" applyAlignment="0" applyProtection="0"/>
    <xf numFmtId="0" fontId="34" fillId="3" borderId="62" applyNumberForma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36" fillId="4" borderId="64" applyNumberFormat="0" applyAlignment="0" applyProtection="0"/>
    <xf numFmtId="0" fontId="11" fillId="0" borderId="0"/>
    <xf numFmtId="0" fontId="11" fillId="0" borderId="0"/>
    <xf numFmtId="0" fontId="25" fillId="6" borderId="63" applyNumberFormat="0" applyFont="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29" fillId="0" borderId="17" applyNumberFormat="0" applyFont="0" applyAlignment="0">
      <alignment horizontal="left" vertical="top" indent="1"/>
    </xf>
    <xf numFmtId="0" fontId="11" fillId="0" borderId="0"/>
    <xf numFmtId="0" fontId="11" fillId="0" borderId="0"/>
    <xf numFmtId="0" fontId="30" fillId="4" borderId="62"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30" fillId="4" borderId="62" applyNumberFormat="0" applyAlignment="0" applyProtection="0"/>
    <xf numFmtId="0" fontId="34" fillId="3" borderId="62" applyNumberFormat="0" applyAlignment="0" applyProtection="0"/>
    <xf numFmtId="0" fontId="36" fillId="4" borderId="64"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30" fillId="4"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36" fillId="4" borderId="64" applyNumberForma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34" fillId="3" borderId="62" applyNumberFormat="0" applyAlignment="0" applyProtection="0"/>
    <xf numFmtId="0" fontId="25" fillId="6" borderId="63" applyNumberFormat="0" applyFont="0" applyAlignment="0" applyProtection="0"/>
    <xf numFmtId="0" fontId="29" fillId="0" borderId="17" applyNumberFormat="0" applyFont="0" applyAlignment="0">
      <alignment horizontal="left" vertical="top" indent="1"/>
    </xf>
    <xf numFmtId="0" fontId="30" fillId="4" borderId="62" applyNumberFormat="0" applyAlignment="0" applyProtection="0"/>
    <xf numFmtId="0" fontId="34" fillId="3" borderId="62" applyNumberForma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36" fillId="4" borderId="64" applyNumberFormat="0" applyAlignment="0" applyProtection="0"/>
    <xf numFmtId="0" fontId="25" fillId="6" borderId="63" applyNumberFormat="0" applyFont="0" applyAlignment="0" applyProtection="0"/>
    <xf numFmtId="0" fontId="30" fillId="4" borderId="62" applyNumberFormat="0" applyAlignment="0" applyProtection="0"/>
    <xf numFmtId="0" fontId="29" fillId="0" borderId="17" applyNumberFormat="0" applyFont="0" applyAlignment="0">
      <alignment horizontal="left" vertical="top" indent="1"/>
    </xf>
    <xf numFmtId="0" fontId="30" fillId="4" borderId="62" applyNumberFormat="0" applyAlignment="0" applyProtection="0"/>
    <xf numFmtId="0" fontId="30" fillId="4" borderId="62" applyNumberFormat="0" applyAlignment="0" applyProtection="0"/>
    <xf numFmtId="0" fontId="34" fillId="3" borderId="62" applyNumberFormat="0" applyAlignment="0" applyProtection="0"/>
    <xf numFmtId="0" fontId="36" fillId="4" borderId="64" applyNumberFormat="0" applyAlignment="0" applyProtection="0"/>
    <xf numFmtId="0" fontId="34" fillId="3" borderId="62" applyNumberFormat="0" applyAlignment="0" applyProtection="0"/>
    <xf numFmtId="0" fontId="30" fillId="4"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9" fillId="0" borderId="17" applyNumberFormat="0" applyFont="0" applyAlignment="0">
      <alignment horizontal="left" vertical="top" indent="1"/>
    </xf>
    <xf numFmtId="0" fontId="25" fillId="6" borderId="63" applyNumberFormat="0" applyFont="0" applyAlignment="0" applyProtection="0"/>
    <xf numFmtId="0" fontId="25" fillId="6" borderId="63" applyNumberFormat="0" applyFont="0" applyAlignment="0" applyProtection="0"/>
    <xf numFmtId="0" fontId="25"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30" fillId="4" borderId="62" applyNumberFormat="0" applyAlignment="0" applyProtection="0"/>
    <xf numFmtId="0" fontId="34" fillId="3" borderId="62" applyNumberFormat="0" applyAlignment="0" applyProtection="0"/>
    <xf numFmtId="0" fontId="11" fillId="0" borderId="0"/>
    <xf numFmtId="43" fontId="25" fillId="0" borderId="0" applyFont="0" applyFill="0" applyBorder="0" applyAlignment="0" applyProtection="0"/>
    <xf numFmtId="0" fontId="11" fillId="0" borderId="0"/>
    <xf numFmtId="43" fontId="25" fillId="0" borderId="0" applyFont="0" applyFill="0" applyBorder="0" applyAlignment="0" applyProtection="0"/>
    <xf numFmtId="43" fontId="25" fillId="0" borderId="0" applyFont="0" applyFill="0" applyBorder="0" applyAlignment="0" applyProtection="0"/>
    <xf numFmtId="43" fontId="28"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43" fontId="2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43" fontId="2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34" fillId="3" borderId="62" applyNumberFormat="0" applyAlignment="0" applyProtection="0"/>
    <xf numFmtId="0" fontId="34" fillId="3" borderId="62" applyNumberFormat="0" applyAlignment="0" applyProtection="0"/>
    <xf numFmtId="0" fontId="30" fillId="4" borderId="62"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25" fillId="6" borderId="63" applyNumberFormat="0" applyFont="0" applyAlignment="0" applyProtection="0"/>
    <xf numFmtId="0" fontId="30" fillId="4" borderId="62" applyNumberFormat="0" applyAlignment="0" applyProtection="0"/>
    <xf numFmtId="0" fontId="36" fillId="4" borderId="64" applyNumberFormat="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34" fillId="3" borderId="62" applyNumberFormat="0" applyAlignment="0" applyProtection="0"/>
    <xf numFmtId="0" fontId="29" fillId="0" borderId="59" applyNumberFormat="0" applyFont="0" applyAlignment="0">
      <alignment horizontal="left" vertical="top" indent="1"/>
    </xf>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30" fillId="4" borderId="62" applyNumberFormat="0" applyAlignment="0" applyProtection="0"/>
    <xf numFmtId="0" fontId="29" fillId="0" borderId="17" applyNumberFormat="0" applyFont="0" applyAlignment="0">
      <alignment horizontal="left" vertical="top" indent="1"/>
    </xf>
    <xf numFmtId="0" fontId="29" fillId="0" borderId="17" applyNumberFormat="0" applyFont="0" applyAlignment="0">
      <alignment horizontal="left" vertical="top" indent="1"/>
    </xf>
    <xf numFmtId="0" fontId="30" fillId="4" borderId="62" applyNumberFormat="0" applyAlignment="0" applyProtection="0"/>
    <xf numFmtId="0" fontId="36" fillId="4" borderId="64" applyNumberForma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34" fillId="3" borderId="62" applyNumberFormat="0" applyAlignment="0" applyProtection="0"/>
    <xf numFmtId="0" fontId="30" fillId="4" borderId="62"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34" fillId="3" borderId="62" applyNumberFormat="0" applyAlignment="0" applyProtection="0"/>
    <xf numFmtId="0" fontId="36" fillId="4" borderId="64" applyNumberFormat="0" applyAlignment="0" applyProtection="0"/>
    <xf numFmtId="0" fontId="34" fillId="3" borderId="62" applyNumberFormat="0" applyAlignment="0" applyProtection="0"/>
    <xf numFmtId="0" fontId="36" fillId="4" borderId="64" applyNumberForma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5" fillId="6" borderId="63" applyNumberFormat="0" applyFont="0" applyAlignment="0" applyProtection="0"/>
    <xf numFmtId="0" fontId="34" fillId="3" borderId="62" applyNumberFormat="0" applyAlignment="0" applyProtection="0"/>
    <xf numFmtId="0" fontId="29" fillId="0" borderId="59" applyNumberFormat="0" applyFont="0" applyAlignment="0">
      <alignment horizontal="left" vertical="top" indent="1"/>
    </xf>
    <xf numFmtId="0" fontId="36" fillId="4" borderId="64" applyNumberFormat="0" applyAlignment="0" applyProtection="0"/>
    <xf numFmtId="0" fontId="30" fillId="4" borderId="62" applyNumberFormat="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0" fontId="25" fillId="6" borderId="63" applyNumberFormat="0" applyFont="0" applyAlignment="0" applyProtection="0"/>
    <xf numFmtId="0" fontId="30" fillId="4" borderId="62" applyNumberForma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5" fillId="6" borderId="63" applyNumberFormat="0" applyFont="0" applyAlignment="0" applyProtection="0"/>
    <xf numFmtId="0" fontId="25" fillId="6" borderId="63" applyNumberFormat="0" applyFont="0" applyAlignment="0" applyProtection="0"/>
    <xf numFmtId="0" fontId="30" fillId="4" borderId="62" applyNumberForma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30" fillId="4" borderId="62"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34" fillId="3" borderId="62" applyNumberForma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34" fillId="3" borderId="62" applyNumberFormat="0" applyAlignment="0" applyProtection="0"/>
    <xf numFmtId="0" fontId="25" fillId="6" borderId="63" applyNumberFormat="0" applyFont="0" applyAlignment="0" applyProtection="0"/>
    <xf numFmtId="0" fontId="30" fillId="4" borderId="62" applyNumberForma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36" fillId="4" borderId="64" applyNumberForma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36" fillId="4" borderId="64" applyNumberFormat="0" applyAlignment="0" applyProtection="0"/>
    <xf numFmtId="0" fontId="36" fillId="4" borderId="64" applyNumberFormat="0" applyAlignment="0" applyProtection="0"/>
    <xf numFmtId="0" fontId="34" fillId="3" borderId="62" applyNumberFormat="0" applyAlignment="0" applyProtection="0"/>
    <xf numFmtId="0" fontId="25" fillId="6" borderId="63" applyNumberFormat="0" applyFont="0" applyAlignment="0" applyProtection="0"/>
    <xf numFmtId="0" fontId="34" fillId="3" borderId="62" applyNumberFormat="0" applyAlignment="0" applyProtection="0"/>
    <xf numFmtId="0" fontId="29" fillId="0" borderId="59" applyNumberFormat="0" applyFont="0" applyAlignment="0">
      <alignment horizontal="left" vertical="top" indent="1"/>
    </xf>
    <xf numFmtId="0" fontId="36" fillId="4" borderId="64" applyNumberFormat="0" applyAlignment="0" applyProtection="0"/>
    <xf numFmtId="0" fontId="25" fillId="6" borderId="63" applyNumberFormat="0" applyFont="0" applyAlignment="0" applyProtection="0"/>
    <xf numFmtId="0" fontId="36" fillId="4" borderId="64" applyNumberFormat="0" applyAlignment="0" applyProtection="0"/>
    <xf numFmtId="0" fontId="30" fillId="4" borderId="62" applyNumberForma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5" fillId="6" borderId="63" applyNumberFormat="0" applyFont="0" applyAlignment="0" applyProtection="0"/>
    <xf numFmtId="0" fontId="30" fillId="4" borderId="62" applyNumberFormat="0" applyAlignment="0" applyProtection="0"/>
    <xf numFmtId="0" fontId="36" fillId="4" borderId="64" applyNumberFormat="0" applyAlignment="0" applyProtection="0"/>
    <xf numFmtId="0" fontId="34" fillId="3"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36" fillId="4" borderId="64" applyNumberFormat="0" applyAlignment="0" applyProtection="0"/>
    <xf numFmtId="0" fontId="11" fillId="0" borderId="0"/>
    <xf numFmtId="0" fontId="11" fillId="0" borderId="0"/>
    <xf numFmtId="0" fontId="25" fillId="6" borderId="63" applyNumberFormat="0" applyFont="0" applyAlignment="0" applyProtection="0"/>
    <xf numFmtId="0" fontId="25" fillId="6" borderId="63" applyNumberFormat="0" applyFont="0" applyAlignment="0" applyProtection="0"/>
    <xf numFmtId="0" fontId="11" fillId="0" borderId="0"/>
    <xf numFmtId="0" fontId="11" fillId="0" borderId="0"/>
    <xf numFmtId="0" fontId="11" fillId="0" borderId="0"/>
    <xf numFmtId="0" fontId="11" fillId="0" borderId="0"/>
    <xf numFmtId="0" fontId="30" fillId="4" borderId="62" applyNumberFormat="0" applyAlignment="0" applyProtection="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29" fillId="0" borderId="59" applyNumberFormat="0" applyFont="0" applyAlignment="0">
      <alignment horizontal="left" vertical="top" indent="1"/>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25" fillId="6" borderId="63" applyNumberFormat="0" applyFont="0" applyAlignment="0" applyProtection="0"/>
    <xf numFmtId="0" fontId="36" fillId="4" borderId="64" applyNumberFormat="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43" fontId="25" fillId="0" borderId="0" applyFont="0" applyFill="0" applyBorder="0" applyAlignment="0" applyProtection="0"/>
    <xf numFmtId="43" fontId="25" fillId="0" borderId="0" applyFont="0" applyFill="0" applyBorder="0" applyAlignment="0" applyProtection="0"/>
    <xf numFmtId="0" fontId="29" fillId="0" borderId="59" applyNumberFormat="0" applyFont="0" applyAlignment="0">
      <alignment horizontal="left" vertical="top" indent="1"/>
    </xf>
    <xf numFmtId="0" fontId="11" fillId="0" borderId="0"/>
    <xf numFmtId="0" fontId="30" fillId="4"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11" fillId="0" borderId="0"/>
    <xf numFmtId="0" fontId="11" fillId="0" borderId="0"/>
    <xf numFmtId="0" fontId="25" fillId="6" borderId="63" applyNumberFormat="0" applyFont="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4" fontId="25" fillId="0" borderId="0" applyFont="0" applyFill="0" applyBorder="0" applyAlignment="0" applyProtection="0"/>
    <xf numFmtId="0" fontId="30" fillId="4"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36" fillId="4" borderId="64" applyNumberFormat="0" applyAlignment="0" applyProtection="0"/>
    <xf numFmtId="0" fontId="11" fillId="0" borderId="0"/>
    <xf numFmtId="0" fontId="11" fillId="0" borderId="0"/>
    <xf numFmtId="43" fontId="25" fillId="0" borderId="0" applyFont="0" applyFill="0" applyBorder="0" applyAlignment="0" applyProtection="0"/>
    <xf numFmtId="43" fontId="25" fillId="0" borderId="0" applyFont="0" applyFill="0" applyBorder="0" applyAlignment="0" applyProtection="0"/>
    <xf numFmtId="0" fontId="25" fillId="6" borderId="63" applyNumberFormat="0" applyFont="0" applyAlignment="0" applyProtection="0"/>
    <xf numFmtId="43" fontId="28"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25"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43" fontId="25"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34" fillId="3" borderId="62" applyNumberFormat="0" applyAlignment="0" applyProtection="0"/>
    <xf numFmtId="0" fontId="25" fillId="6" borderId="63" applyNumberFormat="0" applyFont="0" applyAlignment="0" applyProtection="0"/>
    <xf numFmtId="0" fontId="30" fillId="4" borderId="62" applyNumberFormat="0" applyAlignment="0" applyProtection="0"/>
    <xf numFmtId="0" fontId="34" fillId="3" borderId="62" applyNumberForma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36" fillId="4" borderId="64" applyNumberFormat="0" applyAlignment="0" applyProtection="0"/>
    <xf numFmtId="0" fontId="11" fillId="0" borderId="0"/>
    <xf numFmtId="0" fontId="11" fillId="0" borderId="0"/>
    <xf numFmtId="0" fontId="25" fillId="6" borderId="63" applyNumberFormat="0" applyFont="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29" fillId="0" borderId="17" applyNumberFormat="0" applyFont="0" applyAlignment="0">
      <alignment horizontal="left" vertical="top" indent="1"/>
    </xf>
    <xf numFmtId="0" fontId="11" fillId="0" borderId="0"/>
    <xf numFmtId="0" fontId="11" fillId="0" borderId="0"/>
    <xf numFmtId="0" fontId="30" fillId="4" borderId="62"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44" fontId="25" fillId="0" borderId="0" applyFont="0" applyFill="0" applyBorder="0" applyAlignment="0" applyProtection="0"/>
    <xf numFmtId="0" fontId="30" fillId="4" borderId="62" applyNumberFormat="0" applyAlignment="0" applyProtection="0"/>
    <xf numFmtId="0" fontId="34" fillId="3" borderId="62" applyNumberFormat="0" applyAlignment="0" applyProtection="0"/>
    <xf numFmtId="0" fontId="36" fillId="4" borderId="64"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30" fillId="4"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36" fillId="4" borderId="64" applyNumberFormat="0" applyAlignment="0" applyProtection="0"/>
    <xf numFmtId="0" fontId="25" fillId="6" borderId="63" applyNumberFormat="0" applyFont="0" applyAlignment="0" applyProtection="0"/>
    <xf numFmtId="0" fontId="34" fillId="3" borderId="62" applyNumberFormat="0" applyAlignment="0" applyProtection="0"/>
    <xf numFmtId="0" fontId="29" fillId="0" borderId="17" applyNumberFormat="0" applyFont="0" applyAlignment="0">
      <alignment horizontal="left" vertical="top" indent="1"/>
    </xf>
    <xf numFmtId="0" fontId="30" fillId="4" borderId="62" applyNumberFormat="0" applyAlignment="0" applyProtection="0"/>
    <xf numFmtId="0" fontId="34" fillId="3" borderId="62" applyNumberFormat="0" applyAlignment="0" applyProtection="0"/>
    <xf numFmtId="0" fontId="29" fillId="0" borderId="17" applyNumberFormat="0" applyFont="0" applyAlignment="0">
      <alignment horizontal="left" vertical="top" indent="1"/>
    </xf>
    <xf numFmtId="0" fontId="30" fillId="4" borderId="62" applyNumberFormat="0" applyAlignment="0" applyProtection="0"/>
    <xf numFmtId="0" fontId="30" fillId="4" borderId="62" applyNumberFormat="0" applyAlignment="0" applyProtection="0"/>
    <xf numFmtId="0" fontId="34" fillId="3" borderId="62" applyNumberFormat="0" applyAlignment="0" applyProtection="0"/>
    <xf numFmtId="0" fontId="30" fillId="4"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9" fillId="0" borderId="59" applyNumberFormat="0" applyFont="0" applyAlignment="0">
      <alignment horizontal="left" vertical="top" indent="1"/>
    </xf>
    <xf numFmtId="0" fontId="25" fillId="6" borderId="6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5" fillId="0" borderId="0"/>
    <xf numFmtId="0" fontId="11" fillId="0" borderId="0"/>
    <xf numFmtId="0" fontId="11" fillId="0" borderId="0"/>
    <xf numFmtId="0" fontId="11" fillId="0" borderId="0"/>
    <xf numFmtId="0" fontId="25" fillId="6" borderId="63" applyNumberFormat="0" applyFont="0" applyAlignment="0" applyProtection="0"/>
    <xf numFmtId="0" fontId="36" fillId="4" borderId="64" applyNumberFormat="0" applyAlignment="0" applyProtection="0"/>
    <xf numFmtId="0" fontId="30" fillId="4" borderId="62"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4" fillId="3" borderId="62" applyNumberFormat="0" applyAlignment="0" applyProtection="0"/>
    <xf numFmtId="0" fontId="11" fillId="0" borderId="0"/>
    <xf numFmtId="43" fontId="11" fillId="0" borderId="0" applyFont="0" applyFill="0" applyBorder="0" applyAlignment="0" applyProtection="0"/>
    <xf numFmtId="0" fontId="25" fillId="6" borderId="63" applyNumberFormat="0" applyFont="0" applyAlignment="0" applyProtection="0"/>
    <xf numFmtId="0" fontId="11" fillId="0" borderId="0"/>
    <xf numFmtId="0" fontId="25" fillId="6" borderId="63" applyNumberFormat="0" applyFont="0" applyAlignment="0" applyProtection="0"/>
    <xf numFmtId="0" fontId="36" fillId="4" borderId="64"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43" fontId="25" fillId="0" borderId="0" applyFont="0" applyFill="0" applyBorder="0" applyAlignment="0" applyProtection="0"/>
    <xf numFmtId="43" fontId="25" fillId="0" borderId="0" applyFont="0" applyFill="0" applyBorder="0" applyAlignment="0" applyProtection="0"/>
    <xf numFmtId="0" fontId="11" fillId="0" borderId="0"/>
    <xf numFmtId="0" fontId="11" fillId="0" borderId="0"/>
    <xf numFmtId="0" fontId="25" fillId="6" borderId="63" applyNumberFormat="0" applyFont="0" applyAlignment="0" applyProtection="0"/>
    <xf numFmtId="0" fontId="25" fillId="6" borderId="63" applyNumberFormat="0" applyFont="0" applyAlignment="0" applyProtection="0"/>
    <xf numFmtId="43" fontId="28"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2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25" fillId="0" borderId="0"/>
    <xf numFmtId="43" fontId="2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3" fontId="25" fillId="0" borderId="0" applyFont="0" applyFill="0" applyBorder="0" applyAlignment="0" applyProtection="0"/>
    <xf numFmtId="43" fontId="25" fillId="0" borderId="0" applyFont="0" applyFill="0" applyBorder="0" applyAlignment="0" applyProtection="0"/>
    <xf numFmtId="43" fontId="28"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25"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25" fillId="0" borderId="0"/>
    <xf numFmtId="44" fontId="25" fillId="0" borderId="0" applyFont="0" applyFill="0" applyBorder="0" applyAlignment="0" applyProtection="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48" fillId="0" borderId="0"/>
    <xf numFmtId="0" fontId="25" fillId="0" borderId="0"/>
    <xf numFmtId="0" fontId="63" fillId="0" borderId="0" applyNumberFormat="0" applyFill="0" applyBorder="0" applyAlignment="0" applyProtection="0"/>
    <xf numFmtId="43" fontId="11" fillId="0" borderId="0" applyFont="0" applyFill="0" applyBorder="0" applyAlignment="0" applyProtection="0"/>
    <xf numFmtId="0" fontId="11" fillId="0" borderId="0"/>
    <xf numFmtId="0" fontId="25" fillId="6" borderId="63" applyNumberFormat="0" applyFont="0" applyAlignment="0" applyProtection="0"/>
    <xf numFmtId="0" fontId="34" fillId="3" borderId="62" applyNumberFormat="0" applyAlignment="0" applyProtection="0"/>
    <xf numFmtId="0" fontId="11" fillId="0" borderId="0"/>
    <xf numFmtId="0" fontId="11" fillId="0" borderId="0"/>
    <xf numFmtId="0" fontId="11" fillId="0" borderId="0"/>
    <xf numFmtId="43" fontId="25" fillId="0" borderId="0" applyFont="0" applyFill="0" applyBorder="0" applyAlignment="0" applyProtection="0"/>
    <xf numFmtId="0" fontId="11" fillId="0" borderId="0"/>
    <xf numFmtId="0" fontId="11" fillId="0" borderId="0"/>
    <xf numFmtId="0" fontId="11" fillId="0" borderId="0"/>
    <xf numFmtId="166" fontId="25" fillId="0" borderId="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0" fillId="4" borderId="62" applyNumberFormat="0" applyAlignment="0" applyProtection="0"/>
    <xf numFmtId="0" fontId="11" fillId="0" borderId="0"/>
    <xf numFmtId="0" fontId="11" fillId="0" borderId="0"/>
    <xf numFmtId="0" fontId="11" fillId="0" borderId="0"/>
    <xf numFmtId="0" fontId="25" fillId="0" borderId="0"/>
    <xf numFmtId="0" fontId="11" fillId="0" borderId="0"/>
    <xf numFmtId="0" fontId="11" fillId="0" borderId="0"/>
    <xf numFmtId="0" fontId="11" fillId="0" borderId="0"/>
    <xf numFmtId="0" fontId="29" fillId="0" borderId="59" applyNumberFormat="0" applyFont="0" applyAlignment="0">
      <alignment horizontal="left" vertical="top" indent="1"/>
    </xf>
    <xf numFmtId="0" fontId="11" fillId="0" borderId="0"/>
    <xf numFmtId="0" fontId="11" fillId="0" borderId="0"/>
    <xf numFmtId="0" fontId="11" fillId="0" borderId="0"/>
    <xf numFmtId="0" fontId="25" fillId="0" borderId="0"/>
    <xf numFmtId="0" fontId="11" fillId="0" borderId="0"/>
    <xf numFmtId="0" fontId="11" fillId="0" borderId="0"/>
    <xf numFmtId="0" fontId="11" fillId="0" borderId="0"/>
    <xf numFmtId="0" fontId="36" fillId="4" borderId="64" applyNumberFormat="0" applyAlignment="0" applyProtection="0"/>
    <xf numFmtId="0" fontId="36" fillId="4" borderId="64" applyNumberFormat="0" applyAlignment="0" applyProtection="0"/>
    <xf numFmtId="0" fontId="36" fillId="4" borderId="64" applyNumberFormat="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30" fillId="4" borderId="62"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25" fillId="0" borderId="0"/>
    <xf numFmtId="0" fontId="11" fillId="0" borderId="0"/>
    <xf numFmtId="0" fontId="25" fillId="6" borderId="63" applyNumberFormat="0" applyFont="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30" fillId="4" borderId="62" applyNumberFormat="0" applyAlignment="0" applyProtection="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3" fontId="2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5" fillId="6" borderId="63" applyNumberFormat="0" applyFont="0" applyAlignment="0" applyProtection="0"/>
    <xf numFmtId="165" fontId="25" fillId="0" borderId="0" applyFill="0" applyBorder="0" applyAlignment="0" applyProtection="0"/>
    <xf numFmtId="0" fontId="11" fillId="0" borderId="0"/>
    <xf numFmtId="0" fontId="11" fillId="0" borderId="0"/>
    <xf numFmtId="0" fontId="11" fillId="0" borderId="0"/>
    <xf numFmtId="0" fontId="11" fillId="0" borderId="0"/>
    <xf numFmtId="0" fontId="11" fillId="0" borderId="0"/>
    <xf numFmtId="43" fontId="25" fillId="0" borderId="0" applyFont="0" applyFill="0" applyBorder="0" applyAlignment="0" applyProtection="0"/>
    <xf numFmtId="0" fontId="11" fillId="0" borderId="0"/>
    <xf numFmtId="0" fontId="30" fillId="4" borderId="62" applyNumberFormat="0" applyAlignment="0" applyProtection="0"/>
    <xf numFmtId="0" fontId="11" fillId="0" borderId="0"/>
    <xf numFmtId="0" fontId="25" fillId="0" borderId="0"/>
    <xf numFmtId="0" fontId="11" fillId="0" borderId="0"/>
    <xf numFmtId="0" fontId="11" fillId="0" borderId="0"/>
    <xf numFmtId="0" fontId="11" fillId="0" borderId="0"/>
    <xf numFmtId="0" fontId="11" fillId="0" borderId="0"/>
    <xf numFmtId="0" fontId="11" fillId="0" borderId="0"/>
    <xf numFmtId="0" fontId="11" fillId="0" borderId="0"/>
    <xf numFmtId="0" fontId="30" fillId="4" borderId="62" applyNumberFormat="0" applyAlignment="0" applyProtection="0"/>
    <xf numFmtId="0" fontId="11" fillId="0" borderId="0"/>
    <xf numFmtId="0" fontId="11" fillId="0" borderId="0"/>
    <xf numFmtId="0" fontId="11" fillId="0" borderId="0"/>
    <xf numFmtId="0" fontId="11" fillId="0" borderId="0"/>
    <xf numFmtId="0" fontId="29" fillId="0" borderId="59" applyNumberFormat="0" applyFont="0" applyAlignment="0">
      <alignment horizontal="left" vertical="top" indent="1"/>
    </xf>
    <xf numFmtId="0" fontId="11" fillId="0" borderId="0"/>
    <xf numFmtId="0" fontId="11" fillId="0" borderId="0"/>
    <xf numFmtId="0" fontId="11" fillId="0" borderId="0"/>
    <xf numFmtId="0" fontId="25" fillId="0" borderId="0"/>
    <xf numFmtId="0" fontId="11" fillId="0" borderId="0"/>
    <xf numFmtId="0" fontId="11" fillId="0" borderId="0"/>
    <xf numFmtId="9" fontId="25" fillId="0" borderId="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25" fillId="6" borderId="63" applyNumberFormat="0" applyFont="0" applyAlignment="0" applyProtection="0"/>
    <xf numFmtId="0" fontId="25" fillId="0" borderId="0"/>
    <xf numFmtId="0" fontId="29" fillId="0" borderId="59" applyNumberFormat="0" applyFont="0" applyAlignment="0">
      <alignment horizontal="left" vertical="top" indent="1"/>
    </xf>
    <xf numFmtId="0" fontId="34" fillId="3"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11" fillId="0" borderId="0"/>
    <xf numFmtId="0" fontId="25" fillId="6" borderId="63" applyNumberFormat="0" applyFont="0" applyAlignment="0" applyProtection="0"/>
    <xf numFmtId="0" fontId="36" fillId="4" borderId="64" applyNumberFormat="0" applyAlignment="0" applyProtection="0"/>
    <xf numFmtId="0" fontId="25" fillId="0" borderId="0"/>
    <xf numFmtId="0" fontId="11" fillId="0" borderId="0"/>
    <xf numFmtId="0" fontId="34" fillId="3" borderId="62" applyNumberFormat="0" applyAlignment="0" applyProtection="0"/>
    <xf numFmtId="43" fontId="11"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0" fontId="25" fillId="6" borderId="63" applyNumberFormat="0" applyFont="0" applyAlignment="0" applyProtection="0"/>
    <xf numFmtId="0" fontId="29" fillId="0" borderId="17" applyNumberFormat="0" applyFont="0" applyAlignment="0">
      <alignment horizontal="left" vertical="top" indent="1"/>
    </xf>
    <xf numFmtId="0" fontId="25" fillId="6" borderId="63" applyNumberFormat="0" applyFon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34" fillId="3" borderId="62" applyNumberFormat="0" applyAlignment="0" applyProtection="0"/>
    <xf numFmtId="0" fontId="30" fillId="4" borderId="62" applyNumberFormat="0" applyAlignment="0" applyProtection="0"/>
    <xf numFmtId="0" fontId="34" fillId="3" borderId="62" applyNumberFormat="0" applyAlignment="0" applyProtection="0"/>
    <xf numFmtId="0" fontId="36" fillId="4" borderId="64" applyNumberFormat="0" applyAlignment="0" applyProtection="0"/>
    <xf numFmtId="0" fontId="36" fillId="4" borderId="64" applyNumberFormat="0" applyAlignment="0" applyProtection="0"/>
    <xf numFmtId="0" fontId="30" fillId="4" borderId="62" applyNumberFormat="0" applyAlignment="0" applyProtection="0"/>
    <xf numFmtId="0" fontId="25" fillId="6" borderId="63" applyNumberFormat="0" applyFont="0" applyAlignment="0" applyProtection="0"/>
    <xf numFmtId="0" fontId="30" fillId="4" borderId="62" applyNumberFormat="0" applyAlignment="0" applyProtection="0"/>
    <xf numFmtId="0" fontId="25" fillId="6" borderId="63" applyNumberFormat="0" applyFont="0" applyAlignment="0" applyProtection="0"/>
    <xf numFmtId="0" fontId="30" fillId="4" borderId="62" applyNumberFormat="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0" fontId="29" fillId="0" borderId="59" applyNumberFormat="0" applyFont="0" applyAlignment="0">
      <alignment horizontal="left" vertical="top" indent="1"/>
    </xf>
    <xf numFmtId="0" fontId="34" fillId="3"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36" fillId="4" borderId="64" applyNumberFormat="0" applyAlignment="0" applyProtection="0"/>
    <xf numFmtId="0" fontId="34" fillId="3" borderId="62" applyNumberFormat="0" applyAlignment="0" applyProtection="0"/>
    <xf numFmtId="0" fontId="30" fillId="4" borderId="62" applyNumberFormat="0" applyAlignment="0" applyProtection="0"/>
    <xf numFmtId="0" fontId="64" fillId="0" borderId="0"/>
    <xf numFmtId="164" fontId="25" fillId="0" borderId="0" applyFont="0" applyFill="0" applyBorder="0" applyAlignment="0" applyProtection="0"/>
    <xf numFmtId="0" fontId="25" fillId="0" borderId="0"/>
    <xf numFmtId="0" fontId="48"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48" fillId="0" borderId="0"/>
    <xf numFmtId="0" fontId="48"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48"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25"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25"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43" fontId="10" fillId="0" borderId="0" applyFont="0" applyFill="0" applyBorder="0" applyAlignment="0" applyProtection="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43" fontId="10" fillId="0" borderId="0" applyFont="0" applyFill="0" applyBorder="0" applyAlignment="0" applyProtection="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43" fontId="10" fillId="0" borderId="0" applyFont="0" applyFill="0" applyBorder="0" applyAlignment="0" applyProtection="0"/>
    <xf numFmtId="0" fontId="10" fillId="0" borderId="0"/>
    <xf numFmtId="0" fontId="10" fillId="0" borderId="0"/>
    <xf numFmtId="43" fontId="1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34" borderId="0" applyNumberFormat="0" applyBorder="0" applyAlignment="0" applyProtection="0"/>
    <xf numFmtId="0" fontId="9" fillId="35" borderId="0" applyNumberFormat="0" applyBorder="0" applyAlignment="0" applyProtection="0"/>
    <xf numFmtId="0" fontId="9" fillId="38" borderId="0" applyNumberFormat="0" applyBorder="0" applyAlignment="0" applyProtection="0"/>
    <xf numFmtId="0" fontId="9" fillId="39" borderId="0" applyNumberFormat="0" applyBorder="0" applyAlignment="0" applyProtection="0"/>
    <xf numFmtId="0" fontId="9" fillId="42" borderId="0" applyNumberFormat="0" applyBorder="0" applyAlignment="0" applyProtection="0"/>
    <xf numFmtId="0" fontId="9" fillId="43" borderId="0" applyNumberFormat="0" applyBorder="0" applyAlignment="0" applyProtection="0"/>
    <xf numFmtId="0" fontId="9" fillId="0" borderId="0"/>
    <xf numFmtId="0" fontId="9" fillId="20" borderId="23" applyNumberFormat="0" applyFont="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29" fillId="0" borderId="59" applyNumberFormat="0" applyFont="0" applyAlignment="0">
      <alignment horizontal="left" vertical="top" indent="1"/>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29" fillId="0" borderId="59" applyNumberFormat="0" applyFont="0" applyAlignment="0">
      <alignment horizontal="left" vertical="top" indent="1"/>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43" fontId="9" fillId="0" borderId="0" applyFont="0" applyFill="0" applyBorder="0" applyAlignment="0" applyProtection="0"/>
    <xf numFmtId="0" fontId="29" fillId="0" borderId="59" applyNumberFormat="0" applyFont="0" applyAlignment="0">
      <alignment horizontal="left" vertical="top" indent="1"/>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43" fontId="9" fillId="0" borderId="0" applyFont="0" applyFill="0" applyBorder="0" applyAlignment="0" applyProtection="0"/>
    <xf numFmtId="0" fontId="30" fillId="4" borderId="70" applyNumberFormat="0" applyAlignment="0" applyProtection="0"/>
    <xf numFmtId="0" fontId="34" fillId="3" borderId="67" applyNumberFormat="0" applyAlignment="0" applyProtection="0"/>
    <xf numFmtId="0" fontId="36" fillId="4" borderId="69" applyNumberFormat="0" applyAlignment="0" applyProtection="0"/>
    <xf numFmtId="0" fontId="25" fillId="6" borderId="65" applyNumberFormat="0" applyFont="0" applyAlignment="0" applyProtection="0"/>
    <xf numFmtId="0" fontId="8" fillId="0" borderId="0"/>
    <xf numFmtId="0" fontId="8" fillId="0" borderId="0"/>
    <xf numFmtId="0" fontId="36" fillId="4" borderId="66" applyNumberFormat="0" applyAlignment="0" applyProtection="0"/>
    <xf numFmtId="0" fontId="8" fillId="0" borderId="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44"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0" fillId="4" borderId="67" applyNumberFormat="0" applyAlignment="0" applyProtection="0"/>
    <xf numFmtId="0" fontId="8" fillId="0" borderId="0"/>
    <xf numFmtId="0" fontId="8" fillId="0" borderId="0"/>
    <xf numFmtId="0" fontId="48" fillId="0" borderId="0"/>
    <xf numFmtId="43" fontId="48" fillId="0" borderId="0" applyFont="0" applyFill="0" applyBorder="0" applyAlignment="0" applyProtection="0"/>
    <xf numFmtId="0" fontId="8" fillId="0" borderId="0"/>
    <xf numFmtId="0" fontId="8" fillId="0" borderId="0"/>
    <xf numFmtId="0" fontId="25" fillId="6" borderId="68" applyNumberFormat="0" applyFont="0" applyAlignment="0" applyProtection="0"/>
    <xf numFmtId="0" fontId="25" fillId="6" borderId="65" applyNumberFormat="0" applyFont="0" applyAlignment="0" applyProtection="0"/>
    <xf numFmtId="0" fontId="25" fillId="6" borderId="68" applyNumberFormat="0" applyFont="0" applyAlignment="0" applyProtection="0"/>
    <xf numFmtId="0" fontId="34" fillId="3" borderId="70" applyNumberForma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43" fontId="7" fillId="0" borderId="0" applyFont="0" applyFill="0" applyBorder="0" applyAlignment="0" applyProtection="0"/>
    <xf numFmtId="0" fontId="7" fillId="0" borderId="0"/>
    <xf numFmtId="0" fontId="7" fillId="0" borderId="0"/>
    <xf numFmtId="44"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34" fillId="3" borderId="71" applyNumberFormat="0" applyAlignment="0" applyProtection="0"/>
    <xf numFmtId="0" fontId="25" fillId="6" borderId="72" applyNumberFormat="0" applyFont="0" applyAlignment="0" applyProtection="0"/>
    <xf numFmtId="0" fontId="30" fillId="4" borderId="74" applyNumberFormat="0" applyAlignment="0" applyProtection="0"/>
    <xf numFmtId="0" fontId="25" fillId="6" borderId="72" applyNumberFormat="0" applyFont="0" applyAlignment="0" applyProtection="0"/>
    <xf numFmtId="0" fontId="30" fillId="4" borderId="71" applyNumberFormat="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44"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6" fillId="4" borderId="73" applyNumberFormat="0" applyAlignment="0" applyProtection="0"/>
    <xf numFmtId="0" fontId="34" fillId="3" borderId="74" applyNumberFormat="0" applyAlignment="0" applyProtection="0"/>
    <xf numFmtId="0" fontId="2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8" borderId="0" applyNumberFormat="0" applyBorder="0" applyAlignment="0" applyProtection="0"/>
    <xf numFmtId="0" fontId="5" fillId="39" borderId="0" applyNumberFormat="0" applyBorder="0" applyAlignment="0" applyProtection="0"/>
    <xf numFmtId="0" fontId="5" fillId="42" borderId="0" applyNumberFormat="0" applyBorder="0" applyAlignment="0" applyProtection="0"/>
    <xf numFmtId="0" fontId="5" fillId="43" borderId="0" applyNumberFormat="0" applyBorder="0" applyAlignment="0" applyProtection="0"/>
    <xf numFmtId="0" fontId="5" fillId="0" borderId="0"/>
    <xf numFmtId="0" fontId="5" fillId="20" borderId="23"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34" fillId="3" borderId="77" applyNumberForma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34" fillId="3" borderId="77"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30" fillId="4" borderId="77" applyNumberForma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30" fillId="4" borderId="77"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30" fillId="4" borderId="77" applyNumberFormat="0" applyAlignment="0" applyProtection="0"/>
    <xf numFmtId="0" fontId="36" fillId="4" borderId="76" applyNumberFormat="0" applyAlignment="0" applyProtection="0"/>
    <xf numFmtId="0" fontId="30" fillId="4" borderId="77" applyNumberFormat="0" applyAlignment="0" applyProtection="0"/>
    <xf numFmtId="0" fontId="36" fillId="4" borderId="76" applyNumberFormat="0" applyAlignment="0" applyProtection="0"/>
    <xf numFmtId="0" fontId="30" fillId="4" borderId="77" applyNumberFormat="0" applyAlignment="0" applyProtection="0"/>
    <xf numFmtId="0" fontId="34" fillId="3" borderId="77" applyNumberFormat="0" applyAlignment="0" applyProtection="0"/>
    <xf numFmtId="0" fontId="30" fillId="4" borderId="77"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30" fillId="4" borderId="77" applyNumberFormat="0" applyAlignment="0" applyProtection="0"/>
    <xf numFmtId="0" fontId="29" fillId="0" borderId="78" applyNumberFormat="0" applyFont="0" applyAlignment="0">
      <alignment horizontal="left" vertical="top" indent="1"/>
    </xf>
    <xf numFmtId="0" fontId="34" fillId="3" borderId="77"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34" fillId="3" borderId="77"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30" fillId="4" borderId="77" applyNumberFormat="0" applyAlignment="0" applyProtection="0"/>
    <xf numFmtId="0" fontId="25" fillId="6" borderId="75" applyNumberFormat="0" applyFont="0" applyAlignment="0" applyProtection="0"/>
    <xf numFmtId="0" fontId="34" fillId="3" borderId="77" applyNumberFormat="0" applyAlignment="0" applyProtection="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34" fillId="3" borderId="77" applyNumberFormat="0" applyAlignment="0" applyProtection="0"/>
    <xf numFmtId="0" fontId="30" fillId="4"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34" fillId="3" borderId="77"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34" fillId="3" borderId="77" applyNumberFormat="0" applyAlignment="0" applyProtection="0"/>
    <xf numFmtId="0" fontId="34" fillId="3" borderId="77" applyNumberFormat="0" applyAlignment="0" applyProtection="0"/>
    <xf numFmtId="0" fontId="29" fillId="0" borderId="78" applyNumberFormat="0" applyFont="0" applyAlignment="0">
      <alignment horizontal="left" vertical="top" indent="1"/>
    </xf>
    <xf numFmtId="0" fontId="36" fillId="4" borderId="76" applyNumberFormat="0" applyAlignment="0" applyProtection="0"/>
    <xf numFmtId="0" fontId="25" fillId="6" borderId="75" applyNumberFormat="0" applyFont="0" applyAlignment="0" applyProtection="0"/>
    <xf numFmtId="0" fontId="30" fillId="4" borderId="77" applyNumberFormat="0" applyAlignment="0" applyProtection="0"/>
    <xf numFmtId="0" fontId="5" fillId="0" borderId="0"/>
    <xf numFmtId="0" fontId="5" fillId="0" borderId="0"/>
    <xf numFmtId="0" fontId="25" fillId="6" borderId="75" applyNumberFormat="0" applyFont="0" applyAlignment="0" applyProtection="0"/>
    <xf numFmtId="0" fontId="25" fillId="6" borderId="75" applyNumberFormat="0" applyFont="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25" fillId="6" borderId="75" applyNumberFormat="0" applyFont="0" applyAlignment="0" applyProtection="0"/>
    <xf numFmtId="0" fontId="25" fillId="6" borderId="75" applyNumberFormat="0" applyFont="0" applyAlignment="0" applyProtection="0"/>
    <xf numFmtId="0" fontId="36" fillId="4" borderId="76" applyNumberFormat="0" applyAlignment="0" applyProtection="0"/>
    <xf numFmtId="0" fontId="30" fillId="4" borderId="77" applyNumberFormat="0" applyAlignment="0" applyProtection="0"/>
    <xf numFmtId="0" fontId="36" fillId="4" borderId="76" applyNumberForma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9" fillId="0" borderId="78" applyNumberFormat="0" applyFont="0" applyAlignment="0">
      <alignment horizontal="left" vertical="top" indent="1"/>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34" fillId="3" borderId="77" applyNumberFormat="0" applyAlignment="0" applyProtection="0"/>
    <xf numFmtId="0" fontId="29" fillId="0" borderId="78" applyNumberFormat="0" applyFont="0" applyAlignment="0">
      <alignment horizontal="left" vertical="top" indent="1"/>
    </xf>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30" fillId="4" borderId="77" applyNumberFormat="0" applyAlignment="0" applyProtection="0"/>
    <xf numFmtId="0" fontId="36" fillId="4" borderId="76" applyNumberForma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9" fillId="0" borderId="78" applyNumberFormat="0" applyFont="0" applyAlignment="0">
      <alignment horizontal="left" vertical="top" indent="1"/>
    </xf>
    <xf numFmtId="0" fontId="30" fillId="4" borderId="77" applyNumberFormat="0" applyAlignment="0" applyProtection="0"/>
    <xf numFmtId="0" fontId="36" fillId="4" borderId="76"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34" fillId="3" borderId="77" applyNumberFormat="0" applyAlignment="0" applyProtection="0"/>
    <xf numFmtId="0" fontId="30" fillId="4" borderId="77"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34" fillId="3" borderId="77" applyNumberFormat="0" applyAlignment="0" applyProtection="0"/>
    <xf numFmtId="0" fontId="36" fillId="4" borderId="76" applyNumberFormat="0" applyAlignment="0" applyProtection="0"/>
    <xf numFmtId="0" fontId="34" fillId="3" borderId="77" applyNumberFormat="0" applyAlignment="0" applyProtection="0"/>
    <xf numFmtId="0" fontId="36" fillId="4" borderId="76" applyNumberForma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5" fillId="6" borderId="75" applyNumberFormat="0" applyFont="0" applyAlignment="0" applyProtection="0"/>
    <xf numFmtId="0" fontId="34" fillId="3" borderId="77" applyNumberFormat="0" applyAlignment="0" applyProtection="0"/>
    <xf numFmtId="0" fontId="29" fillId="0" borderId="78" applyNumberFormat="0" applyFont="0" applyAlignment="0">
      <alignment horizontal="left" vertical="top" indent="1"/>
    </xf>
    <xf numFmtId="0" fontId="36" fillId="4" borderId="76" applyNumberFormat="0" applyAlignment="0" applyProtection="0"/>
    <xf numFmtId="0" fontId="30" fillId="4" borderId="77" applyNumberFormat="0" applyAlignment="0" applyProtection="0"/>
    <xf numFmtId="0" fontId="36" fillId="4" borderId="76" applyNumberForma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5" fillId="6" borderId="75" applyNumberFormat="0" applyFont="0" applyAlignment="0" applyProtection="0"/>
    <xf numFmtId="0" fontId="30" fillId="4" borderId="77" applyNumberForma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5" fillId="6" borderId="75" applyNumberFormat="0" applyFont="0" applyAlignment="0" applyProtection="0"/>
    <xf numFmtId="0" fontId="25" fillId="6" borderId="75" applyNumberFormat="0" applyFont="0" applyAlignment="0" applyProtection="0"/>
    <xf numFmtId="0" fontId="30" fillId="4" borderId="77" applyNumberForma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30" fillId="4" borderId="77"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34" fillId="3" borderId="77"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34" fillId="3" borderId="77" applyNumberFormat="0" applyAlignment="0" applyProtection="0"/>
    <xf numFmtId="0" fontId="25" fillId="6" borderId="75" applyNumberFormat="0" applyFont="0" applyAlignment="0" applyProtection="0"/>
    <xf numFmtId="0" fontId="30" fillId="4" borderId="77"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36" fillId="4" borderId="76" applyNumberForma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36" fillId="4" borderId="76" applyNumberFormat="0" applyAlignment="0" applyProtection="0"/>
    <xf numFmtId="0" fontId="36" fillId="4" borderId="76" applyNumberFormat="0" applyAlignment="0" applyProtection="0"/>
    <xf numFmtId="0" fontId="34" fillId="3" borderId="77" applyNumberFormat="0" applyAlignment="0" applyProtection="0"/>
    <xf numFmtId="0" fontId="25" fillId="6" borderId="75" applyNumberFormat="0" applyFont="0" applyAlignment="0" applyProtection="0"/>
    <xf numFmtId="0" fontId="34" fillId="3" borderId="77" applyNumberFormat="0" applyAlignment="0" applyProtection="0"/>
    <xf numFmtId="0" fontId="29" fillId="0" borderId="78" applyNumberFormat="0" applyFont="0" applyAlignment="0">
      <alignment horizontal="left" vertical="top" indent="1"/>
    </xf>
    <xf numFmtId="0" fontId="36" fillId="4" borderId="76" applyNumberFormat="0" applyAlignment="0" applyProtection="0"/>
    <xf numFmtId="0" fontId="25" fillId="6" borderId="75" applyNumberFormat="0" applyFont="0" applyAlignment="0" applyProtection="0"/>
    <xf numFmtId="0" fontId="36" fillId="4" borderId="76" applyNumberFormat="0" applyAlignment="0" applyProtection="0"/>
    <xf numFmtId="0" fontId="30" fillId="4" borderId="77" applyNumberForma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5" fillId="6" borderId="75" applyNumberFormat="0" applyFont="0" applyAlignment="0" applyProtection="0"/>
    <xf numFmtId="0" fontId="30" fillId="4" borderId="77" applyNumberFormat="0" applyAlignment="0" applyProtection="0"/>
    <xf numFmtId="0" fontId="36" fillId="4" borderId="76" applyNumberFormat="0" applyAlignment="0" applyProtection="0"/>
    <xf numFmtId="0" fontId="34" fillId="3"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5" fillId="0" borderId="0"/>
    <xf numFmtId="0" fontId="5" fillId="0" borderId="0"/>
    <xf numFmtId="0" fontId="25" fillId="6" borderId="75" applyNumberFormat="0" applyFont="0" applyAlignment="0" applyProtection="0"/>
    <xf numFmtId="0" fontId="25" fillId="6" borderId="75" applyNumberFormat="0" applyFont="0" applyAlignment="0" applyProtection="0"/>
    <xf numFmtId="0" fontId="5" fillId="0" borderId="0"/>
    <xf numFmtId="0" fontId="5" fillId="0" borderId="0"/>
    <xf numFmtId="0" fontId="5" fillId="0" borderId="0"/>
    <xf numFmtId="0" fontId="5" fillId="0" borderId="0"/>
    <xf numFmtId="0" fontId="30" fillId="4" borderId="77" applyNumberFormat="0" applyAlignment="0" applyProtection="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29" fillId="0" borderId="78" applyNumberFormat="0" applyFont="0" applyAlignment="0">
      <alignment horizontal="left" vertical="top" indent="1"/>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25" fillId="6" borderId="75" applyNumberFormat="0" applyFont="0" applyAlignment="0" applyProtection="0"/>
    <xf numFmtId="0" fontId="36" fillId="4" borderId="76" applyNumberForma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9" fillId="0" borderId="78" applyNumberFormat="0" applyFont="0" applyAlignment="0">
      <alignment horizontal="left" vertical="top" indent="1"/>
    </xf>
    <xf numFmtId="0" fontId="5" fillId="0" borderId="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5" fillId="0" borderId="0"/>
    <xf numFmtId="0" fontId="5" fillId="0" borderId="0"/>
    <xf numFmtId="0" fontId="25" fillId="6" borderId="75" applyNumberFormat="0" applyFont="0" applyAlignment="0" applyProtection="0"/>
    <xf numFmtId="0" fontId="29" fillId="0" borderId="78" applyNumberFormat="0" applyFont="0" applyAlignment="0">
      <alignment horizontal="left" vertical="top" indent="1"/>
    </xf>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5" fillId="0" borderId="0"/>
    <xf numFmtId="0" fontId="5" fillId="0" borderId="0"/>
    <xf numFmtId="0" fontId="25" fillId="6" borderId="75" applyNumberFormat="0" applyFont="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34" fillId="3" borderId="77" applyNumberFormat="0" applyAlignment="0" applyProtection="0"/>
    <xf numFmtId="0" fontId="25" fillId="6" borderId="75" applyNumberFormat="0" applyFont="0" applyAlignment="0" applyProtection="0"/>
    <xf numFmtId="0" fontId="30" fillId="4" borderId="77" applyNumberFormat="0" applyAlignment="0" applyProtection="0"/>
    <xf numFmtId="0" fontId="34" fillId="3" borderId="77"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36" fillId="4" borderId="76" applyNumberFormat="0" applyAlignment="0" applyProtection="0"/>
    <xf numFmtId="0" fontId="5" fillId="0" borderId="0"/>
    <xf numFmtId="0" fontId="5" fillId="0" borderId="0"/>
    <xf numFmtId="0" fontId="25" fillId="6" borderId="75" applyNumberFormat="0" applyFont="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30" fillId="4" borderId="77"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30" fillId="4" borderId="77" applyNumberFormat="0" applyAlignment="0" applyProtection="0"/>
    <xf numFmtId="0" fontId="34" fillId="3" borderId="77" applyNumberFormat="0" applyAlignment="0" applyProtection="0"/>
    <xf numFmtId="0" fontId="36" fillId="4" borderId="76"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34" fillId="3" borderId="77" applyNumberFormat="0" applyAlignment="0" applyProtection="0"/>
    <xf numFmtId="0" fontId="25" fillId="6" borderId="75" applyNumberFormat="0" applyFont="0" applyAlignment="0" applyProtection="0"/>
    <xf numFmtId="0" fontId="30" fillId="4" borderId="77" applyNumberFormat="0" applyAlignment="0" applyProtection="0"/>
    <xf numFmtId="0" fontId="34" fillId="3" borderId="77"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30" fillId="4" borderId="77" applyNumberFormat="0" applyAlignment="0" applyProtection="0"/>
    <xf numFmtId="0" fontId="30" fillId="4" borderId="77" applyNumberFormat="0" applyAlignment="0" applyProtection="0"/>
    <xf numFmtId="0" fontId="30" fillId="4" borderId="77" applyNumberFormat="0" applyAlignment="0" applyProtection="0"/>
    <xf numFmtId="0" fontId="34" fillId="3" borderId="77" applyNumberFormat="0" applyAlignment="0" applyProtection="0"/>
    <xf numFmtId="0" fontId="36" fillId="4" borderId="76" applyNumberFormat="0" applyAlignment="0" applyProtection="0"/>
    <xf numFmtId="0" fontId="34" fillId="3" borderId="77" applyNumberFormat="0" applyAlignment="0" applyProtection="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30" fillId="4" borderId="77" applyNumberFormat="0" applyAlignment="0" applyProtection="0"/>
    <xf numFmtId="0" fontId="34" fillId="3" borderId="77"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34" fillId="3" borderId="77" applyNumberFormat="0" applyAlignment="0" applyProtection="0"/>
    <xf numFmtId="0" fontId="34" fillId="3" borderId="77" applyNumberFormat="0" applyAlignment="0" applyProtection="0"/>
    <xf numFmtId="0" fontId="30" fillId="4" borderId="77"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25" fillId="6" borderId="75" applyNumberFormat="0" applyFont="0" applyAlignment="0" applyProtection="0"/>
    <xf numFmtId="0" fontId="30" fillId="4" borderId="77" applyNumberFormat="0" applyAlignment="0" applyProtection="0"/>
    <xf numFmtId="0" fontId="36" fillId="4" borderId="76" applyNumberForma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34" fillId="3" borderId="77" applyNumberFormat="0" applyAlignment="0" applyProtection="0"/>
    <xf numFmtId="0" fontId="29" fillId="0" borderId="78" applyNumberFormat="0" applyFont="0" applyAlignment="0">
      <alignment horizontal="left" vertical="top" indent="1"/>
    </xf>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30" fillId="4" borderId="77" applyNumberFormat="0" applyAlignment="0" applyProtection="0"/>
    <xf numFmtId="0" fontId="30" fillId="4" borderId="77" applyNumberFormat="0" applyAlignment="0" applyProtection="0"/>
    <xf numFmtId="0" fontId="36" fillId="4" borderId="76"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34" fillId="3" borderId="77" applyNumberFormat="0" applyAlignment="0" applyProtection="0"/>
    <xf numFmtId="0" fontId="30" fillId="4" borderId="77"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34" fillId="3" borderId="77" applyNumberFormat="0" applyAlignment="0" applyProtection="0"/>
    <xf numFmtId="0" fontId="36" fillId="4" borderId="76" applyNumberFormat="0" applyAlignment="0" applyProtection="0"/>
    <xf numFmtId="0" fontId="34" fillId="3" borderId="77" applyNumberFormat="0" applyAlignment="0" applyProtection="0"/>
    <xf numFmtId="0" fontId="36" fillId="4" borderId="76" applyNumberForma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5" fillId="6" borderId="75" applyNumberFormat="0" applyFont="0" applyAlignment="0" applyProtection="0"/>
    <xf numFmtId="0" fontId="34" fillId="3" borderId="77" applyNumberFormat="0" applyAlignment="0" applyProtection="0"/>
    <xf numFmtId="0" fontId="29" fillId="0" borderId="78" applyNumberFormat="0" applyFont="0" applyAlignment="0">
      <alignment horizontal="left" vertical="top" indent="1"/>
    </xf>
    <xf numFmtId="0" fontId="36" fillId="4" borderId="76" applyNumberFormat="0" applyAlignment="0" applyProtection="0"/>
    <xf numFmtId="0" fontId="30" fillId="4" borderId="77" applyNumberForma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5" fillId="6" borderId="75" applyNumberFormat="0" applyFont="0" applyAlignment="0" applyProtection="0"/>
    <xf numFmtId="0" fontId="30" fillId="4" borderId="77" applyNumberForma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5" fillId="6" borderId="75" applyNumberFormat="0" applyFont="0" applyAlignment="0" applyProtection="0"/>
    <xf numFmtId="0" fontId="25" fillId="6" borderId="75" applyNumberFormat="0" applyFont="0" applyAlignment="0" applyProtection="0"/>
    <xf numFmtId="0" fontId="30" fillId="4" borderId="77" applyNumberForma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30" fillId="4" borderId="77"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34" fillId="3" borderId="77"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34" fillId="3" borderId="77" applyNumberFormat="0" applyAlignment="0" applyProtection="0"/>
    <xf numFmtId="0" fontId="25" fillId="6" borderId="75" applyNumberFormat="0" applyFont="0" applyAlignment="0" applyProtection="0"/>
    <xf numFmtId="0" fontId="30" fillId="4" borderId="77"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36" fillId="4" borderId="76" applyNumberForma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36" fillId="4" borderId="76" applyNumberFormat="0" applyAlignment="0" applyProtection="0"/>
    <xf numFmtId="0" fontId="36" fillId="4" borderId="76" applyNumberFormat="0" applyAlignment="0" applyProtection="0"/>
    <xf numFmtId="0" fontId="34" fillId="3" borderId="77" applyNumberFormat="0" applyAlignment="0" applyProtection="0"/>
    <xf numFmtId="0" fontId="25" fillId="6" borderId="75" applyNumberFormat="0" applyFont="0" applyAlignment="0" applyProtection="0"/>
    <xf numFmtId="0" fontId="34" fillId="3" borderId="77" applyNumberFormat="0" applyAlignment="0" applyProtection="0"/>
    <xf numFmtId="0" fontId="29" fillId="0" borderId="78" applyNumberFormat="0" applyFont="0" applyAlignment="0">
      <alignment horizontal="left" vertical="top" indent="1"/>
    </xf>
    <xf numFmtId="0" fontId="36" fillId="4" borderId="76" applyNumberFormat="0" applyAlignment="0" applyProtection="0"/>
    <xf numFmtId="0" fontId="25" fillId="6" borderId="75" applyNumberFormat="0" applyFont="0" applyAlignment="0" applyProtection="0"/>
    <xf numFmtId="0" fontId="36" fillId="4" borderId="76" applyNumberFormat="0" applyAlignment="0" applyProtection="0"/>
    <xf numFmtId="0" fontId="30" fillId="4" borderId="77" applyNumberForma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5" fillId="6" borderId="75" applyNumberFormat="0" applyFont="0" applyAlignment="0" applyProtection="0"/>
    <xf numFmtId="0" fontId="30" fillId="4" borderId="77" applyNumberFormat="0" applyAlignment="0" applyProtection="0"/>
    <xf numFmtId="0" fontId="36" fillId="4" borderId="76" applyNumberFormat="0" applyAlignment="0" applyProtection="0"/>
    <xf numFmtId="0" fontId="34" fillId="3"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5" fillId="0" borderId="0"/>
    <xf numFmtId="0" fontId="5" fillId="0" borderId="0"/>
    <xf numFmtId="0" fontId="25" fillId="6" borderId="75" applyNumberFormat="0" applyFont="0" applyAlignment="0" applyProtection="0"/>
    <xf numFmtId="0" fontId="25" fillId="6" borderId="75" applyNumberFormat="0" applyFont="0" applyAlignment="0" applyProtection="0"/>
    <xf numFmtId="0" fontId="5" fillId="0" borderId="0"/>
    <xf numFmtId="0" fontId="5" fillId="0" borderId="0"/>
    <xf numFmtId="0" fontId="5" fillId="0" borderId="0"/>
    <xf numFmtId="0" fontId="5" fillId="0" borderId="0"/>
    <xf numFmtId="0" fontId="30" fillId="4" borderId="77" applyNumberFormat="0" applyAlignment="0" applyProtection="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29" fillId="0" borderId="78" applyNumberFormat="0" applyFont="0" applyAlignment="0">
      <alignment horizontal="left" vertical="top" indent="1"/>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25" fillId="6" borderId="75" applyNumberFormat="0" applyFont="0" applyAlignment="0" applyProtection="0"/>
    <xf numFmtId="0" fontId="36" fillId="4" borderId="76" applyNumberForma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9" fillId="0" borderId="78" applyNumberFormat="0" applyFont="0" applyAlignment="0">
      <alignment horizontal="left" vertical="top" indent="1"/>
    </xf>
    <xf numFmtId="0" fontId="5" fillId="0" borderId="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5" fillId="0" borderId="0"/>
    <xf numFmtId="0" fontId="5" fillId="0" borderId="0"/>
    <xf numFmtId="0" fontId="25" fillId="6" borderId="75" applyNumberFormat="0" applyFont="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5" fillId="0" borderId="0"/>
    <xf numFmtId="0" fontId="5" fillId="0" borderId="0"/>
    <xf numFmtId="0" fontId="25" fillId="6" borderId="75" applyNumberFormat="0" applyFont="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34" fillId="3" borderId="77" applyNumberFormat="0" applyAlignment="0" applyProtection="0"/>
    <xf numFmtId="0" fontId="25" fillId="6" borderId="75" applyNumberFormat="0" applyFont="0" applyAlignment="0" applyProtection="0"/>
    <xf numFmtId="0" fontId="30" fillId="4" borderId="77" applyNumberFormat="0" applyAlignment="0" applyProtection="0"/>
    <xf numFmtId="0" fontId="34" fillId="3" borderId="77"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36" fillId="4" borderId="76" applyNumberFormat="0" applyAlignment="0" applyProtection="0"/>
    <xf numFmtId="0" fontId="5" fillId="0" borderId="0"/>
    <xf numFmtId="0" fontId="5" fillId="0" borderId="0"/>
    <xf numFmtId="0" fontId="25" fillId="6" borderId="75" applyNumberFormat="0" applyFont="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30" fillId="4" borderId="77"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30" fillId="4" borderId="77" applyNumberFormat="0" applyAlignment="0" applyProtection="0"/>
    <xf numFmtId="0" fontId="34" fillId="3" borderId="77" applyNumberFormat="0" applyAlignment="0" applyProtection="0"/>
    <xf numFmtId="0" fontId="36" fillId="4" borderId="76"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34" fillId="3" borderId="77" applyNumberFormat="0" applyAlignment="0" applyProtection="0"/>
    <xf numFmtId="0" fontId="30" fillId="4" borderId="77" applyNumberFormat="0" applyAlignment="0" applyProtection="0"/>
    <xf numFmtId="0" fontId="34" fillId="3" borderId="77" applyNumberFormat="0" applyAlignment="0" applyProtection="0"/>
    <xf numFmtId="0" fontId="30" fillId="4" borderId="77" applyNumberFormat="0" applyAlignment="0" applyProtection="0"/>
    <xf numFmtId="0" fontId="30" fillId="4" borderId="77" applyNumberFormat="0" applyAlignment="0" applyProtection="0"/>
    <xf numFmtId="0" fontId="34" fillId="3" borderId="77" applyNumberFormat="0" applyAlignment="0" applyProtection="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29" fillId="0" borderId="78" applyNumberFormat="0" applyFont="0" applyAlignment="0">
      <alignment horizontal="left" vertical="top" indent="1"/>
    </xf>
    <xf numFmtId="0" fontId="25" fillId="6" borderId="75" applyNumberFormat="0" applyFont="0" applyAlignment="0" applyProtection="0"/>
    <xf numFmtId="0" fontId="36" fillId="4" borderId="76" applyNumberFormat="0" applyAlignment="0" applyProtection="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36" fillId="4" borderId="76" applyNumberFormat="0" applyAlignment="0" applyProtection="0"/>
    <xf numFmtId="0" fontId="5" fillId="0" borderId="0"/>
    <xf numFmtId="0" fontId="5" fillId="0" borderId="0"/>
    <xf numFmtId="0" fontId="25" fillId="6" borderId="75" applyNumberFormat="0" applyFont="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25" fillId="6" borderId="79" applyNumberFormat="0" applyFont="0" applyAlignment="0" applyProtection="0"/>
    <xf numFmtId="0" fontId="25" fillId="6" borderId="75" applyNumberFormat="0" applyFont="0" applyAlignment="0" applyProtection="0"/>
    <xf numFmtId="0" fontId="34" fillId="3" borderId="77" applyNumberFormat="0" applyAlignment="0" applyProtection="0"/>
    <xf numFmtId="0" fontId="30" fillId="4" borderId="77" applyNumberFormat="0" applyAlignment="0" applyProtection="0"/>
    <xf numFmtId="0" fontId="36" fillId="4" borderId="76" applyNumberFormat="0" applyAlignment="0" applyProtection="0"/>
    <xf numFmtId="0" fontId="36" fillId="4" borderId="76" applyNumberFormat="0" applyAlignment="0" applyProtection="0"/>
    <xf numFmtId="0" fontId="30" fillId="4" borderId="77" applyNumberFormat="0" applyAlignment="0" applyProtection="0"/>
    <xf numFmtId="0" fontId="25" fillId="6" borderId="75" applyNumberFormat="0" applyFont="0" applyAlignment="0" applyProtection="0"/>
    <xf numFmtId="43" fontId="5" fillId="0" borderId="0" applyFont="0" applyFill="0" applyBorder="0" applyAlignment="0" applyProtection="0"/>
    <xf numFmtId="0" fontId="30" fillId="4" borderId="77" applyNumberFormat="0" applyAlignment="0" applyProtection="0"/>
    <xf numFmtId="0" fontId="25" fillId="6" borderId="75" applyNumberFormat="0" applyFont="0" applyAlignment="0" applyProtection="0"/>
    <xf numFmtId="0" fontId="5" fillId="0" borderId="0"/>
    <xf numFmtId="0" fontId="30" fillId="4" borderId="77" applyNumberFormat="0" applyAlignment="0" applyProtection="0"/>
    <xf numFmtId="0" fontId="29" fillId="0" borderId="78" applyNumberFormat="0" applyFont="0" applyAlignment="0">
      <alignment horizontal="left" vertical="top" indent="1"/>
    </xf>
    <xf numFmtId="43" fontId="5" fillId="0" borderId="0" applyFont="0" applyFill="0" applyBorder="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34" fillId="3"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5" fillId="0" borderId="0"/>
    <xf numFmtId="0" fontId="25" fillId="6" borderId="75" applyNumberFormat="0" applyFont="0" applyAlignment="0" applyProtection="0"/>
    <xf numFmtId="0" fontId="36" fillId="4" borderId="76" applyNumberFormat="0" applyAlignment="0" applyProtection="0"/>
    <xf numFmtId="0" fontId="5" fillId="0" borderId="0"/>
    <xf numFmtId="0" fontId="34" fillId="3" borderId="77" applyNumberFormat="0" applyAlignment="0" applyProtection="0"/>
    <xf numFmtId="43" fontId="5" fillId="0" borderId="0" applyFont="0" applyFill="0" applyBorder="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34" fillId="3" borderId="77" applyNumberFormat="0" applyAlignment="0" applyProtection="0"/>
    <xf numFmtId="0" fontId="30" fillId="4" borderId="77" applyNumberFormat="0" applyAlignment="0" applyProtection="0"/>
    <xf numFmtId="0" fontId="34" fillId="3" borderId="77" applyNumberFormat="0" applyAlignment="0" applyProtection="0"/>
    <xf numFmtId="0" fontId="36" fillId="4" borderId="76" applyNumberFormat="0" applyAlignment="0" applyProtection="0"/>
    <xf numFmtId="0" fontId="36" fillId="4" borderId="76" applyNumberFormat="0" applyAlignment="0" applyProtection="0"/>
    <xf numFmtId="0" fontId="30" fillId="4" borderId="77" applyNumberFormat="0" applyAlignment="0" applyProtection="0"/>
    <xf numFmtId="0" fontId="25" fillId="6" borderId="75" applyNumberFormat="0" applyFont="0" applyAlignment="0" applyProtection="0"/>
    <xf numFmtId="0" fontId="30" fillId="4" borderId="77" applyNumberFormat="0" applyAlignment="0" applyProtection="0"/>
    <xf numFmtId="0" fontId="25" fillId="6" borderId="75" applyNumberFormat="0" applyFont="0" applyAlignment="0" applyProtection="0"/>
    <xf numFmtId="0" fontId="30" fillId="4" borderId="77" applyNumberForma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9" fillId="0" borderId="78" applyNumberFormat="0" applyFont="0" applyAlignment="0">
      <alignment horizontal="left" vertical="top" indent="1"/>
    </xf>
    <xf numFmtId="0" fontId="34" fillId="3"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36" fillId="4" borderId="76" applyNumberFormat="0" applyAlignment="0" applyProtection="0"/>
    <xf numFmtId="0" fontId="34" fillId="3" borderId="77" applyNumberFormat="0" applyAlignment="0" applyProtection="0"/>
    <xf numFmtId="0" fontId="30" fillId="4" borderId="77" applyNumberFormat="0" applyAlignment="0" applyProtection="0"/>
    <xf numFmtId="0" fontId="2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8" borderId="0" applyNumberFormat="0" applyBorder="0" applyAlignment="0" applyProtection="0"/>
    <xf numFmtId="0" fontId="5" fillId="39" borderId="0" applyNumberFormat="0" applyBorder="0" applyAlignment="0" applyProtection="0"/>
    <xf numFmtId="0" fontId="5" fillId="42" borderId="0" applyNumberFormat="0" applyBorder="0" applyAlignment="0" applyProtection="0"/>
    <xf numFmtId="0" fontId="5" fillId="43" borderId="0" applyNumberFormat="0" applyBorder="0" applyAlignment="0" applyProtection="0"/>
    <xf numFmtId="0" fontId="5" fillId="0" borderId="0"/>
    <xf numFmtId="0" fontId="5" fillId="20" borderId="2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29" fillId="0" borderId="78" applyNumberFormat="0" applyFont="0" applyAlignment="0">
      <alignment horizontal="left" vertical="top" indent="1"/>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29" fillId="0" borderId="78" applyNumberFormat="0" applyFont="0" applyAlignment="0">
      <alignment horizontal="left" vertical="top" indent="1"/>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43" fontId="5" fillId="0" borderId="0" applyFont="0" applyFill="0" applyBorder="0" applyAlignment="0" applyProtection="0"/>
    <xf numFmtId="0" fontId="29" fillId="0" borderId="78" applyNumberFormat="0" applyFont="0" applyAlignment="0">
      <alignment horizontal="left" vertical="top" indent="1"/>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43" fontId="5" fillId="0" borderId="0" applyFont="0" applyFill="0" applyBorder="0" applyAlignment="0" applyProtection="0"/>
    <xf numFmtId="0" fontId="25" fillId="0" borderId="0"/>
    <xf numFmtId="0" fontId="25" fillId="0" borderId="0"/>
    <xf numFmtId="0" fontId="25" fillId="0" borderId="0"/>
    <xf numFmtId="0" fontId="25" fillId="0" borderId="0"/>
    <xf numFmtId="0" fontId="25" fillId="6" borderId="79" applyNumberFormat="0" applyFont="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36" fillId="4" borderId="80" applyNumberFormat="0" applyAlignment="0" applyProtection="0"/>
    <xf numFmtId="0" fontId="25" fillId="0" borderId="0"/>
    <xf numFmtId="0" fontId="36" fillId="4" borderId="82" applyNumberFormat="0" applyAlignment="0" applyProtection="0"/>
    <xf numFmtId="0" fontId="25" fillId="6" borderId="81" applyNumberFormat="0" applyFont="0" applyAlignment="0" applyProtection="0"/>
    <xf numFmtId="0" fontId="34" fillId="3" borderId="83"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34" fillId="3" borderId="83" applyNumberFormat="0" applyAlignment="0" applyProtection="0"/>
    <xf numFmtId="0" fontId="25" fillId="0" borderId="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30" fillId="4" borderId="83"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30" fillId="4" borderId="83" applyNumberFormat="0" applyAlignment="0" applyProtection="0"/>
    <xf numFmtId="0" fontId="36" fillId="4" borderId="82" applyNumberFormat="0" applyAlignment="0" applyProtection="0"/>
    <xf numFmtId="0" fontId="30" fillId="4" borderId="83" applyNumberFormat="0" applyAlignment="0" applyProtection="0"/>
    <xf numFmtId="0" fontId="36" fillId="4" borderId="82" applyNumberFormat="0" applyAlignment="0" applyProtection="0"/>
    <xf numFmtId="0" fontId="30" fillId="4" borderId="83" applyNumberFormat="0" applyAlignment="0" applyProtection="0"/>
    <xf numFmtId="0" fontId="34" fillId="3" borderId="83" applyNumberFormat="0" applyAlignment="0" applyProtection="0"/>
    <xf numFmtId="0" fontId="30" fillId="4" borderId="83"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34" fillId="3" borderId="83"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34" fillId="3" borderId="83"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0" fillId="4" borderId="83" applyNumberFormat="0" applyAlignment="0" applyProtection="0"/>
    <xf numFmtId="0" fontId="25" fillId="6" borderId="81" applyNumberFormat="0" applyFont="0" applyAlignment="0" applyProtection="0"/>
    <xf numFmtId="0" fontId="34" fillId="3" borderId="83" applyNumberFormat="0" applyAlignment="0" applyProtection="0"/>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34" fillId="3" borderId="83" applyNumberFormat="0" applyAlignment="0" applyProtection="0"/>
    <xf numFmtId="0" fontId="30" fillId="4"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4" fillId="3" borderId="83" applyNumberFormat="0" applyAlignment="0" applyProtection="0"/>
    <xf numFmtId="0" fontId="34" fillId="3" borderId="83" applyNumberFormat="0" applyAlignment="0" applyProtection="0"/>
    <xf numFmtId="0" fontId="34" fillId="3" borderId="83" applyNumberFormat="0" applyAlignment="0" applyProtection="0"/>
    <xf numFmtId="0" fontId="29" fillId="0" borderId="84" applyNumberFormat="0" applyFont="0" applyAlignment="0">
      <alignment horizontal="left" vertical="top" indent="1"/>
    </xf>
    <xf numFmtId="0" fontId="36" fillId="4" borderId="82" applyNumberFormat="0" applyAlignment="0" applyProtection="0"/>
    <xf numFmtId="0" fontId="25" fillId="6" borderId="81" applyNumberFormat="0" applyFont="0" applyAlignment="0" applyProtection="0"/>
    <xf numFmtId="0" fontId="30" fillId="4" borderId="83"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36" fillId="4" borderId="82" applyNumberFormat="0" applyAlignment="0" applyProtection="0"/>
    <xf numFmtId="0" fontId="30" fillId="4" borderId="83" applyNumberFormat="0" applyAlignment="0" applyProtection="0"/>
    <xf numFmtId="0" fontId="36" fillId="4" borderId="82"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9" fillId="0" borderId="84" applyNumberFormat="0" applyFont="0" applyAlignment="0">
      <alignment horizontal="left" vertical="top" indent="1"/>
    </xf>
    <xf numFmtId="0" fontId="34" fillId="3" borderId="83" applyNumberFormat="0" applyAlignment="0" applyProtection="0"/>
    <xf numFmtId="0" fontId="29" fillId="0" borderId="84" applyNumberFormat="0" applyFont="0" applyAlignment="0">
      <alignment horizontal="left" vertical="top" indent="1"/>
    </xf>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30" fillId="4" borderId="83" applyNumberFormat="0" applyAlignment="0" applyProtection="0"/>
    <xf numFmtId="0" fontId="36" fillId="4" borderId="82"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9" fillId="0" borderId="84" applyNumberFormat="0" applyFont="0" applyAlignment="0">
      <alignment horizontal="left" vertical="top" indent="1"/>
    </xf>
    <xf numFmtId="0" fontId="30" fillId="4" borderId="83" applyNumberFormat="0" applyAlignment="0" applyProtection="0"/>
    <xf numFmtId="0" fontId="36" fillId="4" borderId="82"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34" fillId="3" borderId="83" applyNumberFormat="0" applyAlignment="0" applyProtection="0"/>
    <xf numFmtId="0" fontId="30" fillId="4" borderId="83"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34" fillId="3" borderId="83" applyNumberFormat="0" applyAlignment="0" applyProtection="0"/>
    <xf numFmtId="0" fontId="36" fillId="4" borderId="82" applyNumberFormat="0" applyAlignment="0" applyProtection="0"/>
    <xf numFmtId="0" fontId="34" fillId="3" borderId="83" applyNumberFormat="0" applyAlignment="0" applyProtection="0"/>
    <xf numFmtId="0" fontId="36" fillId="4" borderId="82" applyNumberForma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5" fillId="6" borderId="81" applyNumberFormat="0" applyFont="0" applyAlignment="0" applyProtection="0"/>
    <xf numFmtId="0" fontId="34" fillId="3" borderId="83" applyNumberFormat="0" applyAlignment="0" applyProtection="0"/>
    <xf numFmtId="0" fontId="29" fillId="0" borderId="84" applyNumberFormat="0" applyFont="0" applyAlignment="0">
      <alignment horizontal="left" vertical="top" indent="1"/>
    </xf>
    <xf numFmtId="0" fontId="36" fillId="4" borderId="82" applyNumberFormat="0" applyAlignment="0" applyProtection="0"/>
    <xf numFmtId="0" fontId="30" fillId="4" borderId="83" applyNumberFormat="0" applyAlignment="0" applyProtection="0"/>
    <xf numFmtId="0" fontId="36" fillId="4" borderId="82"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5" fillId="6" borderId="81" applyNumberFormat="0" applyFon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5" fillId="6" borderId="81" applyNumberFormat="0" applyFont="0" applyAlignment="0" applyProtection="0"/>
    <xf numFmtId="0" fontId="25" fillId="6" borderId="81" applyNumberFormat="0" applyFont="0" applyAlignment="0" applyProtection="0"/>
    <xf numFmtId="0" fontId="30" fillId="4" borderId="83" applyNumberForma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30" fillId="4" borderId="83"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4" fillId="3" borderId="83"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34" fillId="3" borderId="83" applyNumberFormat="0" applyAlignment="0" applyProtection="0"/>
    <xf numFmtId="0" fontId="25" fillId="6" borderId="81" applyNumberFormat="0" applyFont="0" applyAlignment="0" applyProtection="0"/>
    <xf numFmtId="0" fontId="30" fillId="4" borderId="83"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36" fillId="4" borderId="82" applyNumberForma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36" fillId="4" borderId="82" applyNumberFormat="0" applyAlignment="0" applyProtection="0"/>
    <xf numFmtId="0" fontId="36" fillId="4" borderId="82" applyNumberFormat="0" applyAlignment="0" applyProtection="0"/>
    <xf numFmtId="0" fontId="34" fillId="3" borderId="83" applyNumberFormat="0" applyAlignment="0" applyProtection="0"/>
    <xf numFmtId="0" fontId="25" fillId="6" borderId="81" applyNumberFormat="0" applyFont="0" applyAlignment="0" applyProtection="0"/>
    <xf numFmtId="0" fontId="34" fillId="3" borderId="83" applyNumberFormat="0" applyAlignment="0" applyProtection="0"/>
    <xf numFmtId="0" fontId="29" fillId="0" borderId="84" applyNumberFormat="0" applyFont="0" applyAlignment="0">
      <alignment horizontal="left" vertical="top" indent="1"/>
    </xf>
    <xf numFmtId="0" fontId="36" fillId="4" borderId="82" applyNumberFormat="0" applyAlignment="0" applyProtection="0"/>
    <xf numFmtId="0" fontId="25" fillId="6" borderId="81" applyNumberFormat="0" applyFont="0" applyAlignment="0" applyProtection="0"/>
    <xf numFmtId="0" fontId="36" fillId="4" borderId="82" applyNumberForma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5" fillId="6" borderId="81" applyNumberFormat="0" applyFont="0" applyAlignment="0" applyProtection="0"/>
    <xf numFmtId="0" fontId="30" fillId="4" borderId="83" applyNumberFormat="0" applyAlignment="0" applyProtection="0"/>
    <xf numFmtId="0" fontId="36" fillId="4" borderId="82" applyNumberFormat="0" applyAlignment="0" applyProtection="0"/>
    <xf numFmtId="0" fontId="34" fillId="3"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36" fillId="4" borderId="82"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9" fillId="0" borderId="84" applyNumberFormat="0" applyFont="0" applyAlignment="0">
      <alignment horizontal="left" vertical="top" indent="1"/>
    </xf>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4" fillId="3" borderId="83" applyNumberFormat="0" applyAlignment="0" applyProtection="0"/>
    <xf numFmtId="0" fontId="25" fillId="6" borderId="81" applyNumberFormat="0" applyFont="0" applyAlignment="0" applyProtection="0"/>
    <xf numFmtId="0" fontId="30" fillId="4" borderId="83" applyNumberFormat="0" applyAlignment="0" applyProtection="0"/>
    <xf numFmtId="0" fontId="34" fillId="3" borderId="83"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0" fillId="4" borderId="83" applyNumberFormat="0" applyAlignment="0" applyProtection="0"/>
    <xf numFmtId="0" fontId="30" fillId="4" borderId="83" applyNumberFormat="0" applyAlignment="0" applyProtection="0"/>
    <xf numFmtId="0" fontId="34" fillId="3" borderId="83" applyNumberFormat="0" applyAlignment="0" applyProtection="0"/>
    <xf numFmtId="0" fontId="36" fillId="4" borderId="82" applyNumberFormat="0" applyAlignment="0" applyProtection="0"/>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34" fillId="3" borderId="83" applyNumberFormat="0" applyAlignment="0" applyProtection="0"/>
    <xf numFmtId="0" fontId="25" fillId="6" borderId="81" applyNumberFormat="0" applyFont="0" applyAlignment="0" applyProtection="0"/>
    <xf numFmtId="0" fontId="30" fillId="4" borderId="83" applyNumberFormat="0" applyAlignment="0" applyProtection="0"/>
    <xf numFmtId="0" fontId="34" fillId="3" borderId="83"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0" fillId="4" borderId="83" applyNumberFormat="0" applyAlignment="0" applyProtection="0"/>
    <xf numFmtId="0" fontId="30" fillId="4" borderId="83" applyNumberFormat="0" applyAlignment="0" applyProtection="0"/>
    <xf numFmtId="0" fontId="30" fillId="4" borderId="83" applyNumberFormat="0" applyAlignment="0" applyProtection="0"/>
    <xf numFmtId="0" fontId="34" fillId="3" borderId="83" applyNumberFormat="0" applyAlignment="0" applyProtection="0"/>
    <xf numFmtId="0" fontId="36" fillId="4" borderId="82" applyNumberFormat="0" applyAlignment="0" applyProtection="0"/>
    <xf numFmtId="0" fontId="34" fillId="3" borderId="83" applyNumberFormat="0" applyAlignment="0" applyProtection="0"/>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30" fillId="4" borderId="83" applyNumberFormat="0" applyAlignment="0" applyProtection="0"/>
    <xf numFmtId="0" fontId="34" fillId="3" borderId="83" applyNumberFormat="0" applyAlignment="0" applyProtection="0"/>
    <xf numFmtId="0" fontId="34" fillId="3" borderId="83" applyNumberFormat="0" applyAlignment="0" applyProtection="0"/>
    <xf numFmtId="0" fontId="34" fillId="3" borderId="83" applyNumberFormat="0" applyAlignment="0" applyProtection="0"/>
    <xf numFmtId="0" fontId="30" fillId="4" borderId="83" applyNumberFormat="0" applyAlignment="0" applyProtection="0"/>
    <xf numFmtId="0" fontId="25" fillId="6" borderId="81" applyNumberFormat="0" applyFont="0" applyAlignment="0" applyProtection="0"/>
    <xf numFmtId="0" fontId="30" fillId="4" borderId="83" applyNumberFormat="0" applyAlignment="0" applyProtection="0"/>
    <xf numFmtId="0" fontId="36" fillId="4" borderId="82"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34" fillId="3" borderId="83" applyNumberFormat="0" applyAlignment="0" applyProtection="0"/>
    <xf numFmtId="0" fontId="29" fillId="0" borderId="84" applyNumberFormat="0" applyFont="0" applyAlignment="0">
      <alignment horizontal="left" vertical="top" indent="1"/>
    </xf>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0" fillId="4" borderId="83" applyNumberFormat="0" applyAlignment="0" applyProtection="0"/>
    <xf numFmtId="0" fontId="30" fillId="4" borderId="83" applyNumberFormat="0" applyAlignment="0" applyProtection="0"/>
    <xf numFmtId="0" fontId="36" fillId="4" borderId="82"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34" fillId="3" borderId="83" applyNumberFormat="0" applyAlignment="0" applyProtection="0"/>
    <xf numFmtId="0" fontId="30" fillId="4" borderId="83"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34" fillId="3" borderId="83" applyNumberFormat="0" applyAlignment="0" applyProtection="0"/>
    <xf numFmtId="0" fontId="36" fillId="4" borderId="82" applyNumberFormat="0" applyAlignment="0" applyProtection="0"/>
    <xf numFmtId="0" fontId="34" fillId="3" borderId="83" applyNumberFormat="0" applyAlignment="0" applyProtection="0"/>
    <xf numFmtId="0" fontId="36" fillId="4" borderId="82" applyNumberForma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5" fillId="6" borderId="81" applyNumberFormat="0" applyFont="0" applyAlignment="0" applyProtection="0"/>
    <xf numFmtId="0" fontId="34" fillId="3" borderId="83" applyNumberFormat="0" applyAlignment="0" applyProtection="0"/>
    <xf numFmtId="0" fontId="29" fillId="0" borderId="84" applyNumberFormat="0" applyFont="0" applyAlignment="0">
      <alignment horizontal="left" vertical="top" indent="1"/>
    </xf>
    <xf numFmtId="0" fontId="36" fillId="4" borderId="82" applyNumberForma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5" fillId="6" borderId="81" applyNumberFormat="0" applyFon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5" fillId="6" borderId="81" applyNumberFormat="0" applyFont="0" applyAlignment="0" applyProtection="0"/>
    <xf numFmtId="0" fontId="25" fillId="6" borderId="81" applyNumberFormat="0" applyFont="0" applyAlignment="0" applyProtection="0"/>
    <xf numFmtId="0" fontId="30" fillId="4" borderId="83" applyNumberForma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30" fillId="4" borderId="83"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4" fillId="3" borderId="83"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34" fillId="3" borderId="83" applyNumberFormat="0" applyAlignment="0" applyProtection="0"/>
    <xf numFmtId="0" fontId="25" fillId="6" borderId="81" applyNumberFormat="0" applyFont="0" applyAlignment="0" applyProtection="0"/>
    <xf numFmtId="0" fontId="30" fillId="4" borderId="83"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36" fillId="4" borderId="82" applyNumberForma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36" fillId="4" borderId="82" applyNumberFormat="0" applyAlignment="0" applyProtection="0"/>
    <xf numFmtId="0" fontId="36" fillId="4" borderId="82" applyNumberFormat="0" applyAlignment="0" applyProtection="0"/>
    <xf numFmtId="0" fontId="34" fillId="3" borderId="83" applyNumberFormat="0" applyAlignment="0" applyProtection="0"/>
    <xf numFmtId="0" fontId="25" fillId="6" borderId="81" applyNumberFormat="0" applyFont="0" applyAlignment="0" applyProtection="0"/>
    <xf numFmtId="0" fontId="34" fillId="3" borderId="83" applyNumberFormat="0" applyAlignment="0" applyProtection="0"/>
    <xf numFmtId="0" fontId="29" fillId="0" borderId="84" applyNumberFormat="0" applyFont="0" applyAlignment="0">
      <alignment horizontal="left" vertical="top" indent="1"/>
    </xf>
    <xf numFmtId="0" fontId="36" fillId="4" borderId="82" applyNumberFormat="0" applyAlignment="0" applyProtection="0"/>
    <xf numFmtId="0" fontId="25" fillId="6" borderId="81" applyNumberFormat="0" applyFont="0" applyAlignment="0" applyProtection="0"/>
    <xf numFmtId="0" fontId="36" fillId="4" borderId="82" applyNumberForma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5" fillId="6" borderId="81" applyNumberFormat="0" applyFont="0" applyAlignment="0" applyProtection="0"/>
    <xf numFmtId="0" fontId="30" fillId="4" borderId="83" applyNumberFormat="0" applyAlignment="0" applyProtection="0"/>
    <xf numFmtId="0" fontId="36" fillId="4" borderId="82" applyNumberFormat="0" applyAlignment="0" applyProtection="0"/>
    <xf numFmtId="0" fontId="34" fillId="3"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36" fillId="4" borderId="82"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9" fillId="0" borderId="84" applyNumberFormat="0" applyFont="0" applyAlignment="0">
      <alignment horizontal="left" vertical="top" indent="1"/>
    </xf>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0" borderId="0"/>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4" fillId="3" borderId="83" applyNumberFormat="0" applyAlignment="0" applyProtection="0"/>
    <xf numFmtId="0" fontId="25" fillId="6" borderId="81" applyNumberFormat="0" applyFont="0" applyAlignment="0" applyProtection="0"/>
    <xf numFmtId="0" fontId="30" fillId="4" borderId="83" applyNumberFormat="0" applyAlignment="0" applyProtection="0"/>
    <xf numFmtId="0" fontId="34" fillId="3" borderId="83"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0" fillId="4" borderId="83" applyNumberFormat="0" applyAlignment="0" applyProtection="0"/>
    <xf numFmtId="0" fontId="30" fillId="4" borderId="83" applyNumberFormat="0" applyAlignment="0" applyProtection="0"/>
    <xf numFmtId="0" fontId="34" fillId="3" borderId="83" applyNumberFormat="0" applyAlignment="0" applyProtection="0"/>
    <xf numFmtId="0" fontId="36" fillId="4" borderId="82" applyNumberFormat="0" applyAlignment="0" applyProtection="0"/>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4" fillId="3" borderId="83" applyNumberFormat="0" applyAlignment="0" applyProtection="0"/>
    <xf numFmtId="0" fontId="30" fillId="4" borderId="83" applyNumberFormat="0" applyAlignment="0" applyProtection="0"/>
    <xf numFmtId="0" fontId="34" fillId="3" borderId="83" applyNumberFormat="0" applyAlignment="0" applyProtection="0"/>
    <xf numFmtId="0" fontId="30" fillId="4" borderId="83" applyNumberFormat="0" applyAlignment="0" applyProtection="0"/>
    <xf numFmtId="0" fontId="30" fillId="4" borderId="83" applyNumberFormat="0" applyAlignment="0" applyProtection="0"/>
    <xf numFmtId="0" fontId="34" fillId="3" borderId="83" applyNumberFormat="0" applyAlignment="0" applyProtection="0"/>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36" fillId="4" borderId="82" applyNumberFormat="0" applyAlignment="0" applyProtection="0"/>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25" fillId="0" borderId="0"/>
    <xf numFmtId="0" fontId="25" fillId="0" borderId="0"/>
    <xf numFmtId="0" fontId="25" fillId="0" borderId="0"/>
    <xf numFmtId="0" fontId="25" fillId="6" borderId="81" applyNumberFormat="0" applyFont="0" applyAlignment="0" applyProtection="0"/>
    <xf numFmtId="0" fontId="34" fillId="3" borderId="83" applyNumberFormat="0" applyAlignment="0" applyProtection="0"/>
    <xf numFmtId="0" fontId="30" fillId="4" borderId="83" applyNumberFormat="0" applyAlignment="0" applyProtection="0"/>
    <xf numFmtId="0" fontId="36" fillId="4" borderId="82" applyNumberFormat="0" applyAlignment="0" applyProtection="0"/>
    <xf numFmtId="0" fontId="36" fillId="4" borderId="82" applyNumberFormat="0" applyAlignment="0" applyProtection="0"/>
    <xf numFmtId="0" fontId="30" fillId="4" borderId="83" applyNumberFormat="0" applyAlignment="0" applyProtection="0"/>
    <xf numFmtId="0" fontId="25" fillId="6" borderId="81" applyNumberFormat="0" applyFont="0" applyAlignment="0" applyProtection="0"/>
    <xf numFmtId="0" fontId="30" fillId="4" borderId="83" applyNumberFormat="0" applyAlignment="0" applyProtection="0"/>
    <xf numFmtId="0" fontId="25" fillId="6" borderId="81" applyNumberFormat="0" applyFon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9" fillId="0" borderId="84" applyNumberFormat="0" applyFont="0" applyAlignment="0">
      <alignment horizontal="left" vertical="top" indent="1"/>
    </xf>
    <xf numFmtId="0" fontId="34" fillId="3"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6" fillId="4" borderId="82" applyNumberFormat="0" applyAlignment="0" applyProtection="0"/>
    <xf numFmtId="0" fontId="34" fillId="3" borderId="83"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34" fillId="3" borderId="83" applyNumberFormat="0" applyAlignment="0" applyProtection="0"/>
    <xf numFmtId="0" fontId="30" fillId="4" borderId="83" applyNumberFormat="0" applyAlignment="0" applyProtection="0"/>
    <xf numFmtId="0" fontId="34" fillId="3" borderId="83" applyNumberFormat="0" applyAlignment="0" applyProtection="0"/>
    <xf numFmtId="0" fontId="36" fillId="4" borderId="82" applyNumberFormat="0" applyAlignment="0" applyProtection="0"/>
    <xf numFmtId="0" fontId="36" fillId="4" borderId="82" applyNumberFormat="0" applyAlignment="0" applyProtection="0"/>
    <xf numFmtId="0" fontId="30" fillId="4" borderId="83" applyNumberFormat="0" applyAlignment="0" applyProtection="0"/>
    <xf numFmtId="0" fontId="25" fillId="6" borderId="81" applyNumberFormat="0" applyFont="0" applyAlignment="0" applyProtection="0"/>
    <xf numFmtId="0" fontId="30" fillId="4" borderId="83" applyNumberFormat="0" applyAlignment="0" applyProtection="0"/>
    <xf numFmtId="0" fontId="25" fillId="6" borderId="81" applyNumberFormat="0" applyFon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9" fillId="0" borderId="84" applyNumberFormat="0" applyFont="0" applyAlignment="0">
      <alignment horizontal="left" vertical="top" indent="1"/>
    </xf>
    <xf numFmtId="0" fontId="34" fillId="3"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6" fillId="4" borderId="82" applyNumberFormat="0" applyAlignment="0" applyProtection="0"/>
    <xf numFmtId="0" fontId="34" fillId="3" borderId="83" applyNumberFormat="0" applyAlignment="0" applyProtection="0"/>
    <xf numFmtId="0" fontId="30" fillId="4" borderId="83" applyNumberFormat="0" applyAlignment="0" applyProtection="0"/>
    <xf numFmtId="0" fontId="25" fillId="0" borderId="0"/>
    <xf numFmtId="0" fontId="25" fillId="0" borderId="0"/>
    <xf numFmtId="0" fontId="25" fillId="0" borderId="0"/>
    <xf numFmtId="0" fontId="25" fillId="0" borderId="0"/>
    <xf numFmtId="0" fontId="25" fillId="0" borderId="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5" fillId="0" borderId="0"/>
    <xf numFmtId="0" fontId="25" fillId="0" borderId="0"/>
    <xf numFmtId="0" fontId="25" fillId="0" borderId="0"/>
    <xf numFmtId="0" fontId="25" fillId="0" borderId="0"/>
    <xf numFmtId="0" fontId="25" fillId="0" borderId="0"/>
    <xf numFmtId="0" fontId="48" fillId="0" borderId="0"/>
    <xf numFmtId="0" fontId="4" fillId="0" borderId="0"/>
    <xf numFmtId="43" fontId="48" fillId="0" borderId="0" applyFont="0" applyFill="0" applyBorder="0" applyAlignment="0" applyProtection="0"/>
    <xf numFmtId="9" fontId="48" fillId="0" borderId="0" applyFont="0" applyFill="0" applyBorder="0" applyAlignment="0" applyProtection="0"/>
    <xf numFmtId="9" fontId="3" fillId="0" borderId="0" applyFont="0" applyFill="0" applyBorder="0" applyAlignment="0" applyProtection="0"/>
    <xf numFmtId="0" fontId="25" fillId="0" borderId="0"/>
    <xf numFmtId="0" fontId="48" fillId="0" borderId="0"/>
    <xf numFmtId="0" fontId="48" fillId="0" borderId="0"/>
    <xf numFmtId="43" fontId="48" fillId="0" borderId="0" applyFont="0" applyFill="0" applyBorder="0" applyAlignment="0" applyProtection="0"/>
    <xf numFmtId="0" fontId="2" fillId="0" borderId="0"/>
    <xf numFmtId="44" fontId="25" fillId="0" borderId="0" applyFont="0" applyFill="0" applyBorder="0" applyAlignment="0" applyProtection="0"/>
    <xf numFmtId="0" fontId="25" fillId="0" borderId="0"/>
    <xf numFmtId="0" fontId="2" fillId="0" borderId="0"/>
    <xf numFmtId="0" fontId="2" fillId="0" borderId="0"/>
    <xf numFmtId="0" fontId="2" fillId="0" borderId="0"/>
    <xf numFmtId="0" fontId="2" fillId="0" borderId="0"/>
    <xf numFmtId="0" fontId="2" fillId="0" borderId="0"/>
    <xf numFmtId="0" fontId="2" fillId="0" borderId="0"/>
    <xf numFmtId="0" fontId="25" fillId="0" borderId="0"/>
    <xf numFmtId="0" fontId="2" fillId="0" borderId="0"/>
    <xf numFmtId="0" fontId="66" fillId="0" borderId="0" applyNumberFormat="0" applyFill="0" applyBorder="0" applyAlignment="0" applyProtection="0"/>
    <xf numFmtId="0" fontId="2" fillId="0" borderId="0"/>
    <xf numFmtId="43" fontId="2" fillId="0" borderId="0" applyFont="0" applyFill="0" applyBorder="0" applyAlignment="0" applyProtection="0"/>
    <xf numFmtId="0" fontId="2" fillId="0" borderId="0"/>
    <xf numFmtId="0" fontId="2" fillId="0" borderId="0"/>
    <xf numFmtId="0" fontId="25" fillId="0" borderId="0"/>
    <xf numFmtId="0" fontId="25" fillId="0" borderId="0"/>
    <xf numFmtId="0" fontId="48"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5" fillId="0" borderId="0" applyFont="0" applyFill="0" applyBorder="0" applyAlignment="0" applyProtection="0"/>
    <xf numFmtId="0" fontId="2" fillId="0" borderId="0"/>
    <xf numFmtId="0" fontId="25" fillId="0" borderId="0"/>
    <xf numFmtId="0" fontId="2" fillId="0" borderId="0"/>
    <xf numFmtId="0" fontId="2" fillId="0" borderId="0"/>
    <xf numFmtId="44" fontId="25" fillId="0" borderId="0" applyFont="0" applyFill="0" applyBorder="0" applyAlignment="0" applyProtection="0"/>
    <xf numFmtId="0" fontId="73" fillId="0" borderId="0"/>
    <xf numFmtId="44" fontId="48" fillId="0" borderId="0" applyFont="0" applyFill="0" applyBorder="0" applyAlignment="0" applyProtection="0"/>
    <xf numFmtId="0" fontId="25" fillId="0" borderId="0"/>
    <xf numFmtId="44" fontId="48" fillId="0" borderId="0" applyFont="0" applyFill="0" applyBorder="0" applyAlignment="0" applyProtection="0"/>
    <xf numFmtId="0" fontId="48" fillId="0" borderId="0"/>
    <xf numFmtId="0" fontId="63" fillId="0" borderId="0" applyNumberFormat="0" applyFill="0" applyBorder="0" applyAlignment="0" applyProtection="0"/>
    <xf numFmtId="43" fontId="48" fillId="0" borderId="0" applyFont="0" applyFill="0" applyBorder="0" applyAlignment="0" applyProtection="0"/>
    <xf numFmtId="0" fontId="2" fillId="0" borderId="0"/>
    <xf numFmtId="0" fontId="2" fillId="0" borderId="0"/>
    <xf numFmtId="0" fontId="2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8" fillId="0" borderId="0"/>
    <xf numFmtId="44" fontId="48" fillId="0" borderId="0" applyFont="0" applyFill="0" applyBorder="0" applyAlignment="0" applyProtection="0"/>
    <xf numFmtId="0" fontId="48" fillId="0" borderId="0"/>
    <xf numFmtId="0" fontId="48" fillId="0" borderId="0"/>
    <xf numFmtId="0" fontId="48" fillId="0" borderId="0"/>
    <xf numFmtId="0" fontId="48" fillId="0" borderId="0"/>
    <xf numFmtId="0" fontId="74" fillId="0" borderId="0"/>
    <xf numFmtId="0" fontId="1" fillId="0" borderId="0"/>
    <xf numFmtId="9" fontId="79" fillId="0" borderId="0" applyFont="0" applyFill="0" applyBorder="0" applyAlignment="0" applyProtection="0"/>
    <xf numFmtId="0" fontId="80" fillId="0" borderId="0"/>
    <xf numFmtId="0" fontId="80" fillId="0" borderId="0"/>
  </cellStyleXfs>
  <cellXfs count="294">
    <xf numFmtId="0" fontId="0" fillId="0" borderId="0" xfId="0"/>
    <xf numFmtId="4" fontId="44" fillId="0" borderId="0" xfId="28" applyNumberFormat="1" applyFont="1" applyAlignment="1">
      <alignment horizontal="center" vertical="center"/>
    </xf>
    <xf numFmtId="4" fontId="26" fillId="14" borderId="8" xfId="28" applyNumberFormat="1" applyFont="1" applyFill="1" applyBorder="1" applyAlignment="1">
      <alignment horizontal="center" vertical="center" wrapText="1"/>
    </xf>
    <xf numFmtId="4" fontId="43" fillId="0" borderId="0" xfId="28" applyNumberFormat="1" applyFont="1" applyAlignment="1">
      <alignment horizontal="center" vertical="center"/>
    </xf>
    <xf numFmtId="4" fontId="25" fillId="0" borderId="8" xfId="28" applyNumberFormat="1" applyBorder="1" applyAlignment="1">
      <alignment horizontal="center" vertical="center"/>
    </xf>
    <xf numFmtId="169" fontId="25" fillId="0" borderId="8" xfId="28" applyNumberFormat="1" applyBorder="1" applyAlignment="1">
      <alignment horizontal="center" vertical="center"/>
    </xf>
    <xf numFmtId="4" fontId="26" fillId="0" borderId="0" xfId="28" applyNumberFormat="1" applyFont="1" applyAlignment="1">
      <alignment horizontal="center" vertical="center"/>
    </xf>
    <xf numFmtId="4" fontId="25" fillId="0" borderId="0" xfId="28" applyNumberFormat="1" applyAlignment="1">
      <alignment horizontal="center" vertical="center"/>
    </xf>
    <xf numFmtId="0" fontId="45" fillId="0" borderId="0" xfId="228" applyFont="1" applyAlignment="1">
      <alignment horizontal="center" vertical="center"/>
    </xf>
    <xf numFmtId="168" fontId="45" fillId="0" borderId="0" xfId="228" applyNumberFormat="1" applyFont="1" applyAlignment="1">
      <alignment horizontal="center" vertical="center"/>
    </xf>
    <xf numFmtId="0" fontId="50" fillId="8" borderId="8" xfId="228" applyFont="1" applyFill="1" applyBorder="1" applyAlignment="1">
      <alignment horizontal="center" vertical="center"/>
    </xf>
    <xf numFmtId="49" fontId="26" fillId="8" borderId="8" xfId="228" applyNumberFormat="1" applyFont="1" applyFill="1" applyBorder="1" applyAlignment="1">
      <alignment horizontal="center" vertical="center"/>
    </xf>
    <xf numFmtId="17" fontId="26" fillId="8" borderId="8" xfId="228" applyNumberFormat="1" applyFont="1" applyFill="1" applyBorder="1" applyAlignment="1">
      <alignment horizontal="center" vertical="center"/>
    </xf>
    <xf numFmtId="17" fontId="26" fillId="8" borderId="8" xfId="228" applyNumberFormat="1" applyFont="1" applyFill="1" applyBorder="1" applyAlignment="1">
      <alignment horizontal="center" vertical="center" wrapText="1"/>
    </xf>
    <xf numFmtId="0" fontId="41" fillId="7" borderId="8" xfId="228" applyFont="1" applyFill="1" applyBorder="1" applyAlignment="1">
      <alignment horizontal="left" vertical="center" wrapText="1"/>
    </xf>
    <xf numFmtId="170" fontId="41" fillId="7" borderId="8" xfId="228" applyNumberFormat="1" applyFont="1" applyFill="1" applyBorder="1" applyAlignment="1">
      <alignment horizontal="center" vertical="center" wrapText="1"/>
    </xf>
    <xf numFmtId="170" fontId="40" fillId="7" borderId="8" xfId="228" applyNumberFormat="1" applyFont="1" applyFill="1" applyBorder="1" applyAlignment="1">
      <alignment horizontal="center" vertical="center" wrapText="1"/>
    </xf>
    <xf numFmtId="4" fontId="26" fillId="14" borderId="8" xfId="28" applyNumberFormat="1" applyFont="1" applyFill="1" applyBorder="1" applyAlignment="1">
      <alignment horizontal="center" vertical="center"/>
    </xf>
    <xf numFmtId="4" fontId="26" fillId="0" borderId="8" xfId="28" applyNumberFormat="1" applyFont="1" applyBorder="1" applyAlignment="1">
      <alignment horizontal="center" vertical="center"/>
    </xf>
    <xf numFmtId="4" fontId="26" fillId="46" borderId="8" xfId="28" applyNumberFormat="1" applyFont="1" applyFill="1" applyBorder="1" applyAlignment="1">
      <alignment horizontal="center" vertical="center"/>
    </xf>
    <xf numFmtId="4" fontId="26" fillId="46" borderId="8" xfId="28" applyNumberFormat="1" applyFont="1" applyFill="1" applyBorder="1" applyAlignment="1">
      <alignment horizontal="center" vertical="center" wrapText="1"/>
    </xf>
    <xf numFmtId="0" fontId="25" fillId="7" borderId="0" xfId="0" applyFont="1" applyFill="1"/>
    <xf numFmtId="0" fontId="25" fillId="0" borderId="16" xfId="0" applyFont="1" applyBorder="1" applyAlignment="1">
      <alignment horizontal="center" vertical="center" wrapText="1"/>
    </xf>
    <xf numFmtId="0" fontId="69" fillId="0" borderId="0" xfId="13593" applyFont="1" applyAlignment="1">
      <alignment horizontal="left" vertical="center"/>
    </xf>
    <xf numFmtId="0" fontId="69" fillId="0" borderId="0" xfId="13593" applyFont="1" applyAlignment="1">
      <alignment horizontal="center" vertical="center"/>
    </xf>
    <xf numFmtId="0" fontId="70" fillId="0" borderId="0" xfId="13594" applyFont="1"/>
    <xf numFmtId="43" fontId="69" fillId="0" borderId="0" xfId="13595" applyFont="1" applyFill="1" applyBorder="1" applyAlignment="1">
      <alignment horizontal="right" vertical="center"/>
    </xf>
    <xf numFmtId="0" fontId="69" fillId="0" borderId="0" xfId="13593" applyFont="1" applyAlignment="1">
      <alignment horizontal="left" vertical="center" wrapText="1"/>
    </xf>
    <xf numFmtId="0" fontId="69" fillId="0" borderId="6" xfId="13593" applyFont="1" applyBorder="1" applyAlignment="1">
      <alignment horizontal="left" vertical="center"/>
    </xf>
    <xf numFmtId="0" fontId="69" fillId="0" borderId="4" xfId="13593" applyFont="1" applyBorder="1" applyAlignment="1">
      <alignment horizontal="center" vertical="center"/>
    </xf>
    <xf numFmtId="43" fontId="69" fillId="48" borderId="0" xfId="13593" applyNumberFormat="1" applyFont="1" applyFill="1" applyAlignment="1">
      <alignment horizontal="left" vertical="center"/>
    </xf>
    <xf numFmtId="17" fontId="69" fillId="49" borderId="0" xfId="13595" applyNumberFormat="1" applyFont="1" applyFill="1" applyBorder="1" applyAlignment="1">
      <alignment horizontal="center" vertical="center"/>
    </xf>
    <xf numFmtId="4" fontId="39" fillId="0" borderId="0" xfId="13594" applyNumberFormat="1" applyFont="1" applyAlignment="1">
      <alignment horizontal="center" vertical="center"/>
    </xf>
    <xf numFmtId="4" fontId="25" fillId="0" borderId="0" xfId="13594" applyNumberFormat="1" applyFont="1" applyAlignment="1">
      <alignment horizontal="center" vertical="center" wrapText="1"/>
    </xf>
    <xf numFmtId="4" fontId="25" fillId="0" borderId="0" xfId="13594" applyNumberFormat="1" applyFont="1" applyAlignment="1">
      <alignment horizontal="left" vertical="center" wrapText="1"/>
    </xf>
    <xf numFmtId="0" fontId="39" fillId="0" borderId="0" xfId="13594" applyFont="1" applyAlignment="1">
      <alignment horizontal="center" vertical="center" wrapText="1"/>
    </xf>
    <xf numFmtId="0" fontId="69" fillId="0" borderId="3" xfId="13593" applyFont="1" applyBorder="1" applyAlignment="1">
      <alignment horizontal="left" vertical="center"/>
    </xf>
    <xf numFmtId="0" fontId="69" fillId="0" borderId="2" xfId="13593" applyFont="1" applyBorder="1" applyAlignment="1">
      <alignment horizontal="center" vertical="center"/>
    </xf>
    <xf numFmtId="4" fontId="39" fillId="0" borderId="3" xfId="13594" applyNumberFormat="1" applyFont="1" applyBorder="1" applyAlignment="1">
      <alignment horizontal="left" vertical="center"/>
    </xf>
    <xf numFmtId="4" fontId="39" fillId="49" borderId="0" xfId="13594" applyNumberFormat="1" applyFont="1" applyFill="1" applyAlignment="1">
      <alignment horizontal="center" vertical="center"/>
    </xf>
    <xf numFmtId="4" fontId="39" fillId="49" borderId="0" xfId="1234" applyNumberFormat="1" applyFont="1" applyFill="1" applyBorder="1" applyAlignment="1">
      <alignment horizontal="center" vertical="center"/>
    </xf>
    <xf numFmtId="4" fontId="47" fillId="49" borderId="0" xfId="1234" applyNumberFormat="1" applyFont="1" applyFill="1" applyBorder="1" applyAlignment="1">
      <alignment horizontal="left" vertical="center"/>
    </xf>
    <xf numFmtId="4" fontId="39" fillId="0" borderId="0" xfId="13594" applyNumberFormat="1" applyFont="1" applyAlignment="1">
      <alignment horizontal="left" vertical="center"/>
    </xf>
    <xf numFmtId="168" fontId="71" fillId="13" borderId="0" xfId="13593" applyNumberFormat="1" applyFont="1" applyFill="1" applyAlignment="1">
      <alignment horizontal="center" vertical="center"/>
    </xf>
    <xf numFmtId="4" fontId="39" fillId="48" borderId="0" xfId="13594" applyNumberFormat="1" applyFont="1" applyFill="1" applyAlignment="1">
      <alignment horizontal="center" vertical="center"/>
    </xf>
    <xf numFmtId="4" fontId="26" fillId="48" borderId="0" xfId="13594" applyNumberFormat="1" applyFont="1" applyFill="1" applyAlignment="1">
      <alignment horizontal="center" vertical="center" wrapText="1"/>
    </xf>
    <xf numFmtId="168" fontId="69" fillId="48" borderId="0" xfId="13593" applyNumberFormat="1" applyFont="1" applyFill="1" applyAlignment="1">
      <alignment horizontal="center" vertical="center"/>
    </xf>
    <xf numFmtId="17" fontId="69" fillId="48" borderId="0" xfId="13593" applyNumberFormat="1" applyFont="1" applyFill="1" applyAlignment="1">
      <alignment horizontal="center" vertical="center"/>
    </xf>
    <xf numFmtId="0" fontId="67" fillId="48" borderId="0" xfId="13593" applyFont="1" applyFill="1" applyAlignment="1">
      <alignment horizontal="center" vertical="center"/>
    </xf>
    <xf numFmtId="17" fontId="71" fillId="48" borderId="0" xfId="13595" applyNumberFormat="1" applyFont="1" applyFill="1" applyBorder="1" applyAlignment="1">
      <alignment horizontal="center" vertical="center"/>
    </xf>
    <xf numFmtId="17" fontId="72" fillId="48" borderId="0" xfId="13595" applyNumberFormat="1" applyFont="1" applyFill="1" applyBorder="1" applyAlignment="1">
      <alignment horizontal="center" vertical="center"/>
    </xf>
    <xf numFmtId="17" fontId="71" fillId="48" borderId="0" xfId="13595" applyNumberFormat="1" applyFont="1" applyFill="1" applyBorder="1" applyAlignment="1">
      <alignment horizontal="right" vertical="center"/>
    </xf>
    <xf numFmtId="172" fontId="71" fillId="48" borderId="0" xfId="13593" applyNumberFormat="1" applyFont="1" applyFill="1" applyAlignment="1">
      <alignment vertical="center"/>
    </xf>
    <xf numFmtId="43" fontId="69" fillId="10" borderId="0" xfId="13593" applyNumberFormat="1" applyFont="1" applyFill="1" applyAlignment="1">
      <alignment horizontal="left" vertical="center"/>
    </xf>
    <xf numFmtId="17" fontId="69" fillId="50" borderId="0" xfId="13595" applyNumberFormat="1" applyFont="1" applyFill="1" applyBorder="1" applyAlignment="1">
      <alignment horizontal="center" vertical="center"/>
    </xf>
    <xf numFmtId="4" fontId="39" fillId="50" borderId="0" xfId="13594" applyNumberFormat="1" applyFont="1" applyFill="1" applyAlignment="1">
      <alignment horizontal="center" vertical="center"/>
    </xf>
    <xf numFmtId="4" fontId="39" fillId="50" borderId="0" xfId="1234" applyNumberFormat="1" applyFont="1" applyFill="1" applyBorder="1" applyAlignment="1">
      <alignment horizontal="center" vertical="center"/>
    </xf>
    <xf numFmtId="4" fontId="47" fillId="50" borderId="0" xfId="1234" applyNumberFormat="1" applyFont="1" applyFill="1" applyBorder="1" applyAlignment="1">
      <alignment horizontal="left" vertical="center"/>
    </xf>
    <xf numFmtId="4" fontId="39" fillId="10" borderId="0" xfId="13594" applyNumberFormat="1" applyFont="1" applyFill="1" applyAlignment="1">
      <alignment horizontal="center" vertical="center"/>
    </xf>
    <xf numFmtId="4" fontId="26" fillId="10" borderId="0" xfId="13594" applyNumberFormat="1" applyFont="1" applyFill="1" applyAlignment="1">
      <alignment horizontal="center" vertical="center" wrapText="1"/>
    </xf>
    <xf numFmtId="168" fontId="69" fillId="10" borderId="0" xfId="13593" applyNumberFormat="1" applyFont="1" applyFill="1" applyAlignment="1">
      <alignment horizontal="center" vertical="center"/>
    </xf>
    <xf numFmtId="17" fontId="69" fillId="10" borderId="0" xfId="13593" applyNumberFormat="1" applyFont="1" applyFill="1" applyAlignment="1">
      <alignment horizontal="center" vertical="center"/>
    </xf>
    <xf numFmtId="0" fontId="67" fillId="10" borderId="0" xfId="13593" applyFont="1" applyFill="1" applyAlignment="1">
      <alignment horizontal="center" vertical="center"/>
    </xf>
    <xf numFmtId="17" fontId="71" fillId="10" borderId="0" xfId="13595" applyNumberFormat="1" applyFont="1" applyFill="1" applyBorder="1" applyAlignment="1">
      <alignment horizontal="center" vertical="center"/>
    </xf>
    <xf numFmtId="17" fontId="72" fillId="10" borderId="0" xfId="13595" applyNumberFormat="1" applyFont="1" applyFill="1" applyBorder="1" applyAlignment="1">
      <alignment horizontal="center" vertical="center"/>
    </xf>
    <xf numFmtId="17" fontId="71" fillId="10" borderId="0" xfId="13595" applyNumberFormat="1" applyFont="1" applyFill="1" applyBorder="1" applyAlignment="1">
      <alignment horizontal="right" vertical="center"/>
    </xf>
    <xf numFmtId="172" fontId="71" fillId="10" borderId="0" xfId="13593" applyNumberFormat="1" applyFont="1" applyFill="1" applyAlignment="1">
      <alignment vertical="center"/>
    </xf>
    <xf numFmtId="43" fontId="69" fillId="11" borderId="0" xfId="13593" applyNumberFormat="1" applyFont="1" applyFill="1" applyAlignment="1">
      <alignment horizontal="left" vertical="center"/>
    </xf>
    <xf numFmtId="17" fontId="69" fillId="51" borderId="0" xfId="13595" applyNumberFormat="1" applyFont="1" applyFill="1" applyBorder="1" applyAlignment="1">
      <alignment horizontal="center" vertical="center"/>
    </xf>
    <xf numFmtId="0" fontId="39" fillId="0" borderId="0" xfId="13594" applyFont="1" applyAlignment="1">
      <alignment horizontal="center" vertical="center"/>
    </xf>
    <xf numFmtId="4" fontId="39" fillId="51" borderId="0" xfId="13594" applyNumberFormat="1" applyFont="1" applyFill="1" applyAlignment="1">
      <alignment horizontal="center" vertical="center"/>
    </xf>
    <xf numFmtId="4" fontId="39" fillId="51" borderId="0" xfId="1234" applyNumberFormat="1" applyFont="1" applyFill="1" applyBorder="1" applyAlignment="1">
      <alignment horizontal="center" vertical="center"/>
    </xf>
    <xf numFmtId="4" fontId="47" fillId="51" borderId="0" xfId="1234" applyNumberFormat="1" applyFont="1" applyFill="1" applyBorder="1" applyAlignment="1">
      <alignment horizontal="left" vertical="center"/>
    </xf>
    <xf numFmtId="4" fontId="39" fillId="0" borderId="0" xfId="13594" applyNumberFormat="1" applyFont="1" applyAlignment="1">
      <alignment horizontal="left" vertical="center" wrapText="1"/>
    </xf>
    <xf numFmtId="4" fontId="39" fillId="0" borderId="0" xfId="13594" applyNumberFormat="1" applyFont="1" applyAlignment="1">
      <alignment horizontal="center" vertical="center" wrapText="1"/>
    </xf>
    <xf numFmtId="4" fontId="41" fillId="0" borderId="0" xfId="1234" applyNumberFormat="1" applyFont="1" applyBorder="1" applyAlignment="1">
      <alignment horizontal="center" vertical="center" wrapText="1"/>
    </xf>
    <xf numFmtId="4" fontId="41" fillId="0" borderId="0" xfId="1234" applyNumberFormat="1" applyFont="1" applyBorder="1" applyAlignment="1">
      <alignment horizontal="left" vertical="center" wrapText="1"/>
    </xf>
    <xf numFmtId="4" fontId="25" fillId="0" borderId="0" xfId="1234" applyNumberFormat="1" applyFont="1" applyBorder="1" applyAlignment="1">
      <alignment horizontal="left" vertical="center" wrapText="1"/>
    </xf>
    <xf numFmtId="4" fontId="39" fillId="11" borderId="0" xfId="13594" applyNumberFormat="1" applyFont="1" applyFill="1" applyAlignment="1">
      <alignment horizontal="center" vertical="center"/>
    </xf>
    <xf numFmtId="4" fontId="26" fillId="11" borderId="0" xfId="13594" applyNumberFormat="1" applyFont="1" applyFill="1" applyAlignment="1">
      <alignment horizontal="center" vertical="center" wrapText="1"/>
    </xf>
    <xf numFmtId="168" fontId="69" fillId="11" borderId="0" xfId="13593" applyNumberFormat="1" applyFont="1" applyFill="1" applyAlignment="1">
      <alignment horizontal="center" vertical="center"/>
    </xf>
    <xf numFmtId="17" fontId="69" fillId="11" borderId="0" xfId="13593" applyNumberFormat="1" applyFont="1" applyFill="1" applyAlignment="1">
      <alignment horizontal="center" vertical="center"/>
    </xf>
    <xf numFmtId="0" fontId="67" fillId="11" borderId="0" xfId="13593" applyFont="1" applyFill="1" applyAlignment="1">
      <alignment horizontal="center" vertical="center"/>
    </xf>
    <xf numFmtId="17" fontId="71" fillId="11" borderId="0" xfId="13595" applyNumberFormat="1" applyFont="1" applyFill="1" applyBorder="1" applyAlignment="1">
      <alignment horizontal="center" vertical="center"/>
    </xf>
    <xf numFmtId="17" fontId="72" fillId="11" borderId="0" xfId="13595" applyNumberFormat="1" applyFont="1" applyFill="1" applyBorder="1" applyAlignment="1">
      <alignment horizontal="center" vertical="center"/>
    </xf>
    <xf numFmtId="17" fontId="71" fillId="11" borderId="0" xfId="13595" applyNumberFormat="1" applyFont="1" applyFill="1" applyBorder="1" applyAlignment="1">
      <alignment horizontal="right" vertical="center"/>
    </xf>
    <xf numFmtId="172" fontId="71" fillId="11" borderId="0" xfId="13593" applyNumberFormat="1" applyFont="1" applyFill="1" applyAlignment="1">
      <alignment vertical="center"/>
    </xf>
    <xf numFmtId="43" fontId="69" fillId="52" borderId="0" xfId="13593" applyNumberFormat="1" applyFont="1" applyFill="1" applyAlignment="1">
      <alignment horizontal="left" vertical="center"/>
    </xf>
    <xf numFmtId="17" fontId="69" fillId="53" borderId="0" xfId="13595" applyNumberFormat="1" applyFont="1" applyFill="1" applyBorder="1" applyAlignment="1">
      <alignment horizontal="center" vertical="center"/>
    </xf>
    <xf numFmtId="43" fontId="69" fillId="52" borderId="0" xfId="13595" applyFont="1" applyFill="1" applyBorder="1" applyAlignment="1">
      <alignment horizontal="right" vertical="center"/>
    </xf>
    <xf numFmtId="0" fontId="69" fillId="52" borderId="0" xfId="13593" applyFont="1" applyFill="1" applyAlignment="1">
      <alignment horizontal="center" vertical="center"/>
    </xf>
    <xf numFmtId="0" fontId="69" fillId="52" borderId="0" xfId="13593" applyFont="1" applyFill="1" applyAlignment="1">
      <alignment horizontal="left" vertical="center" wrapText="1"/>
    </xf>
    <xf numFmtId="0" fontId="67" fillId="52" borderId="0" xfId="13593" applyFont="1" applyFill="1" applyAlignment="1">
      <alignment horizontal="left" vertical="center"/>
    </xf>
    <xf numFmtId="10" fontId="69" fillId="0" borderId="0" xfId="13596" applyNumberFormat="1" applyFont="1" applyFill="1" applyBorder="1" applyAlignment="1">
      <alignment horizontal="center" vertical="center"/>
    </xf>
    <xf numFmtId="168" fontId="69" fillId="52" borderId="0" xfId="13593" applyNumberFormat="1" applyFont="1" applyFill="1" applyAlignment="1">
      <alignment horizontal="center" vertical="center"/>
    </xf>
    <xf numFmtId="17" fontId="69" fillId="52" borderId="0" xfId="13593" applyNumberFormat="1" applyFont="1" applyFill="1" applyAlignment="1">
      <alignment horizontal="center" vertical="center"/>
    </xf>
    <xf numFmtId="0" fontId="67" fillId="52" borderId="0" xfId="13593" applyFont="1" applyFill="1" applyAlignment="1">
      <alignment horizontal="center" vertical="center"/>
    </xf>
    <xf numFmtId="43" fontId="67" fillId="0" borderId="0" xfId="13595" applyFont="1" applyFill="1" applyBorder="1" applyAlignment="1">
      <alignment horizontal="right" vertical="center"/>
    </xf>
    <xf numFmtId="0" fontId="67" fillId="0" borderId="0" xfId="13593" applyFont="1" applyAlignment="1">
      <alignment horizontal="center" vertical="center"/>
    </xf>
    <xf numFmtId="0" fontId="67" fillId="0" borderId="0" xfId="13593" applyFont="1" applyAlignment="1">
      <alignment horizontal="left" vertical="center" wrapText="1"/>
    </xf>
    <xf numFmtId="0" fontId="67" fillId="0" borderId="0" xfId="13593" applyFont="1" applyAlignment="1">
      <alignment horizontal="center" vertical="center" wrapText="1"/>
    </xf>
    <xf numFmtId="17" fontId="71" fillId="52" borderId="0" xfId="13595" applyNumberFormat="1" applyFont="1" applyFill="1" applyBorder="1" applyAlignment="1">
      <alignment horizontal="center" vertical="center"/>
    </xf>
    <xf numFmtId="17" fontId="72" fillId="52" borderId="0" xfId="13595" applyNumberFormat="1" applyFont="1" applyFill="1" applyBorder="1" applyAlignment="1">
      <alignment horizontal="right" vertical="center"/>
    </xf>
    <xf numFmtId="17" fontId="71" fillId="53" borderId="0" xfId="13595" applyNumberFormat="1" applyFont="1" applyFill="1" applyBorder="1" applyAlignment="1">
      <alignment horizontal="right" vertical="center"/>
    </xf>
    <xf numFmtId="172" fontId="71" fillId="53" borderId="0" xfId="13593" applyNumberFormat="1" applyFont="1" applyFill="1" applyAlignment="1">
      <alignment vertical="center"/>
    </xf>
    <xf numFmtId="17" fontId="69" fillId="16" borderId="0" xfId="13595" applyNumberFormat="1" applyFont="1" applyFill="1" applyBorder="1" applyAlignment="1">
      <alignment horizontal="center" vertical="center"/>
    </xf>
    <xf numFmtId="43" fontId="69" fillId="0" borderId="0" xfId="13595" applyFont="1" applyFill="1" applyBorder="1" applyAlignment="1">
      <alignment horizontal="center" vertical="center"/>
    </xf>
    <xf numFmtId="43" fontId="67" fillId="0" borderId="0" xfId="13595" applyFont="1" applyFill="1" applyBorder="1" applyAlignment="1">
      <alignment horizontal="right" vertical="center" wrapText="1"/>
    </xf>
    <xf numFmtId="43" fontId="69" fillId="48" borderId="0" xfId="13595" applyFont="1" applyFill="1" applyBorder="1" applyAlignment="1">
      <alignment horizontal="right" vertical="center"/>
    </xf>
    <xf numFmtId="0" fontId="69" fillId="48" borderId="0" xfId="13593" applyFont="1" applyFill="1" applyAlignment="1">
      <alignment horizontal="center" vertical="center"/>
    </xf>
    <xf numFmtId="0" fontId="69" fillId="48" borderId="0" xfId="13593" applyFont="1" applyFill="1" applyAlignment="1">
      <alignment horizontal="left" vertical="center" wrapText="1"/>
    </xf>
    <xf numFmtId="0" fontId="67" fillId="48" borderId="0" xfId="13593" applyFont="1" applyFill="1" applyAlignment="1">
      <alignment horizontal="left" vertical="center"/>
    </xf>
    <xf numFmtId="17" fontId="72" fillId="48" borderId="0" xfId="13595" applyNumberFormat="1" applyFont="1" applyFill="1" applyBorder="1" applyAlignment="1">
      <alignment horizontal="right" vertical="center"/>
    </xf>
    <xf numFmtId="17" fontId="71" fillId="16" borderId="0" xfId="13595" applyNumberFormat="1" applyFont="1" applyFill="1" applyBorder="1" applyAlignment="1">
      <alignment horizontal="right" vertical="center"/>
    </xf>
    <xf numFmtId="172" fontId="71" fillId="16" borderId="0" xfId="13593" applyNumberFormat="1" applyFont="1" applyFill="1" applyAlignment="1">
      <alignment vertical="center"/>
    </xf>
    <xf numFmtId="43" fontId="69" fillId="46" borderId="0" xfId="13593" applyNumberFormat="1" applyFont="1" applyFill="1" applyAlignment="1">
      <alignment horizontal="left" vertical="center"/>
    </xf>
    <xf numFmtId="17" fontId="69" fillId="45" borderId="0" xfId="13595" applyNumberFormat="1" applyFont="1" applyFill="1" applyBorder="1" applyAlignment="1">
      <alignment horizontal="center" vertical="center"/>
    </xf>
    <xf numFmtId="43" fontId="69" fillId="46" borderId="0" xfId="13595" applyFont="1" applyFill="1" applyBorder="1" applyAlignment="1">
      <alignment horizontal="right" vertical="center"/>
    </xf>
    <xf numFmtId="0" fontId="69" fillId="46" borderId="0" xfId="13593" applyFont="1" applyFill="1" applyAlignment="1">
      <alignment horizontal="center" vertical="center"/>
    </xf>
    <xf numFmtId="0" fontId="69" fillId="46" borderId="0" xfId="13593" applyFont="1" applyFill="1" applyAlignment="1">
      <alignment horizontal="left" vertical="center" wrapText="1"/>
    </xf>
    <xf numFmtId="0" fontId="67" fillId="46" borderId="0" xfId="13593" applyFont="1" applyFill="1" applyAlignment="1">
      <alignment horizontal="left" vertical="center"/>
    </xf>
    <xf numFmtId="168" fontId="69" fillId="46" borderId="0" xfId="13593" applyNumberFormat="1" applyFont="1" applyFill="1" applyAlignment="1">
      <alignment horizontal="center" vertical="center"/>
    </xf>
    <xf numFmtId="17" fontId="69" fillId="46" borderId="0" xfId="13593" applyNumberFormat="1" applyFont="1" applyFill="1" applyAlignment="1">
      <alignment horizontal="center" vertical="center"/>
    </xf>
    <xf numFmtId="0" fontId="67" fillId="46" borderId="0" xfId="13593" applyFont="1" applyFill="1" applyAlignment="1">
      <alignment horizontal="center" vertical="center"/>
    </xf>
    <xf numFmtId="17" fontId="71" fillId="46" borderId="0" xfId="13595" applyNumberFormat="1" applyFont="1" applyFill="1" applyBorder="1" applyAlignment="1">
      <alignment horizontal="center" vertical="center"/>
    </xf>
    <xf numFmtId="0" fontId="69" fillId="0" borderId="90" xfId="13593" applyFont="1" applyBorder="1" applyAlignment="1">
      <alignment horizontal="left" vertical="center"/>
    </xf>
    <xf numFmtId="0" fontId="69" fillId="0" borderId="84" xfId="13593" applyFont="1" applyBorder="1" applyAlignment="1">
      <alignment horizontal="center" vertical="center"/>
    </xf>
    <xf numFmtId="17" fontId="72" fillId="46" borderId="0" xfId="13595" applyNumberFormat="1" applyFont="1" applyFill="1" applyBorder="1" applyAlignment="1">
      <alignment horizontal="right" vertical="center"/>
    </xf>
    <xf numFmtId="17" fontId="71" fillId="45" borderId="0" xfId="13595" applyNumberFormat="1" applyFont="1" applyFill="1" applyBorder="1" applyAlignment="1">
      <alignment horizontal="right" vertical="center"/>
    </xf>
    <xf numFmtId="172" fontId="71" fillId="45" borderId="0" xfId="13593" applyNumberFormat="1" applyFont="1" applyFill="1" applyAlignment="1">
      <alignment vertical="center"/>
    </xf>
    <xf numFmtId="4" fontId="40" fillId="7" borderId="87" xfId="47" applyNumberFormat="1" applyFont="1" applyFill="1" applyBorder="1" applyAlignment="1">
      <alignment horizontal="left" vertical="center" wrapText="1"/>
    </xf>
    <xf numFmtId="4" fontId="40" fillId="7" borderId="87" xfId="47" applyNumberFormat="1" applyFont="1" applyFill="1" applyBorder="1" applyAlignment="1">
      <alignment vertical="center" wrapText="1"/>
    </xf>
    <xf numFmtId="4" fontId="40" fillId="7" borderId="87" xfId="47" applyNumberFormat="1" applyFont="1" applyFill="1" applyBorder="1" applyAlignment="1">
      <alignment horizontal="center" vertical="center" wrapText="1"/>
    </xf>
    <xf numFmtId="0" fontId="25" fillId="0" borderId="0" xfId="1779"/>
    <xf numFmtId="1" fontId="41" fillId="7" borderId="87" xfId="47" applyNumberFormat="1" applyFont="1" applyFill="1" applyBorder="1" applyAlignment="1">
      <alignment horizontal="center" vertical="center" wrapText="1"/>
    </xf>
    <xf numFmtId="1" fontId="41" fillId="7" borderId="87" xfId="47" applyNumberFormat="1" applyFont="1" applyFill="1" applyBorder="1" applyAlignment="1">
      <alignment vertical="center" wrapText="1"/>
    </xf>
    <xf numFmtId="0" fontId="41" fillId="7" borderId="87" xfId="47" applyFont="1" applyFill="1" applyBorder="1" applyAlignment="1">
      <alignment horizontal="center" vertical="center" wrapText="1"/>
    </xf>
    <xf numFmtId="1" fontId="40" fillId="15" borderId="87" xfId="47" applyNumberFormat="1" applyFont="1" applyFill="1" applyBorder="1" applyAlignment="1">
      <alignment horizontal="center" vertical="center" wrapText="1"/>
    </xf>
    <xf numFmtId="1" fontId="40" fillId="15" borderId="87" xfId="47" applyNumberFormat="1" applyFont="1" applyFill="1" applyBorder="1" applyAlignment="1">
      <alignment vertical="center" wrapText="1"/>
    </xf>
    <xf numFmtId="0" fontId="40" fillId="15" borderId="87" xfId="47" applyFont="1" applyFill="1" applyBorder="1" applyAlignment="1">
      <alignment horizontal="center" vertical="center" wrapText="1"/>
    </xf>
    <xf numFmtId="0" fontId="41" fillId="9" borderId="87" xfId="47" applyFont="1" applyFill="1" applyBorder="1" applyAlignment="1">
      <alignment horizontal="center" vertical="center" wrapText="1"/>
    </xf>
    <xf numFmtId="173" fontId="40" fillId="9" borderId="87" xfId="47" applyNumberFormat="1" applyFont="1" applyFill="1" applyBorder="1" applyAlignment="1">
      <alignment horizontal="center" vertical="center"/>
    </xf>
    <xf numFmtId="173" fontId="40" fillId="9" borderId="87" xfId="47" applyNumberFormat="1" applyFont="1" applyFill="1" applyBorder="1" applyAlignment="1">
      <alignment vertical="center" wrapText="1"/>
    </xf>
    <xf numFmtId="173" fontId="41" fillId="7" borderId="87" xfId="47" applyNumberFormat="1" applyFont="1" applyFill="1" applyBorder="1" applyAlignment="1">
      <alignment horizontal="center" vertical="center"/>
    </xf>
    <xf numFmtId="173" fontId="41" fillId="7" borderId="87" xfId="47" applyNumberFormat="1" applyFont="1" applyFill="1" applyBorder="1" applyAlignment="1">
      <alignment vertical="center" wrapText="1"/>
    </xf>
    <xf numFmtId="173" fontId="40" fillId="15" borderId="87" xfId="47" applyNumberFormat="1" applyFont="1" applyFill="1" applyBorder="1" applyAlignment="1">
      <alignment horizontal="center" vertical="center"/>
    </xf>
    <xf numFmtId="173" fontId="40" fillId="15" borderId="87" xfId="47" applyNumberFormat="1" applyFont="1" applyFill="1" applyBorder="1" applyAlignment="1">
      <alignment vertical="center" wrapText="1"/>
    </xf>
    <xf numFmtId="9" fontId="0" fillId="0" borderId="0" xfId="13597" applyFont="1"/>
    <xf numFmtId="0" fontId="25" fillId="0" borderId="0" xfId="1779" applyAlignment="1">
      <alignment horizontal="center" vertical="center"/>
    </xf>
    <xf numFmtId="0" fontId="25" fillId="0" borderId="0" xfId="1779" applyAlignment="1">
      <alignment vertical="center" wrapText="1"/>
    </xf>
    <xf numFmtId="2" fontId="26" fillId="7" borderId="0" xfId="1" applyNumberFormat="1" applyFont="1" applyFill="1" applyBorder="1" applyAlignment="1">
      <alignment horizontal="center" vertical="center" wrapText="1"/>
    </xf>
    <xf numFmtId="0" fontId="0" fillId="0" borderId="16" xfId="0" applyBorder="1" applyAlignment="1">
      <alignment horizontal="center" vertical="top" wrapText="1"/>
    </xf>
    <xf numFmtId="0" fontId="0" fillId="0" borderId="16" xfId="0" applyBorder="1" applyAlignment="1">
      <alignment horizontal="left" vertical="top" wrapText="1"/>
    </xf>
    <xf numFmtId="0" fontId="25" fillId="0" borderId="16" xfId="0" applyFont="1" applyBorder="1" applyAlignment="1">
      <alignment horizontal="left" vertical="top" wrapText="1"/>
    </xf>
    <xf numFmtId="0" fontId="0" fillId="50" borderId="87" xfId="0" applyFill="1" applyBorder="1" applyAlignment="1">
      <alignment horizontal="center" vertical="center"/>
    </xf>
    <xf numFmtId="0" fontId="0" fillId="0" borderId="0" xfId="0" applyAlignment="1">
      <alignment horizontal="center"/>
    </xf>
    <xf numFmtId="0" fontId="0" fillId="0" borderId="87" xfId="0" applyBorder="1" applyAlignment="1">
      <alignment horizontal="center"/>
    </xf>
    <xf numFmtId="0" fontId="0" fillId="0" borderId="87" xfId="0" applyBorder="1"/>
    <xf numFmtId="0" fontId="25" fillId="0" borderId="87" xfId="0" applyFont="1" applyBorder="1" applyAlignment="1">
      <alignment horizontal="center"/>
    </xf>
    <xf numFmtId="0" fontId="25" fillId="0" borderId="87" xfId="0" applyFont="1" applyBorder="1"/>
    <xf numFmtId="0" fontId="25" fillId="0" borderId="87" xfId="0" applyFont="1" applyBorder="1" applyAlignment="1">
      <alignment horizontal="center" vertical="center"/>
    </xf>
    <xf numFmtId="0" fontId="0" fillId="0" borderId="87" xfId="0" applyBorder="1" applyAlignment="1">
      <alignment horizontal="center" vertical="center"/>
    </xf>
    <xf numFmtId="0" fontId="26" fillId="54" borderId="87" xfId="0" applyFont="1" applyFill="1" applyBorder="1" applyAlignment="1">
      <alignment horizontal="center" vertical="center"/>
    </xf>
    <xf numFmtId="0" fontId="25" fillId="47" borderId="87" xfId="0" applyFont="1" applyFill="1" applyBorder="1" applyAlignment="1">
      <alignment horizontal="center" vertical="center"/>
    </xf>
    <xf numFmtId="2" fontId="0" fillId="0" borderId="87" xfId="0" applyNumberFormat="1" applyBorder="1" applyAlignment="1">
      <alignment horizontal="center" vertical="center"/>
    </xf>
    <xf numFmtId="177" fontId="0" fillId="0" borderId="87" xfId="0" applyNumberFormat="1" applyBorder="1" applyAlignment="1">
      <alignment horizontal="center" vertical="center"/>
    </xf>
    <xf numFmtId="0" fontId="25" fillId="0" borderId="87" xfId="0" applyFont="1" applyBorder="1" applyAlignment="1">
      <alignment horizontal="left" vertical="center"/>
    </xf>
    <xf numFmtId="0" fontId="0" fillId="0" borderId="87" xfId="0" applyBorder="1" applyAlignment="1">
      <alignment horizontal="left" vertical="center"/>
    </xf>
    <xf numFmtId="177" fontId="0" fillId="0" borderId="0" xfId="0" applyNumberFormat="1"/>
    <xf numFmtId="2" fontId="0" fillId="50" borderId="87" xfId="0" applyNumberFormat="1" applyFill="1" applyBorder="1" applyAlignment="1">
      <alignment horizontal="center" vertical="center"/>
    </xf>
    <xf numFmtId="177" fontId="25" fillId="0" borderId="87" xfId="0" applyNumberFormat="1" applyFont="1" applyBorder="1" applyAlignment="1">
      <alignment horizontal="center" vertical="center"/>
    </xf>
    <xf numFmtId="2" fontId="25" fillId="0" borderId="87" xfId="0" applyNumberFormat="1" applyFont="1" applyBorder="1" applyAlignment="1">
      <alignment horizontal="center" vertical="center"/>
    </xf>
    <xf numFmtId="164" fontId="26" fillId="7" borderId="0" xfId="1" applyFont="1" applyFill="1" applyBorder="1" applyAlignment="1">
      <alignment horizontal="center" vertical="center" wrapText="1"/>
    </xf>
    <xf numFmtId="171" fontId="26" fillId="7" borderId="5" xfId="1" applyNumberFormat="1" applyFont="1" applyFill="1" applyBorder="1" applyAlignment="1">
      <alignment horizontal="center" vertical="center" wrapText="1"/>
    </xf>
    <xf numFmtId="0" fontId="25" fillId="0" borderId="16" xfId="0" applyFont="1" applyBorder="1" applyAlignment="1">
      <alignment horizontal="center" vertical="top" wrapText="1"/>
    </xf>
    <xf numFmtId="0" fontId="0" fillId="0" borderId="87" xfId="0" applyBorder="1" applyAlignment="1">
      <alignment horizontal="left" vertical="top" wrapText="1"/>
    </xf>
    <xf numFmtId="2" fontId="0" fillId="0" borderId="0" xfId="0" applyNumberFormat="1" applyAlignment="1">
      <alignment horizontal="center"/>
    </xf>
    <xf numFmtId="2" fontId="0" fillId="0" borderId="87" xfId="0" applyNumberFormat="1" applyBorder="1" applyAlignment="1">
      <alignment horizontal="center"/>
    </xf>
    <xf numFmtId="177" fontId="68" fillId="7" borderId="0" xfId="230" applyNumberFormat="1" applyFont="1" applyFill="1" applyBorder="1" applyAlignment="1">
      <alignment horizontal="center" vertical="center"/>
    </xf>
    <xf numFmtId="177" fontId="0" fillId="0" borderId="87" xfId="0" applyNumberFormat="1" applyBorder="1" applyAlignment="1">
      <alignment horizontal="center"/>
    </xf>
    <xf numFmtId="177" fontId="0" fillId="0" borderId="0" xfId="0" applyNumberFormat="1" applyAlignment="1">
      <alignment horizontal="center"/>
    </xf>
    <xf numFmtId="0" fontId="25" fillId="7" borderId="87" xfId="0" applyFont="1" applyFill="1" applyBorder="1"/>
    <xf numFmtId="2" fontId="26" fillId="7" borderId="5" xfId="1" applyNumberFormat="1" applyFont="1" applyFill="1" applyBorder="1" applyAlignment="1">
      <alignment horizontal="center" vertical="center" wrapText="1"/>
    </xf>
    <xf numFmtId="174" fontId="75" fillId="7" borderId="87" xfId="0" applyNumberFormat="1" applyFont="1" applyFill="1" applyBorder="1" applyAlignment="1">
      <alignment horizontal="center" vertical="center"/>
    </xf>
    <xf numFmtId="0" fontId="25" fillId="0" borderId="87" xfId="0" applyFont="1" applyBorder="1" applyAlignment="1">
      <alignment horizontal="left"/>
    </xf>
    <xf numFmtId="0" fontId="0" fillId="0" borderId="87" xfId="0" applyBorder="1" applyAlignment="1">
      <alignment horizontal="center" vertical="top" wrapText="1"/>
    </xf>
    <xf numFmtId="0" fontId="0" fillId="0" borderId="16" xfId="0" applyBorder="1" applyAlignment="1">
      <alignment horizontal="center" vertical="center" wrapText="1"/>
    </xf>
    <xf numFmtId="0" fontId="25" fillId="7" borderId="87" xfId="0" applyFont="1" applyFill="1" applyBorder="1" applyAlignment="1">
      <alignment horizontal="center" vertical="center"/>
    </xf>
    <xf numFmtId="0" fontId="76" fillId="0" borderId="87" xfId="0" applyFont="1" applyBorder="1" applyAlignment="1">
      <alignment horizontal="left"/>
    </xf>
    <xf numFmtId="0" fontId="39" fillId="7" borderId="87" xfId="28" applyFont="1" applyFill="1" applyBorder="1" applyAlignment="1">
      <alignment horizontal="center" vertical="center" wrapText="1"/>
    </xf>
    <xf numFmtId="0" fontId="76" fillId="7" borderId="87" xfId="28" applyFont="1" applyFill="1" applyBorder="1" applyAlignment="1">
      <alignment horizontal="left" vertical="center" wrapText="1"/>
    </xf>
    <xf numFmtId="175" fontId="26" fillId="7" borderId="0" xfId="1" applyNumberFormat="1" applyFont="1" applyFill="1" applyBorder="1" applyAlignment="1">
      <alignment vertical="center"/>
    </xf>
    <xf numFmtId="164" fontId="26" fillId="7" borderId="0" xfId="1" applyFont="1" applyFill="1" applyBorder="1" applyAlignment="1">
      <alignment horizontal="left" vertical="center" wrapText="1"/>
    </xf>
    <xf numFmtId="4" fontId="73" fillId="0" borderId="0" xfId="0" applyNumberFormat="1" applyFont="1"/>
    <xf numFmtId="0" fontId="0" fillId="0" borderId="0" xfId="0" applyAlignment="1">
      <alignment horizontal="left"/>
    </xf>
    <xf numFmtId="4" fontId="73" fillId="0" borderId="0" xfId="0" applyNumberFormat="1" applyFont="1" applyAlignment="1">
      <alignment horizontal="left"/>
    </xf>
    <xf numFmtId="4" fontId="0" fillId="0" borderId="0" xfId="0" applyNumberFormat="1" applyAlignment="1">
      <alignment horizontal="center"/>
    </xf>
    <xf numFmtId="0" fontId="73" fillId="0" borderId="0" xfId="0" applyFont="1"/>
    <xf numFmtId="4" fontId="73" fillId="0" borderId="0" xfId="0" applyNumberFormat="1" applyFont="1" applyAlignment="1">
      <alignment vertical="center"/>
    </xf>
    <xf numFmtId="4" fontId="25" fillId="0" borderId="0" xfId="0" applyNumberFormat="1" applyFont="1" applyAlignment="1">
      <alignment horizontal="center"/>
    </xf>
    <xf numFmtId="4" fontId="73" fillId="0" borderId="0" xfId="0" applyNumberFormat="1" applyFont="1" applyAlignment="1">
      <alignment horizontal="right"/>
    </xf>
    <xf numFmtId="0" fontId="73" fillId="0" borderId="0" xfId="0" applyFont="1" applyAlignment="1">
      <alignment horizontal="right"/>
    </xf>
    <xf numFmtId="4" fontId="73" fillId="0" borderId="0" xfId="0" applyNumberFormat="1" applyFont="1" applyAlignment="1">
      <alignment horizontal="right" vertical="center"/>
    </xf>
    <xf numFmtId="0" fontId="25" fillId="47" borderId="94" xfId="0" applyFont="1" applyFill="1" applyBorder="1" applyAlignment="1">
      <alignment horizontal="center" vertical="center"/>
    </xf>
    <xf numFmtId="0" fontId="76" fillId="0" borderId="87" xfId="0" applyFont="1" applyBorder="1" applyAlignment="1">
      <alignment horizontal="center" vertical="center"/>
    </xf>
    <xf numFmtId="177" fontId="0" fillId="50" borderId="7" xfId="0" applyNumberFormat="1" applyFill="1" applyBorder="1" applyAlignment="1">
      <alignment horizontal="center" vertical="center"/>
    </xf>
    <xf numFmtId="177" fontId="26" fillId="7" borderId="0" xfId="1" applyNumberFormat="1" applyFont="1" applyFill="1" applyBorder="1" applyAlignment="1">
      <alignment horizontal="center" vertical="center"/>
    </xf>
    <xf numFmtId="0" fontId="0" fillId="0" borderId="2" xfId="0" applyBorder="1"/>
    <xf numFmtId="177" fontId="0" fillId="0" borderId="92" xfId="0" applyNumberFormat="1" applyBorder="1" applyAlignment="1">
      <alignment horizontal="center"/>
    </xf>
    <xf numFmtId="10" fontId="26" fillId="7" borderId="0" xfId="13684" applyNumberFormat="1" applyFont="1" applyFill="1" applyBorder="1" applyAlignment="1">
      <alignment horizontal="center" vertical="center" wrapText="1"/>
    </xf>
    <xf numFmtId="177" fontId="26" fillId="54" borderId="92" xfId="0" applyNumberFormat="1" applyFont="1" applyFill="1" applyBorder="1" applyAlignment="1">
      <alignment horizontal="center"/>
    </xf>
    <xf numFmtId="0" fontId="0" fillId="7" borderId="0" xfId="0" applyFill="1"/>
    <xf numFmtId="0" fontId="25" fillId="7" borderId="87" xfId="0" applyFont="1" applyFill="1" applyBorder="1" applyAlignment="1">
      <alignment horizontal="center"/>
    </xf>
    <xf numFmtId="2" fontId="0" fillId="7" borderId="87" xfId="0" applyNumberFormat="1" applyFill="1" applyBorder="1" applyAlignment="1">
      <alignment horizontal="center"/>
    </xf>
    <xf numFmtId="177" fontId="0" fillId="7" borderId="87" xfId="0" applyNumberFormat="1" applyFill="1" applyBorder="1" applyAlignment="1">
      <alignment horizontal="center"/>
    </xf>
    <xf numFmtId="177" fontId="26" fillId="54" borderId="93" xfId="0" applyNumberFormat="1" applyFont="1" applyFill="1" applyBorder="1" applyAlignment="1">
      <alignment horizontal="right"/>
    </xf>
    <xf numFmtId="0" fontId="25" fillId="0" borderId="7" xfId="0" applyFont="1" applyBorder="1" applyAlignment="1">
      <alignment horizontal="center" vertical="center"/>
    </xf>
    <xf numFmtId="0" fontId="0" fillId="0" borderId="7" xfId="0" applyBorder="1" applyAlignment="1">
      <alignment horizontal="center" vertical="center"/>
    </xf>
    <xf numFmtId="0" fontId="25" fillId="0" borderId="7" xfId="0" applyFont="1" applyBorder="1" applyAlignment="1">
      <alignment horizontal="left" vertical="center"/>
    </xf>
    <xf numFmtId="2" fontId="0" fillId="0" borderId="7" xfId="0" applyNumberFormat="1" applyBorder="1" applyAlignment="1">
      <alignment horizontal="center" vertical="center"/>
    </xf>
    <xf numFmtId="177" fontId="0" fillId="0" borderId="7" xfId="0" applyNumberFormat="1" applyBorder="1" applyAlignment="1">
      <alignment horizontal="center" vertical="center"/>
    </xf>
    <xf numFmtId="0" fontId="25" fillId="0" borderId="87" xfId="0" applyFont="1" applyBorder="1" applyAlignment="1">
      <alignment horizontal="center" vertical="top" wrapText="1"/>
    </xf>
    <xf numFmtId="0" fontId="25" fillId="0" borderId="87" xfId="0" applyFont="1" applyBorder="1" applyAlignment="1">
      <alignment horizontal="left" vertical="top" wrapText="1"/>
    </xf>
    <xf numFmtId="0" fontId="77" fillId="7" borderId="87" xfId="28" applyFont="1" applyFill="1" applyBorder="1" applyAlignment="1">
      <alignment horizontal="center" vertical="center" wrapText="1"/>
    </xf>
    <xf numFmtId="0" fontId="25" fillId="0" borderId="0" xfId="0" applyFont="1"/>
    <xf numFmtId="0" fontId="0" fillId="0" borderId="0" xfId="0" applyAlignment="1">
      <alignment horizontal="center" vertical="center"/>
    </xf>
    <xf numFmtId="0" fontId="25" fillId="47" borderId="92" xfId="0" applyFont="1" applyFill="1" applyBorder="1" applyAlignment="1">
      <alignment horizontal="center" vertical="center"/>
    </xf>
    <xf numFmtId="0" fontId="0" fillId="47" borderId="95" xfId="0" applyFill="1" applyBorder="1" applyAlignment="1">
      <alignment horizontal="center" vertical="center"/>
    </xf>
    <xf numFmtId="0" fontId="0" fillId="47" borderId="93" xfId="0" applyFill="1" applyBorder="1" applyAlignment="1">
      <alignment horizontal="center" vertical="center"/>
    </xf>
    <xf numFmtId="0" fontId="42" fillId="7" borderId="14" xfId="1" applyNumberFormat="1" applyFont="1" applyFill="1" applyBorder="1" applyAlignment="1">
      <alignment horizontal="center" vertical="center"/>
    </xf>
    <xf numFmtId="4" fontId="26" fillId="7" borderId="2" xfId="0" applyNumberFormat="1" applyFont="1" applyFill="1" applyBorder="1" applyAlignment="1">
      <alignment horizontal="left" vertical="center" wrapText="1"/>
    </xf>
    <xf numFmtId="4" fontId="26" fillId="7" borderId="0" xfId="0" applyNumberFormat="1" applyFont="1" applyFill="1" applyAlignment="1">
      <alignment horizontal="left" vertical="center" wrapText="1"/>
    </xf>
    <xf numFmtId="176" fontId="26" fillId="7" borderId="0" xfId="1" applyNumberFormat="1" applyFont="1" applyFill="1" applyBorder="1" applyAlignment="1">
      <alignment horizontal="left" vertical="center" wrapText="1"/>
    </xf>
    <xf numFmtId="171" fontId="26" fillId="7" borderId="0" xfId="1" applyNumberFormat="1" applyFont="1" applyFill="1" applyBorder="1" applyAlignment="1">
      <alignment horizontal="left" vertical="center"/>
    </xf>
    <xf numFmtId="171" fontId="26" fillId="7" borderId="3" xfId="1" applyNumberFormat="1" applyFont="1" applyFill="1" applyBorder="1" applyAlignment="1">
      <alignment horizontal="left" vertical="center"/>
    </xf>
    <xf numFmtId="0" fontId="26" fillId="54" borderId="87" xfId="0" applyFont="1" applyFill="1" applyBorder="1" applyAlignment="1">
      <alignment horizontal="center" vertical="center"/>
    </xf>
    <xf numFmtId="0" fontId="26" fillId="54" borderId="92" xfId="0" applyFont="1" applyFill="1" applyBorder="1" applyAlignment="1">
      <alignment horizontal="center" vertical="center"/>
    </xf>
    <xf numFmtId="0" fontId="78" fillId="7" borderId="84" xfId="0" applyFont="1" applyFill="1" applyBorder="1" applyAlignment="1">
      <alignment horizontal="left" vertical="center"/>
    </xf>
    <xf numFmtId="0" fontId="78" fillId="7" borderId="14" xfId="0" applyFont="1" applyFill="1" applyBorder="1" applyAlignment="1">
      <alignment horizontal="left" vertical="center"/>
    </xf>
    <xf numFmtId="4" fontId="26" fillId="7" borderId="2" xfId="0" applyNumberFormat="1" applyFont="1" applyFill="1" applyBorder="1" applyAlignment="1">
      <alignment horizontal="left" vertical="center"/>
    </xf>
    <xf numFmtId="4" fontId="26" fillId="7" borderId="0" xfId="0" applyNumberFormat="1" applyFont="1" applyFill="1" applyAlignment="1">
      <alignment horizontal="left" vertical="center"/>
    </xf>
    <xf numFmtId="4" fontId="26" fillId="7" borderId="4" xfId="0" applyNumberFormat="1" applyFont="1" applyFill="1" applyBorder="1" applyAlignment="1">
      <alignment horizontal="left" vertical="center"/>
    </xf>
    <xf numFmtId="4" fontId="26" fillId="7" borderId="5" xfId="0" applyNumberFormat="1" applyFont="1" applyFill="1" applyBorder="1" applyAlignment="1">
      <alignment horizontal="left" vertical="center"/>
    </xf>
    <xf numFmtId="0" fontId="26" fillId="54" borderId="95" xfId="0" applyFont="1" applyFill="1" applyBorder="1" applyAlignment="1">
      <alignment horizontal="center" vertical="center"/>
    </xf>
    <xf numFmtId="0" fontId="26" fillId="54" borderId="93" xfId="0" applyFont="1" applyFill="1" applyBorder="1" applyAlignment="1">
      <alignment horizontal="center" vertical="center"/>
    </xf>
    <xf numFmtId="0" fontId="25" fillId="47" borderId="84" xfId="0" applyFont="1" applyFill="1" applyBorder="1" applyAlignment="1">
      <alignment horizontal="center" vertical="center"/>
    </xf>
    <xf numFmtId="0" fontId="0" fillId="47" borderId="14" xfId="0" applyFill="1" applyBorder="1" applyAlignment="1">
      <alignment horizontal="center" vertical="center"/>
    </xf>
    <xf numFmtId="0" fontId="0" fillId="47" borderId="91" xfId="0" applyFill="1" applyBorder="1" applyAlignment="1">
      <alignment horizontal="center" vertical="center"/>
    </xf>
    <xf numFmtId="171" fontId="26" fillId="7" borderId="0" xfId="1" applyNumberFormat="1" applyFont="1" applyFill="1" applyBorder="1" applyAlignment="1">
      <alignment horizontal="left" vertical="center" wrapText="1"/>
    </xf>
    <xf numFmtId="171" fontId="26" fillId="7" borderId="3" xfId="1" applyNumberFormat="1" applyFont="1" applyFill="1" applyBorder="1" applyAlignment="1">
      <alignment horizontal="left" vertical="center" wrapText="1"/>
    </xf>
    <xf numFmtId="177" fontId="26" fillId="54" borderId="87" xfId="0" applyNumberFormat="1" applyFont="1" applyFill="1" applyBorder="1" applyAlignment="1">
      <alignment horizontal="right" vertical="center"/>
    </xf>
    <xf numFmtId="4" fontId="25" fillId="0" borderId="85" xfId="28" applyNumberFormat="1" applyBorder="1" applyAlignment="1">
      <alignment horizontal="center" vertical="center"/>
    </xf>
    <xf numFmtId="4" fontId="25" fillId="0" borderId="89" xfId="28" applyNumberFormat="1" applyBorder="1" applyAlignment="1">
      <alignment horizontal="center" vertical="center"/>
    </xf>
    <xf numFmtId="4" fontId="25" fillId="0" borderId="86" xfId="28" applyNumberFormat="1" applyBorder="1" applyAlignment="1">
      <alignment horizontal="center" vertical="center"/>
    </xf>
    <xf numFmtId="4" fontId="26" fillId="46" borderId="85" xfId="28" applyNumberFormat="1" applyFont="1" applyFill="1" applyBorder="1" applyAlignment="1">
      <alignment horizontal="center" vertical="center"/>
    </xf>
    <xf numFmtId="4" fontId="26" fillId="46" borderId="89" xfId="28" applyNumberFormat="1" applyFont="1" applyFill="1" applyBorder="1" applyAlignment="1">
      <alignment horizontal="center" vertical="center"/>
    </xf>
    <xf numFmtId="4" fontId="26" fillId="46" borderId="86" xfId="28" applyNumberFormat="1" applyFont="1" applyFill="1" applyBorder="1" applyAlignment="1">
      <alignment horizontal="center" vertical="center"/>
    </xf>
    <xf numFmtId="4" fontId="26" fillId="46" borderId="88" xfId="28" applyNumberFormat="1" applyFont="1" applyFill="1" applyBorder="1" applyAlignment="1">
      <alignment horizontal="center" vertical="center"/>
    </xf>
    <xf numFmtId="4" fontId="26" fillId="46" borderId="7" xfId="28" applyNumberFormat="1" applyFont="1" applyFill="1" applyBorder="1" applyAlignment="1">
      <alignment horizontal="center" vertical="center"/>
    </xf>
    <xf numFmtId="4" fontId="26" fillId="46" borderId="88" xfId="28" applyNumberFormat="1" applyFont="1" applyFill="1" applyBorder="1" applyAlignment="1">
      <alignment horizontal="center" vertical="center" wrapText="1"/>
    </xf>
    <xf numFmtId="4" fontId="26" fillId="46" borderId="7" xfId="28" applyNumberFormat="1" applyFont="1" applyFill="1" applyBorder="1" applyAlignment="1">
      <alignment horizontal="center" vertical="center" wrapText="1"/>
    </xf>
    <xf numFmtId="4" fontId="26" fillId="45" borderId="88" xfId="28" applyNumberFormat="1" applyFont="1" applyFill="1" applyBorder="1" applyAlignment="1">
      <alignment horizontal="center" vertical="center"/>
    </xf>
    <xf numFmtId="4" fontId="26" fillId="45" borderId="7" xfId="28" applyNumberFormat="1" applyFont="1" applyFill="1" applyBorder="1" applyAlignment="1">
      <alignment horizontal="center" vertical="center"/>
    </xf>
    <xf numFmtId="4" fontId="26" fillId="14" borderId="85" xfId="28" applyNumberFormat="1" applyFont="1" applyFill="1" applyBorder="1" applyAlignment="1">
      <alignment horizontal="center" vertical="center"/>
    </xf>
    <xf numFmtId="4" fontId="26" fillId="14" borderId="89" xfId="28" applyNumberFormat="1" applyFont="1" applyFill="1" applyBorder="1" applyAlignment="1">
      <alignment horizontal="center" vertical="center"/>
    </xf>
    <xf numFmtId="4" fontId="26" fillId="14" borderId="86" xfId="28" applyNumberFormat="1" applyFont="1" applyFill="1" applyBorder="1" applyAlignment="1">
      <alignment horizontal="center" vertical="center"/>
    </xf>
    <xf numFmtId="4" fontId="26" fillId="14" borderId="88" xfId="28" applyNumberFormat="1" applyFont="1" applyFill="1" applyBorder="1" applyAlignment="1">
      <alignment horizontal="center" vertical="center"/>
    </xf>
    <xf numFmtId="4" fontId="26" fillId="14" borderId="7" xfId="28" applyNumberFormat="1" applyFont="1" applyFill="1" applyBorder="1" applyAlignment="1">
      <alignment horizontal="center" vertical="center"/>
    </xf>
    <xf numFmtId="4" fontId="26" fillId="14" borderId="88" xfId="28" applyNumberFormat="1" applyFont="1" applyFill="1" applyBorder="1" applyAlignment="1">
      <alignment horizontal="center" vertical="center" wrapText="1"/>
    </xf>
    <xf numFmtId="4" fontId="26" fillId="14" borderId="7" xfId="28" applyNumberFormat="1" applyFont="1" applyFill="1" applyBorder="1" applyAlignment="1">
      <alignment horizontal="center" vertical="center" wrapText="1"/>
    </xf>
    <xf numFmtId="4" fontId="26" fillId="12" borderId="88" xfId="28" applyNumberFormat="1" applyFont="1" applyFill="1" applyBorder="1" applyAlignment="1">
      <alignment horizontal="center" vertical="center"/>
    </xf>
    <xf numFmtId="4" fontId="26" fillId="12" borderId="7" xfId="28" applyNumberFormat="1" applyFont="1" applyFill="1" applyBorder="1" applyAlignment="1">
      <alignment horizontal="center" vertical="center"/>
    </xf>
    <xf numFmtId="0" fontId="67" fillId="48" borderId="0" xfId="13593" applyFont="1" applyFill="1" applyAlignment="1">
      <alignment horizontal="center" vertical="center"/>
    </xf>
    <xf numFmtId="0" fontId="67" fillId="52" borderId="0" xfId="13593" applyFont="1" applyFill="1" applyAlignment="1">
      <alignment horizontal="center" vertical="center"/>
    </xf>
    <xf numFmtId="0" fontId="71" fillId="11" borderId="0" xfId="13593" applyFont="1" applyFill="1" applyAlignment="1">
      <alignment horizontal="center" vertical="center"/>
    </xf>
    <xf numFmtId="0" fontId="67" fillId="11" borderId="0" xfId="13593" applyFont="1" applyFill="1" applyAlignment="1">
      <alignment horizontal="center" vertical="center"/>
    </xf>
    <xf numFmtId="0" fontId="71" fillId="10" borderId="0" xfId="13593" applyFont="1" applyFill="1" applyAlignment="1">
      <alignment horizontal="center" vertical="center"/>
    </xf>
    <xf numFmtId="0" fontId="67" fillId="10" borderId="0" xfId="13593" applyFont="1" applyFill="1" applyAlignment="1">
      <alignment horizontal="center" vertical="center"/>
    </xf>
    <xf numFmtId="0" fontId="71" fillId="48" borderId="0" xfId="13593" applyFont="1" applyFill="1" applyAlignment="1">
      <alignment horizontal="center" vertical="center"/>
    </xf>
    <xf numFmtId="0" fontId="71" fillId="53" borderId="0" xfId="13593" applyFont="1" applyFill="1" applyAlignment="1">
      <alignment horizontal="center" vertical="center"/>
    </xf>
    <xf numFmtId="0" fontId="71" fillId="0" borderId="85" xfId="13593" applyFont="1" applyBorder="1" applyAlignment="1">
      <alignment horizontal="center" vertical="center"/>
    </xf>
    <xf numFmtId="0" fontId="71" fillId="0" borderId="86" xfId="13593" applyFont="1" applyBorder="1" applyAlignment="1">
      <alignment horizontal="center" vertical="center"/>
    </xf>
    <xf numFmtId="0" fontId="71" fillId="45" borderId="0" xfId="13593" applyFont="1" applyFill="1" applyAlignment="1">
      <alignment horizontal="center" vertical="center"/>
    </xf>
    <xf numFmtId="0" fontId="67" fillId="46" borderId="0" xfId="13593" applyFont="1" applyFill="1" applyAlignment="1">
      <alignment horizontal="center" vertical="center"/>
    </xf>
    <xf numFmtId="0" fontId="71" fillId="16" borderId="0" xfId="13593" applyFont="1" applyFill="1" applyAlignment="1">
      <alignment horizontal="center" vertical="center"/>
    </xf>
    <xf numFmtId="0" fontId="49" fillId="8" borderId="88" xfId="228" applyFont="1" applyFill="1" applyBorder="1" applyAlignment="1">
      <alignment horizontal="center" vertical="center"/>
    </xf>
    <xf numFmtId="0" fontId="49" fillId="8" borderId="15" xfId="228" applyFont="1" applyFill="1" applyBorder="1" applyAlignment="1">
      <alignment horizontal="center" vertical="center"/>
    </xf>
    <xf numFmtId="0" fontId="49" fillId="8" borderId="7" xfId="228" applyFont="1" applyFill="1" applyBorder="1" applyAlignment="1">
      <alignment horizontal="center" vertical="center"/>
    </xf>
    <xf numFmtId="0" fontId="46" fillId="8" borderId="85" xfId="228" applyFont="1" applyFill="1" applyBorder="1" applyAlignment="1">
      <alignment horizontal="center" vertical="center"/>
    </xf>
    <xf numFmtId="0" fontId="46" fillId="8" borderId="89" xfId="228" applyFont="1" applyFill="1" applyBorder="1" applyAlignment="1">
      <alignment horizontal="center" vertical="center"/>
    </xf>
    <xf numFmtId="0" fontId="46" fillId="8" borderId="86" xfId="228" applyFont="1" applyFill="1" applyBorder="1" applyAlignment="1">
      <alignment horizontal="center" vertical="center"/>
    </xf>
    <xf numFmtId="0" fontId="50" fillId="8" borderId="85" xfId="228" applyFont="1" applyFill="1" applyBorder="1" applyAlignment="1">
      <alignment horizontal="center" vertical="center"/>
    </xf>
    <xf numFmtId="0" fontId="50" fillId="8" borderId="89" xfId="228" applyFont="1" applyFill="1" applyBorder="1" applyAlignment="1">
      <alignment horizontal="center" vertical="center"/>
    </xf>
    <xf numFmtId="0" fontId="50" fillId="8" borderId="86" xfId="228" applyFont="1" applyFill="1" applyBorder="1" applyAlignment="1">
      <alignment horizontal="center" vertical="center"/>
    </xf>
  </cellXfs>
  <cellStyles count="13687">
    <cellStyle name="20% - Accent1" xfId="608" xr:uid="{00000000-0005-0000-0000-000000000000}"/>
    <cellStyle name="20% - Accent2" xfId="612" xr:uid="{00000000-0005-0000-0000-000001000000}"/>
    <cellStyle name="20% - Accent3" xfId="616" xr:uid="{00000000-0005-0000-0000-000002000000}"/>
    <cellStyle name="20% - Accent4" xfId="620" xr:uid="{00000000-0005-0000-0000-000003000000}"/>
    <cellStyle name="20% - Accent5" xfId="624" xr:uid="{00000000-0005-0000-0000-000004000000}"/>
    <cellStyle name="20% - Accent6" xfId="628" xr:uid="{00000000-0005-0000-0000-000005000000}"/>
    <cellStyle name="20% - Ênfase1 2" xfId="4284" xr:uid="{00000000-0005-0000-0000-000006000000}"/>
    <cellStyle name="20% - Ênfase1 2 2" xfId="10710" xr:uid="{00000000-0005-0000-0000-000007000000}"/>
    <cellStyle name="20% - Ênfase1 3" xfId="7339" xr:uid="{00000000-0005-0000-0000-000008000000}"/>
    <cellStyle name="20% - Ênfase2 2" xfId="4286" xr:uid="{00000000-0005-0000-0000-000009000000}"/>
    <cellStyle name="20% - Ênfase2 2 2" xfId="10712" xr:uid="{00000000-0005-0000-0000-00000A000000}"/>
    <cellStyle name="20% - Ênfase2 3" xfId="7341" xr:uid="{00000000-0005-0000-0000-00000B000000}"/>
    <cellStyle name="20% - Ênfase3 2" xfId="4288" xr:uid="{00000000-0005-0000-0000-00000C000000}"/>
    <cellStyle name="20% - Ênfase3 2 2" xfId="10714" xr:uid="{00000000-0005-0000-0000-00000D000000}"/>
    <cellStyle name="20% - Ênfase3 3" xfId="7343" xr:uid="{00000000-0005-0000-0000-00000E000000}"/>
    <cellStyle name="20% - Ênfase4 2" xfId="4290" xr:uid="{00000000-0005-0000-0000-00000F000000}"/>
    <cellStyle name="20% - Ênfase4 2 2" xfId="10716" xr:uid="{00000000-0005-0000-0000-000010000000}"/>
    <cellStyle name="20% - Ênfase4 3" xfId="7345" xr:uid="{00000000-0005-0000-0000-000011000000}"/>
    <cellStyle name="20% - Ênfase5 2" xfId="4292" xr:uid="{00000000-0005-0000-0000-000012000000}"/>
    <cellStyle name="20% - Ênfase5 2 2" xfId="10718" xr:uid="{00000000-0005-0000-0000-000013000000}"/>
    <cellStyle name="20% - Ênfase5 3" xfId="7347" xr:uid="{00000000-0005-0000-0000-000014000000}"/>
    <cellStyle name="20% - Ênfase6 2" xfId="4294" xr:uid="{00000000-0005-0000-0000-000015000000}"/>
    <cellStyle name="20% - Ênfase6 2 2" xfId="10720" xr:uid="{00000000-0005-0000-0000-000016000000}"/>
    <cellStyle name="20% - Ênfase6 3" xfId="7349" xr:uid="{00000000-0005-0000-0000-000017000000}"/>
    <cellStyle name="40% - Accent1" xfId="609" xr:uid="{00000000-0005-0000-0000-000018000000}"/>
    <cellStyle name="40% - Accent2" xfId="613" xr:uid="{00000000-0005-0000-0000-000019000000}"/>
    <cellStyle name="40% - Accent3" xfId="617" xr:uid="{00000000-0005-0000-0000-00001A000000}"/>
    <cellStyle name="40% - Accent4" xfId="621" xr:uid="{00000000-0005-0000-0000-00001B000000}"/>
    <cellStyle name="40% - Accent5" xfId="625" xr:uid="{00000000-0005-0000-0000-00001C000000}"/>
    <cellStyle name="40% - Accent6" xfId="629" xr:uid="{00000000-0005-0000-0000-00001D000000}"/>
    <cellStyle name="40% - Ênfase1 2" xfId="4285" xr:uid="{00000000-0005-0000-0000-00001E000000}"/>
    <cellStyle name="40% - Ênfase1 2 2" xfId="10711" xr:uid="{00000000-0005-0000-0000-00001F000000}"/>
    <cellStyle name="40% - Ênfase1 3" xfId="7340" xr:uid="{00000000-0005-0000-0000-000020000000}"/>
    <cellStyle name="40% - Ênfase2 2" xfId="4287" xr:uid="{00000000-0005-0000-0000-000021000000}"/>
    <cellStyle name="40% - Ênfase2 2 2" xfId="10713" xr:uid="{00000000-0005-0000-0000-000022000000}"/>
    <cellStyle name="40% - Ênfase2 3" xfId="7342" xr:uid="{00000000-0005-0000-0000-000023000000}"/>
    <cellStyle name="40% - Ênfase3 2" xfId="4289" xr:uid="{00000000-0005-0000-0000-000024000000}"/>
    <cellStyle name="40% - Ênfase3 2 2" xfId="10715" xr:uid="{00000000-0005-0000-0000-000025000000}"/>
    <cellStyle name="40% - Ênfase3 3" xfId="7344" xr:uid="{00000000-0005-0000-0000-000026000000}"/>
    <cellStyle name="40% - Ênfase4 2" xfId="4291" xr:uid="{00000000-0005-0000-0000-000027000000}"/>
    <cellStyle name="40% - Ênfase4 2 2" xfId="10717" xr:uid="{00000000-0005-0000-0000-000028000000}"/>
    <cellStyle name="40% - Ênfase4 3" xfId="7346" xr:uid="{00000000-0005-0000-0000-000029000000}"/>
    <cellStyle name="40% - Ênfase5 2" xfId="4293" xr:uid="{00000000-0005-0000-0000-00002A000000}"/>
    <cellStyle name="40% - Ênfase5 2 2" xfId="10719" xr:uid="{00000000-0005-0000-0000-00002B000000}"/>
    <cellStyle name="40% - Ênfase5 3" xfId="7348" xr:uid="{00000000-0005-0000-0000-00002C000000}"/>
    <cellStyle name="40% - Ênfase6 2" xfId="4295" xr:uid="{00000000-0005-0000-0000-00002D000000}"/>
    <cellStyle name="40% - Ênfase6 2 2" xfId="10721" xr:uid="{00000000-0005-0000-0000-00002E000000}"/>
    <cellStyle name="40% - Ênfase6 3" xfId="7350" xr:uid="{00000000-0005-0000-0000-00002F000000}"/>
    <cellStyle name="60% - Accent1" xfId="610" xr:uid="{00000000-0005-0000-0000-000030000000}"/>
    <cellStyle name="60% - Accent2" xfId="614" xr:uid="{00000000-0005-0000-0000-000031000000}"/>
    <cellStyle name="60% - Accent3" xfId="618" xr:uid="{00000000-0005-0000-0000-000032000000}"/>
    <cellStyle name="60% - Accent4" xfId="622" xr:uid="{00000000-0005-0000-0000-000033000000}"/>
    <cellStyle name="60% - Accent5" xfId="626" xr:uid="{00000000-0005-0000-0000-000034000000}"/>
    <cellStyle name="60% - Accent6" xfId="630" xr:uid="{00000000-0005-0000-0000-000035000000}"/>
    <cellStyle name="Accent1" xfId="607" xr:uid="{00000000-0005-0000-0000-000036000000}"/>
    <cellStyle name="Accent2" xfId="611" xr:uid="{00000000-0005-0000-0000-000037000000}"/>
    <cellStyle name="Accent3" xfId="615" xr:uid="{00000000-0005-0000-0000-000038000000}"/>
    <cellStyle name="Accent4" xfId="619" xr:uid="{00000000-0005-0000-0000-000039000000}"/>
    <cellStyle name="Accent5" xfId="623" xr:uid="{00000000-0005-0000-0000-00003A000000}"/>
    <cellStyle name="Accent6" xfId="627" xr:uid="{00000000-0005-0000-0000-00003B000000}"/>
    <cellStyle name="asd" xfId="4" xr:uid="{00000000-0005-0000-0000-00003C000000}"/>
    <cellStyle name="asd 10" xfId="1752" xr:uid="{00000000-0005-0000-0000-00003D000000}"/>
    <cellStyle name="asd 10 2" xfId="8461" xr:uid="{00000000-0005-0000-0000-00003E000000}"/>
    <cellStyle name="asd 10 3" xfId="13335" xr:uid="{00000000-0005-0000-0000-00003F000000}"/>
    <cellStyle name="asd 11" xfId="2332" xr:uid="{00000000-0005-0000-0000-000040000000}"/>
    <cellStyle name="asd 11 2" xfId="2737" xr:uid="{00000000-0005-0000-0000-000041000000}"/>
    <cellStyle name="asd 11 2 2" xfId="5759" xr:uid="{00000000-0005-0000-0000-000042000000}"/>
    <cellStyle name="asd 11 2 2 2" xfId="12185" xr:uid="{00000000-0005-0000-0000-000043000000}"/>
    <cellStyle name="asd 11 2 2 3" xfId="13587" xr:uid="{00000000-0005-0000-0000-000044000000}"/>
    <cellStyle name="asd 11 3" xfId="9007" xr:uid="{00000000-0005-0000-0000-000045000000}"/>
    <cellStyle name="asd 11 4" xfId="13513" xr:uid="{00000000-0005-0000-0000-000046000000}"/>
    <cellStyle name="asd 12" xfId="2702" xr:uid="{00000000-0005-0000-0000-000047000000}"/>
    <cellStyle name="asd 12 2" xfId="2754" xr:uid="{00000000-0005-0000-0000-000048000000}"/>
    <cellStyle name="asd 12 2 2" xfId="9248" xr:uid="{00000000-0005-0000-0000-000049000000}"/>
    <cellStyle name="asd 12 2 3" xfId="13563" xr:uid="{00000000-0005-0000-0000-00004A000000}"/>
    <cellStyle name="asd 12 3" xfId="9216" xr:uid="{00000000-0005-0000-0000-00004B000000}"/>
    <cellStyle name="asd 12 4" xfId="13535" xr:uid="{00000000-0005-0000-0000-00004C000000}"/>
    <cellStyle name="asd 13" xfId="2721" xr:uid="{00000000-0005-0000-0000-00004D000000}"/>
    <cellStyle name="asd 13 2" xfId="2756" xr:uid="{00000000-0005-0000-0000-00004E000000}"/>
    <cellStyle name="asd 13 2 2" xfId="9250" xr:uid="{00000000-0005-0000-0000-00004F000000}"/>
    <cellStyle name="asd 13 2 3" xfId="13565" xr:uid="{00000000-0005-0000-0000-000050000000}"/>
    <cellStyle name="asd 13 3" xfId="9219" xr:uid="{00000000-0005-0000-0000-000051000000}"/>
    <cellStyle name="asd 13 4" xfId="13537" xr:uid="{00000000-0005-0000-0000-000052000000}"/>
    <cellStyle name="asd 2" xfId="236" xr:uid="{00000000-0005-0000-0000-000053000000}"/>
    <cellStyle name="asd 2 2" xfId="1222" xr:uid="{00000000-0005-0000-0000-000054000000}"/>
    <cellStyle name="asd 2 2 2" xfId="1501" xr:uid="{00000000-0005-0000-0000-000055000000}"/>
    <cellStyle name="asd 2 2 2 2" xfId="2050" xr:uid="{00000000-0005-0000-0000-000056000000}"/>
    <cellStyle name="asd 2 2 2 2 2" xfId="8744" xr:uid="{00000000-0005-0000-0000-000057000000}"/>
    <cellStyle name="asd 2 2 2 2 3" xfId="13437" xr:uid="{00000000-0005-0000-0000-000058000000}"/>
    <cellStyle name="asd 2 2 2 3" xfId="8215" xr:uid="{00000000-0005-0000-0000-000059000000}"/>
    <cellStyle name="asd 2 2 2 4" xfId="13270" xr:uid="{00000000-0005-0000-0000-00005A000000}"/>
    <cellStyle name="asd 2 2 3" xfId="1515" xr:uid="{00000000-0005-0000-0000-00005B000000}"/>
    <cellStyle name="asd 2 2 3 2" xfId="2064" xr:uid="{00000000-0005-0000-0000-00005C000000}"/>
    <cellStyle name="asd 2 2 3 2 2" xfId="8758" xr:uid="{00000000-0005-0000-0000-00005D000000}"/>
    <cellStyle name="asd 2 2 3 2 3" xfId="13451" xr:uid="{00000000-0005-0000-0000-00005E000000}"/>
    <cellStyle name="asd 2 2 3 3" xfId="8229" xr:uid="{00000000-0005-0000-0000-00005F000000}"/>
    <cellStyle name="asd 2 2 3 4" xfId="13284" xr:uid="{00000000-0005-0000-0000-000060000000}"/>
    <cellStyle name="asd 2 2 4" xfId="1983" xr:uid="{00000000-0005-0000-0000-000061000000}"/>
    <cellStyle name="asd 2 2 4 2" xfId="8679" xr:uid="{00000000-0005-0000-0000-000062000000}"/>
    <cellStyle name="asd 2 2 4 3" xfId="13372" xr:uid="{00000000-0005-0000-0000-000063000000}"/>
    <cellStyle name="asd 2 2 5" xfId="1430" xr:uid="{00000000-0005-0000-0000-000064000000}"/>
    <cellStyle name="asd 2 2 5 2" xfId="8144" xr:uid="{00000000-0005-0000-0000-000065000000}"/>
    <cellStyle name="asd 2 2 5 3" xfId="13199" xr:uid="{00000000-0005-0000-0000-000066000000}"/>
    <cellStyle name="asd 2 2 6" xfId="7942" xr:uid="{00000000-0005-0000-0000-000067000000}"/>
    <cellStyle name="asd 2 2 7" xfId="13171" xr:uid="{00000000-0005-0000-0000-000068000000}"/>
    <cellStyle name="asd 2 3" xfId="1487" xr:uid="{00000000-0005-0000-0000-000069000000}"/>
    <cellStyle name="asd 2 3 2" xfId="2036" xr:uid="{00000000-0005-0000-0000-00006A000000}"/>
    <cellStyle name="asd 2 3 2 2" xfId="8730" xr:uid="{00000000-0005-0000-0000-00006B000000}"/>
    <cellStyle name="asd 2 3 2 3" xfId="13423" xr:uid="{00000000-0005-0000-0000-00006C000000}"/>
    <cellStyle name="asd 2 3 3" xfId="8201" xr:uid="{00000000-0005-0000-0000-00006D000000}"/>
    <cellStyle name="asd 2 3 4" xfId="13256" xr:uid="{00000000-0005-0000-0000-00006E000000}"/>
    <cellStyle name="asd 2 4" xfId="1459" xr:uid="{00000000-0005-0000-0000-00006F000000}"/>
    <cellStyle name="asd 2 4 2" xfId="2009" xr:uid="{00000000-0005-0000-0000-000070000000}"/>
    <cellStyle name="asd 2 4 2 2" xfId="8703" xr:uid="{00000000-0005-0000-0000-000071000000}"/>
    <cellStyle name="asd 2 4 2 3" xfId="13396" xr:uid="{00000000-0005-0000-0000-000072000000}"/>
    <cellStyle name="asd 2 4 3" xfId="8173" xr:uid="{00000000-0005-0000-0000-000073000000}"/>
    <cellStyle name="asd 2 4 4" xfId="13228" xr:uid="{00000000-0005-0000-0000-000074000000}"/>
    <cellStyle name="asd 2 5" xfId="1755" xr:uid="{00000000-0005-0000-0000-000075000000}"/>
    <cellStyle name="asd 2 5 2" xfId="2309" xr:uid="{00000000-0005-0000-0000-000076000000}"/>
    <cellStyle name="asd 2 5 2 2" xfId="5557" xr:uid="{00000000-0005-0000-0000-000077000000}"/>
    <cellStyle name="asd 2 5 2 2 2" xfId="11983" xr:uid="{00000000-0005-0000-0000-000078000000}"/>
    <cellStyle name="asd 2 5 2 2 3" xfId="13585" xr:uid="{00000000-0005-0000-0000-000079000000}"/>
    <cellStyle name="asd 2 5 3" xfId="5189" xr:uid="{00000000-0005-0000-0000-00007A000000}"/>
    <cellStyle name="asd 2 5 3 2" xfId="11615" xr:uid="{00000000-0005-0000-0000-00007B000000}"/>
    <cellStyle name="asd 2 5 3 3" xfId="13579" xr:uid="{00000000-0005-0000-0000-00007C000000}"/>
    <cellStyle name="asd 2 6" xfId="1606" xr:uid="{00000000-0005-0000-0000-00007D000000}"/>
    <cellStyle name="asd 2 6 2" xfId="8317" xr:uid="{00000000-0005-0000-0000-00007E000000}"/>
    <cellStyle name="asd 2 6 3" xfId="13311" xr:uid="{00000000-0005-0000-0000-00007F000000}"/>
    <cellStyle name="asd 2 7" xfId="2734" xr:uid="{00000000-0005-0000-0000-000080000000}"/>
    <cellStyle name="asd 2 7 2" xfId="9229" xr:uid="{00000000-0005-0000-0000-000081000000}"/>
    <cellStyle name="asd 2 7 3" xfId="13544" xr:uid="{00000000-0005-0000-0000-000082000000}"/>
    <cellStyle name="asd 3" xfId="1198" xr:uid="{00000000-0005-0000-0000-000083000000}"/>
    <cellStyle name="asd 3 2" xfId="1463" xr:uid="{00000000-0005-0000-0000-000084000000}"/>
    <cellStyle name="asd 3 2 2" xfId="1472" xr:uid="{00000000-0005-0000-0000-000085000000}"/>
    <cellStyle name="asd 3 2 2 2" xfId="2021" xr:uid="{00000000-0005-0000-0000-000086000000}"/>
    <cellStyle name="asd 3 2 2 2 2" xfId="8715" xr:uid="{00000000-0005-0000-0000-000087000000}"/>
    <cellStyle name="asd 3 2 2 2 3" xfId="13408" xr:uid="{00000000-0005-0000-0000-000088000000}"/>
    <cellStyle name="asd 3 2 2 3" xfId="8186" xr:uid="{00000000-0005-0000-0000-000089000000}"/>
    <cellStyle name="asd 3 2 2 4" xfId="13241" xr:uid="{00000000-0005-0000-0000-00008A000000}"/>
    <cellStyle name="asd 3 2 3" xfId="1479" xr:uid="{00000000-0005-0000-0000-00008B000000}"/>
    <cellStyle name="asd 3 2 3 2" xfId="2028" xr:uid="{00000000-0005-0000-0000-00008C000000}"/>
    <cellStyle name="asd 3 2 3 2 2" xfId="8722" xr:uid="{00000000-0005-0000-0000-00008D000000}"/>
    <cellStyle name="asd 3 2 3 2 3" xfId="13415" xr:uid="{00000000-0005-0000-0000-00008E000000}"/>
    <cellStyle name="asd 3 2 3 3" xfId="8193" xr:uid="{00000000-0005-0000-0000-00008F000000}"/>
    <cellStyle name="asd 3 2 3 4" xfId="13248" xr:uid="{00000000-0005-0000-0000-000090000000}"/>
    <cellStyle name="asd 3 2 4" xfId="2013" xr:uid="{00000000-0005-0000-0000-000091000000}"/>
    <cellStyle name="asd 3 2 4 2" xfId="8707" xr:uid="{00000000-0005-0000-0000-000092000000}"/>
    <cellStyle name="asd 3 2 4 3" xfId="13400" xr:uid="{00000000-0005-0000-0000-000093000000}"/>
    <cellStyle name="asd 3 2 5" xfId="8177" xr:uid="{00000000-0005-0000-0000-000094000000}"/>
    <cellStyle name="asd 3 2 6" xfId="13232" xr:uid="{00000000-0005-0000-0000-000095000000}"/>
    <cellStyle name="asd 3 3" xfId="1478" xr:uid="{00000000-0005-0000-0000-000096000000}"/>
    <cellStyle name="asd 3 3 2" xfId="2027" xr:uid="{00000000-0005-0000-0000-000097000000}"/>
    <cellStyle name="asd 3 3 2 2" xfId="8721" xr:uid="{00000000-0005-0000-0000-000098000000}"/>
    <cellStyle name="asd 3 3 2 3" xfId="13414" xr:uid="{00000000-0005-0000-0000-000099000000}"/>
    <cellStyle name="asd 3 3 3" xfId="8192" xr:uid="{00000000-0005-0000-0000-00009A000000}"/>
    <cellStyle name="asd 3 3 4" xfId="13247" xr:uid="{00000000-0005-0000-0000-00009B000000}"/>
    <cellStyle name="asd 3 4" xfId="1704" xr:uid="{00000000-0005-0000-0000-00009C000000}"/>
    <cellStyle name="asd 3 4 2" xfId="2259" xr:uid="{00000000-0005-0000-0000-00009D000000}"/>
    <cellStyle name="asd 3 4 2 2" xfId="5518" xr:uid="{00000000-0005-0000-0000-00009E000000}"/>
    <cellStyle name="asd 3 4 2 2 2" xfId="11944" xr:uid="{00000000-0005-0000-0000-00009F000000}"/>
    <cellStyle name="asd 3 4 2 2 3" xfId="13584" xr:uid="{00000000-0005-0000-0000-0000A0000000}"/>
    <cellStyle name="asd 3 4 3" xfId="5150" xr:uid="{00000000-0005-0000-0000-0000A1000000}"/>
    <cellStyle name="asd 3 4 3 2" xfId="11576" xr:uid="{00000000-0005-0000-0000-0000A2000000}"/>
    <cellStyle name="asd 3 4 3 3" xfId="13578" xr:uid="{00000000-0005-0000-0000-0000A3000000}"/>
    <cellStyle name="asd 3 5" xfId="1764" xr:uid="{00000000-0005-0000-0000-0000A4000000}"/>
    <cellStyle name="asd 3 5 2" xfId="2312" xr:uid="{00000000-0005-0000-0000-0000A5000000}"/>
    <cellStyle name="asd 3 5 2 2" xfId="5558" xr:uid="{00000000-0005-0000-0000-0000A6000000}"/>
    <cellStyle name="asd 3 5 2 2 2" xfId="11984" xr:uid="{00000000-0005-0000-0000-0000A7000000}"/>
    <cellStyle name="asd 3 5 2 2 3" xfId="13586" xr:uid="{00000000-0005-0000-0000-0000A8000000}"/>
    <cellStyle name="asd 3 5 3" xfId="5190" xr:uid="{00000000-0005-0000-0000-0000A9000000}"/>
    <cellStyle name="asd 3 5 3 2" xfId="11616" xr:uid="{00000000-0005-0000-0000-0000AA000000}"/>
    <cellStyle name="asd 3 5 3 3" xfId="13580" xr:uid="{00000000-0005-0000-0000-0000AB000000}"/>
    <cellStyle name="asd 3 6" xfId="1776" xr:uid="{00000000-0005-0000-0000-0000AC000000}"/>
    <cellStyle name="asd 3 6 2" xfId="5191" xr:uid="{00000000-0005-0000-0000-0000AD000000}"/>
    <cellStyle name="asd 3 6 2 2" xfId="11617" xr:uid="{00000000-0005-0000-0000-0000AE000000}"/>
    <cellStyle name="asd 3 6 2 3" xfId="13581" xr:uid="{00000000-0005-0000-0000-0000AF000000}"/>
    <cellStyle name="asd 3 7" xfId="1299" xr:uid="{00000000-0005-0000-0000-0000B0000000}"/>
    <cellStyle name="asd 3 7 2" xfId="8013" xr:uid="{00000000-0005-0000-0000-0000B1000000}"/>
    <cellStyle name="asd 3 7 3" xfId="13184" xr:uid="{00000000-0005-0000-0000-0000B2000000}"/>
    <cellStyle name="asd 3 8" xfId="7918" xr:uid="{00000000-0005-0000-0000-0000B3000000}"/>
    <cellStyle name="asd 3 9" xfId="13147" xr:uid="{00000000-0005-0000-0000-0000B4000000}"/>
    <cellStyle name="asd 4" xfId="636" xr:uid="{00000000-0005-0000-0000-0000B5000000}"/>
    <cellStyle name="asd 4 2" xfId="1437" xr:uid="{00000000-0005-0000-0000-0000B6000000}"/>
    <cellStyle name="asd 4 2 2" xfId="1495" xr:uid="{00000000-0005-0000-0000-0000B7000000}"/>
    <cellStyle name="asd 4 2 2 2" xfId="2044" xr:uid="{00000000-0005-0000-0000-0000B8000000}"/>
    <cellStyle name="asd 4 2 2 2 2" xfId="8738" xr:uid="{00000000-0005-0000-0000-0000B9000000}"/>
    <cellStyle name="asd 4 2 2 2 3" xfId="13431" xr:uid="{00000000-0005-0000-0000-0000BA000000}"/>
    <cellStyle name="asd 4 2 2 3" xfId="8209" xr:uid="{00000000-0005-0000-0000-0000BB000000}"/>
    <cellStyle name="asd 4 2 2 4" xfId="13264" xr:uid="{00000000-0005-0000-0000-0000BC000000}"/>
    <cellStyle name="asd 4 2 3" xfId="1502" xr:uid="{00000000-0005-0000-0000-0000BD000000}"/>
    <cellStyle name="asd 4 2 3 2" xfId="2051" xr:uid="{00000000-0005-0000-0000-0000BE000000}"/>
    <cellStyle name="asd 4 2 3 2 2" xfId="8745" xr:uid="{00000000-0005-0000-0000-0000BF000000}"/>
    <cellStyle name="asd 4 2 3 2 3" xfId="13438" xr:uid="{00000000-0005-0000-0000-0000C0000000}"/>
    <cellStyle name="asd 4 2 3 3" xfId="8216" xr:uid="{00000000-0005-0000-0000-0000C1000000}"/>
    <cellStyle name="asd 4 2 3 4" xfId="13271" xr:uid="{00000000-0005-0000-0000-0000C2000000}"/>
    <cellStyle name="asd 4 2 4" xfId="1516" xr:uid="{00000000-0005-0000-0000-0000C3000000}"/>
    <cellStyle name="asd 4 2 4 2" xfId="2065" xr:uid="{00000000-0005-0000-0000-0000C4000000}"/>
    <cellStyle name="asd 4 2 4 2 2" xfId="8759" xr:uid="{00000000-0005-0000-0000-0000C5000000}"/>
    <cellStyle name="asd 4 2 4 2 3" xfId="13452" xr:uid="{00000000-0005-0000-0000-0000C6000000}"/>
    <cellStyle name="asd 4 2 4 3" xfId="8230" xr:uid="{00000000-0005-0000-0000-0000C7000000}"/>
    <cellStyle name="asd 4 2 4 4" xfId="13285" xr:uid="{00000000-0005-0000-0000-0000C8000000}"/>
    <cellStyle name="asd 4 2 5" xfId="1988" xr:uid="{00000000-0005-0000-0000-0000C9000000}"/>
    <cellStyle name="asd 4 2 5 2" xfId="5373" xr:uid="{00000000-0005-0000-0000-0000CA000000}"/>
    <cellStyle name="asd 4 2 5 2 2" xfId="11799" xr:uid="{00000000-0005-0000-0000-0000CB000000}"/>
    <cellStyle name="asd 4 2 5 2 3" xfId="13582" xr:uid="{00000000-0005-0000-0000-0000CC000000}"/>
    <cellStyle name="asd 4 2 6" xfId="8151" xr:uid="{00000000-0005-0000-0000-0000CD000000}"/>
    <cellStyle name="asd 4 2 7" xfId="13206" xr:uid="{00000000-0005-0000-0000-0000CE000000}"/>
    <cellStyle name="asd 4 3" xfId="1460" xr:uid="{00000000-0005-0000-0000-0000CF000000}"/>
    <cellStyle name="asd 4 3 2" xfId="1477" xr:uid="{00000000-0005-0000-0000-0000D0000000}"/>
    <cellStyle name="asd 4 3 2 2" xfId="2026" xr:uid="{00000000-0005-0000-0000-0000D1000000}"/>
    <cellStyle name="asd 4 3 2 2 2" xfId="8720" xr:uid="{00000000-0005-0000-0000-0000D2000000}"/>
    <cellStyle name="asd 4 3 2 2 3" xfId="13413" xr:uid="{00000000-0005-0000-0000-0000D3000000}"/>
    <cellStyle name="asd 4 3 2 3" xfId="8191" xr:uid="{00000000-0005-0000-0000-0000D4000000}"/>
    <cellStyle name="asd 4 3 2 4" xfId="13246" xr:uid="{00000000-0005-0000-0000-0000D5000000}"/>
    <cellStyle name="asd 4 3 3" xfId="1499" xr:uid="{00000000-0005-0000-0000-0000D6000000}"/>
    <cellStyle name="asd 4 3 3 2" xfId="2048" xr:uid="{00000000-0005-0000-0000-0000D7000000}"/>
    <cellStyle name="asd 4 3 3 2 2" xfId="8742" xr:uid="{00000000-0005-0000-0000-0000D8000000}"/>
    <cellStyle name="asd 4 3 3 2 3" xfId="13435" xr:uid="{00000000-0005-0000-0000-0000D9000000}"/>
    <cellStyle name="asd 4 3 3 3" xfId="8213" xr:uid="{00000000-0005-0000-0000-0000DA000000}"/>
    <cellStyle name="asd 4 3 3 4" xfId="13268" xr:uid="{00000000-0005-0000-0000-0000DB000000}"/>
    <cellStyle name="asd 4 3 4" xfId="2010" xr:uid="{00000000-0005-0000-0000-0000DC000000}"/>
    <cellStyle name="asd 4 3 4 2" xfId="8704" xr:uid="{00000000-0005-0000-0000-0000DD000000}"/>
    <cellStyle name="asd 4 3 4 3" xfId="13397" xr:uid="{00000000-0005-0000-0000-0000DE000000}"/>
    <cellStyle name="asd 4 3 5" xfId="8174" xr:uid="{00000000-0005-0000-0000-0000DF000000}"/>
    <cellStyle name="asd 4 3 6" xfId="13229" xr:uid="{00000000-0005-0000-0000-0000E0000000}"/>
    <cellStyle name="asd 4 4" xfId="1488" xr:uid="{00000000-0005-0000-0000-0000E1000000}"/>
    <cellStyle name="asd 4 4 2" xfId="2037" xr:uid="{00000000-0005-0000-0000-0000E2000000}"/>
    <cellStyle name="asd 4 4 2 2" xfId="8731" xr:uid="{00000000-0005-0000-0000-0000E3000000}"/>
    <cellStyle name="asd 4 4 2 3" xfId="13424" xr:uid="{00000000-0005-0000-0000-0000E4000000}"/>
    <cellStyle name="asd 4 4 3" xfId="8202" xr:uid="{00000000-0005-0000-0000-0000E5000000}"/>
    <cellStyle name="asd 4 4 4" xfId="13257" xr:uid="{00000000-0005-0000-0000-0000E6000000}"/>
    <cellStyle name="asd 4 5" xfId="1920" xr:uid="{00000000-0005-0000-0000-0000E7000000}"/>
    <cellStyle name="asd 4 5 2" xfId="8616" xr:uid="{00000000-0005-0000-0000-0000E8000000}"/>
    <cellStyle name="asd 4 5 3" xfId="13367" xr:uid="{00000000-0005-0000-0000-0000E9000000}"/>
    <cellStyle name="asd 4 6" xfId="1368" xr:uid="{00000000-0005-0000-0000-0000EA000000}"/>
    <cellStyle name="asd 4 6 2" xfId="8082" xr:uid="{00000000-0005-0000-0000-0000EB000000}"/>
    <cellStyle name="asd 4 6 3" xfId="13195" xr:uid="{00000000-0005-0000-0000-0000EC000000}"/>
    <cellStyle name="asd 4 7" xfId="7356" xr:uid="{00000000-0005-0000-0000-0000ED000000}"/>
    <cellStyle name="asd 4 8" xfId="13119" xr:uid="{00000000-0005-0000-0000-0000EE000000}"/>
    <cellStyle name="asd 5" xfId="1178" xr:uid="{00000000-0005-0000-0000-0000EF000000}"/>
    <cellStyle name="asd 5 2" xfId="1439" xr:uid="{00000000-0005-0000-0000-0000F0000000}"/>
    <cellStyle name="asd 5 2 2" xfId="1496" xr:uid="{00000000-0005-0000-0000-0000F1000000}"/>
    <cellStyle name="asd 5 2 2 2" xfId="2045" xr:uid="{00000000-0005-0000-0000-0000F2000000}"/>
    <cellStyle name="asd 5 2 2 2 2" xfId="8739" xr:uid="{00000000-0005-0000-0000-0000F3000000}"/>
    <cellStyle name="asd 5 2 2 2 3" xfId="13432" xr:uid="{00000000-0005-0000-0000-0000F4000000}"/>
    <cellStyle name="asd 5 2 2 3" xfId="8210" xr:uid="{00000000-0005-0000-0000-0000F5000000}"/>
    <cellStyle name="asd 5 2 2 4" xfId="13265" xr:uid="{00000000-0005-0000-0000-0000F6000000}"/>
    <cellStyle name="asd 5 2 3" xfId="1503" xr:uid="{00000000-0005-0000-0000-0000F7000000}"/>
    <cellStyle name="asd 5 2 3 2" xfId="2052" xr:uid="{00000000-0005-0000-0000-0000F8000000}"/>
    <cellStyle name="asd 5 2 3 2 2" xfId="8746" xr:uid="{00000000-0005-0000-0000-0000F9000000}"/>
    <cellStyle name="asd 5 2 3 2 3" xfId="13439" xr:uid="{00000000-0005-0000-0000-0000FA000000}"/>
    <cellStyle name="asd 5 2 3 3" xfId="8217" xr:uid="{00000000-0005-0000-0000-0000FB000000}"/>
    <cellStyle name="asd 5 2 3 4" xfId="13272" xr:uid="{00000000-0005-0000-0000-0000FC000000}"/>
    <cellStyle name="asd 5 2 4" xfId="1517" xr:uid="{00000000-0005-0000-0000-0000FD000000}"/>
    <cellStyle name="asd 5 2 4 2" xfId="2066" xr:uid="{00000000-0005-0000-0000-0000FE000000}"/>
    <cellStyle name="asd 5 2 4 2 2" xfId="8760" xr:uid="{00000000-0005-0000-0000-0000FF000000}"/>
    <cellStyle name="asd 5 2 4 2 3" xfId="13453" xr:uid="{00000000-0005-0000-0000-000000010000}"/>
    <cellStyle name="asd 5 2 4 3" xfId="8231" xr:uid="{00000000-0005-0000-0000-000001010000}"/>
    <cellStyle name="asd 5 2 4 4" xfId="13286" xr:uid="{00000000-0005-0000-0000-000002010000}"/>
    <cellStyle name="asd 5 2 5" xfId="1989" xr:uid="{00000000-0005-0000-0000-000003010000}"/>
    <cellStyle name="asd 5 2 5 2" xfId="5374" xr:uid="{00000000-0005-0000-0000-000004010000}"/>
    <cellStyle name="asd 5 2 5 2 2" xfId="11800" xr:uid="{00000000-0005-0000-0000-000005010000}"/>
    <cellStyle name="asd 5 2 5 2 3" xfId="13583" xr:uid="{00000000-0005-0000-0000-000006010000}"/>
    <cellStyle name="asd 5 2 6" xfId="8153" xr:uid="{00000000-0005-0000-0000-000007010000}"/>
    <cellStyle name="asd 5 2 7" xfId="13208" xr:uid="{00000000-0005-0000-0000-000008010000}"/>
    <cellStyle name="asd 5 3" xfId="1467" xr:uid="{00000000-0005-0000-0000-000009010000}"/>
    <cellStyle name="asd 5 3 2" xfId="1454" xr:uid="{00000000-0005-0000-0000-00000A010000}"/>
    <cellStyle name="asd 5 3 2 2" xfId="2004" xr:uid="{00000000-0005-0000-0000-00000B010000}"/>
    <cellStyle name="asd 5 3 2 2 2" xfId="8698" xr:uid="{00000000-0005-0000-0000-00000C010000}"/>
    <cellStyle name="asd 5 3 2 2 3" xfId="13391" xr:uid="{00000000-0005-0000-0000-00000D010000}"/>
    <cellStyle name="asd 5 3 2 3" xfId="8168" xr:uid="{00000000-0005-0000-0000-00000E010000}"/>
    <cellStyle name="asd 5 3 2 4" xfId="13223" xr:uid="{00000000-0005-0000-0000-00000F010000}"/>
    <cellStyle name="asd 5 3 3" xfId="1509" xr:uid="{00000000-0005-0000-0000-000010010000}"/>
    <cellStyle name="asd 5 3 3 2" xfId="2058" xr:uid="{00000000-0005-0000-0000-000011010000}"/>
    <cellStyle name="asd 5 3 3 2 2" xfId="8752" xr:uid="{00000000-0005-0000-0000-000012010000}"/>
    <cellStyle name="asd 5 3 3 2 3" xfId="13445" xr:uid="{00000000-0005-0000-0000-000013010000}"/>
    <cellStyle name="asd 5 3 3 3" xfId="8223" xr:uid="{00000000-0005-0000-0000-000014010000}"/>
    <cellStyle name="asd 5 3 3 4" xfId="13278" xr:uid="{00000000-0005-0000-0000-000015010000}"/>
    <cellStyle name="asd 5 3 4" xfId="2016" xr:uid="{00000000-0005-0000-0000-000016010000}"/>
    <cellStyle name="asd 5 3 4 2" xfId="8710" xr:uid="{00000000-0005-0000-0000-000017010000}"/>
    <cellStyle name="asd 5 3 4 3" xfId="13403" xr:uid="{00000000-0005-0000-0000-000018010000}"/>
    <cellStyle name="asd 5 3 5" xfId="8181" xr:uid="{00000000-0005-0000-0000-000019010000}"/>
    <cellStyle name="asd 5 3 6" xfId="13236" xr:uid="{00000000-0005-0000-0000-00001A010000}"/>
    <cellStyle name="asd 5 4" xfId="1922" xr:uid="{00000000-0005-0000-0000-00001B010000}"/>
    <cellStyle name="asd 5 4 2" xfId="8618" xr:uid="{00000000-0005-0000-0000-00001C010000}"/>
    <cellStyle name="asd 5 4 3" xfId="13369" xr:uid="{00000000-0005-0000-0000-00001D010000}"/>
    <cellStyle name="asd 5 5" xfId="7898" xr:uid="{00000000-0005-0000-0000-00001E010000}"/>
    <cellStyle name="asd 5 6" xfId="13127" xr:uid="{00000000-0005-0000-0000-00001F010000}"/>
    <cellStyle name="asd 6" xfId="1370" xr:uid="{00000000-0005-0000-0000-000020010000}"/>
    <cellStyle name="asd 6 2" xfId="1471" xr:uid="{00000000-0005-0000-0000-000021010000}"/>
    <cellStyle name="asd 6 2 2" xfId="2020" xr:uid="{00000000-0005-0000-0000-000022010000}"/>
    <cellStyle name="asd 6 2 2 2" xfId="8714" xr:uid="{00000000-0005-0000-0000-000023010000}"/>
    <cellStyle name="asd 6 2 2 3" xfId="13407" xr:uid="{00000000-0005-0000-0000-000024010000}"/>
    <cellStyle name="asd 6 2 3" xfId="8185" xr:uid="{00000000-0005-0000-0000-000025010000}"/>
    <cellStyle name="asd 6 2 4" xfId="13240" xr:uid="{00000000-0005-0000-0000-000026010000}"/>
    <cellStyle name="asd 6 3" xfId="1514" xr:uid="{00000000-0005-0000-0000-000027010000}"/>
    <cellStyle name="asd 6 3 2" xfId="2063" xr:uid="{00000000-0005-0000-0000-000028010000}"/>
    <cellStyle name="asd 6 3 2 2" xfId="8757" xr:uid="{00000000-0005-0000-0000-000029010000}"/>
    <cellStyle name="asd 6 3 2 3" xfId="13450" xr:uid="{00000000-0005-0000-0000-00002A010000}"/>
    <cellStyle name="asd 6 3 3" xfId="8228" xr:uid="{00000000-0005-0000-0000-00002B010000}"/>
    <cellStyle name="asd 6 3 4" xfId="13283" xr:uid="{00000000-0005-0000-0000-00002C010000}"/>
    <cellStyle name="asd 6 4" xfId="1923" xr:uid="{00000000-0005-0000-0000-00002D010000}"/>
    <cellStyle name="asd 6 4 2" xfId="8619" xr:uid="{00000000-0005-0000-0000-00002E010000}"/>
    <cellStyle name="asd 6 4 3" xfId="13370" xr:uid="{00000000-0005-0000-0000-00002F010000}"/>
    <cellStyle name="asd 6 5" xfId="8084" xr:uid="{00000000-0005-0000-0000-000030010000}"/>
    <cellStyle name="asd 6 6" xfId="13197" xr:uid="{00000000-0005-0000-0000-000031010000}"/>
    <cellStyle name="asd 7" xfId="1554" xr:uid="{00000000-0005-0000-0000-000032010000}"/>
    <cellStyle name="asd 7 2" xfId="2103" xr:uid="{00000000-0005-0000-0000-000033010000}"/>
    <cellStyle name="asd 7 2 2" xfId="8797" xr:uid="{00000000-0005-0000-0000-000034010000}"/>
    <cellStyle name="asd 7 2 3" xfId="13464" xr:uid="{00000000-0005-0000-0000-000035010000}"/>
    <cellStyle name="asd 7 3" xfId="8268" xr:uid="{00000000-0005-0000-0000-000036010000}"/>
    <cellStyle name="asd 7 4" xfId="13297" xr:uid="{00000000-0005-0000-0000-000037010000}"/>
    <cellStyle name="asd 8" xfId="1589" xr:uid="{00000000-0005-0000-0000-000038010000}"/>
    <cellStyle name="asd 8 2" xfId="2138" xr:uid="{00000000-0005-0000-0000-000039010000}"/>
    <cellStyle name="asd 8 2 2" xfId="8832" xr:uid="{00000000-0005-0000-0000-00003A010000}"/>
    <cellStyle name="asd 8 2 3" xfId="13467" xr:uid="{00000000-0005-0000-0000-00003B010000}"/>
    <cellStyle name="asd 8 3" xfId="8303" xr:uid="{00000000-0005-0000-0000-00003C010000}"/>
    <cellStyle name="asd 8 4" xfId="13300" xr:uid="{00000000-0005-0000-0000-00003D010000}"/>
    <cellStyle name="asd 9" xfId="1594" xr:uid="{00000000-0005-0000-0000-00003E010000}"/>
    <cellStyle name="asd 9 2" xfId="2142" xr:uid="{00000000-0005-0000-0000-00003F010000}"/>
    <cellStyle name="asd 9 2 2" xfId="8834" xr:uid="{00000000-0005-0000-0000-000040010000}"/>
    <cellStyle name="asd 9 2 3" xfId="13469" xr:uid="{00000000-0005-0000-0000-000041010000}"/>
    <cellStyle name="asd 9 3" xfId="8305" xr:uid="{00000000-0005-0000-0000-000042010000}"/>
    <cellStyle name="asd 9 4" xfId="13302" xr:uid="{00000000-0005-0000-0000-000043010000}"/>
    <cellStyle name="asd_IOPES" xfId="2614" xr:uid="{00000000-0005-0000-0000-000044010000}"/>
    <cellStyle name="Bad" xfId="601" xr:uid="{00000000-0005-0000-0000-000045010000}"/>
    <cellStyle name="Bom" xfId="8" builtinId="26" customBuiltin="1"/>
    <cellStyle name="Calculation" xfId="604" xr:uid="{00000000-0005-0000-0000-000047010000}"/>
    <cellStyle name="Calculation 10" xfId="1189" xr:uid="{00000000-0005-0000-0000-000048010000}"/>
    <cellStyle name="Calculation 10 2" xfId="2753" xr:uid="{00000000-0005-0000-0000-000049010000}"/>
    <cellStyle name="Calculation 10 2 2" xfId="9247" xr:uid="{00000000-0005-0000-0000-00004A010000}"/>
    <cellStyle name="Calculation 10 2 3" xfId="13562" xr:uid="{00000000-0005-0000-0000-00004B010000}"/>
    <cellStyle name="Calculation 10 3" xfId="2697" xr:uid="{00000000-0005-0000-0000-00004C010000}"/>
    <cellStyle name="Calculation 10 3 2" xfId="9215" xr:uid="{00000000-0005-0000-0000-00004D010000}"/>
    <cellStyle name="Calculation 10 3 3" xfId="13534" xr:uid="{00000000-0005-0000-0000-00004E010000}"/>
    <cellStyle name="Calculation 10 4" xfId="7909" xr:uid="{00000000-0005-0000-0000-00004F010000}"/>
    <cellStyle name="Calculation 10 5" xfId="13138" xr:uid="{00000000-0005-0000-0000-000050010000}"/>
    <cellStyle name="Calculation 11" xfId="1211" xr:uid="{00000000-0005-0000-0000-000051010000}"/>
    <cellStyle name="Calculation 11 2" xfId="2751" xr:uid="{00000000-0005-0000-0000-000052010000}"/>
    <cellStyle name="Calculation 11 2 2" xfId="9245" xr:uid="{00000000-0005-0000-0000-000053010000}"/>
    <cellStyle name="Calculation 11 2 3" xfId="13560" xr:uid="{00000000-0005-0000-0000-000054010000}"/>
    <cellStyle name="Calculation 11 3" xfId="2661" xr:uid="{00000000-0005-0000-0000-000055010000}"/>
    <cellStyle name="Calculation 11 3 2" xfId="9212" xr:uid="{00000000-0005-0000-0000-000056010000}"/>
    <cellStyle name="Calculation 11 3 3" xfId="13532" xr:uid="{00000000-0005-0000-0000-000057010000}"/>
    <cellStyle name="Calculation 11 4" xfId="7931" xr:uid="{00000000-0005-0000-0000-000058010000}"/>
    <cellStyle name="Calculation 11 5" xfId="13160" xr:uid="{00000000-0005-0000-0000-000059010000}"/>
    <cellStyle name="Calculation 12" xfId="1197" xr:uid="{00000000-0005-0000-0000-00005A010000}"/>
    <cellStyle name="Calculation 12 2" xfId="2763" xr:uid="{00000000-0005-0000-0000-00005B010000}"/>
    <cellStyle name="Calculation 12 2 2" xfId="9257" xr:uid="{00000000-0005-0000-0000-00005C010000}"/>
    <cellStyle name="Calculation 12 2 3" xfId="13572" xr:uid="{00000000-0005-0000-0000-00005D010000}"/>
    <cellStyle name="Calculation 12 3" xfId="7917" xr:uid="{00000000-0005-0000-0000-00005E010000}"/>
    <cellStyle name="Calculation 12 4" xfId="13146" xr:uid="{00000000-0005-0000-0000-00005F010000}"/>
    <cellStyle name="Calculation 13" xfId="2630" xr:uid="{00000000-0005-0000-0000-000060010000}"/>
    <cellStyle name="Calculation 13 2" xfId="2749" xr:uid="{00000000-0005-0000-0000-000061010000}"/>
    <cellStyle name="Calculation 13 2 2" xfId="9243" xr:uid="{00000000-0005-0000-0000-000062010000}"/>
    <cellStyle name="Calculation 13 2 3" xfId="13558" xr:uid="{00000000-0005-0000-0000-000063010000}"/>
    <cellStyle name="Calculation 13 3" xfId="9209" xr:uid="{00000000-0005-0000-0000-000064010000}"/>
    <cellStyle name="Calculation 13 4" xfId="13530" xr:uid="{00000000-0005-0000-0000-000065010000}"/>
    <cellStyle name="Calculation 14" xfId="1787" xr:uid="{00000000-0005-0000-0000-000066010000}"/>
    <cellStyle name="Calculation 14 2" xfId="8492" xr:uid="{00000000-0005-0000-0000-000067010000}"/>
    <cellStyle name="Calculation 14 3" xfId="13359" xr:uid="{00000000-0005-0000-0000-000068010000}"/>
    <cellStyle name="Calculation 15" xfId="6714" xr:uid="{00000000-0005-0000-0000-000069010000}"/>
    <cellStyle name="Calculation 16" xfId="6677" xr:uid="{00000000-0005-0000-0000-00006A010000}"/>
    <cellStyle name="Calculation 17" xfId="6765" xr:uid="{00000000-0005-0000-0000-00006B010000}"/>
    <cellStyle name="Calculation 18" xfId="6763" xr:uid="{00000000-0005-0000-0000-00006C010000}"/>
    <cellStyle name="Calculation 2" xfId="1216" xr:uid="{00000000-0005-0000-0000-00006D010000}"/>
    <cellStyle name="Calculation 2 2" xfId="1435" xr:uid="{00000000-0005-0000-0000-00006E010000}"/>
    <cellStyle name="Calculation 2 2 2" xfId="1440" xr:uid="{00000000-0005-0000-0000-00006F010000}"/>
    <cellStyle name="Calculation 2 2 2 2" xfId="1990" xr:uid="{00000000-0005-0000-0000-000070010000}"/>
    <cellStyle name="Calculation 2 2 2 2 2" xfId="8684" xr:uid="{00000000-0005-0000-0000-000071010000}"/>
    <cellStyle name="Calculation 2 2 2 2 3" xfId="13377" xr:uid="{00000000-0005-0000-0000-000072010000}"/>
    <cellStyle name="Calculation 2 2 2 3" xfId="8154" xr:uid="{00000000-0005-0000-0000-000073010000}"/>
    <cellStyle name="Calculation 2 2 2 4" xfId="13209" xr:uid="{00000000-0005-0000-0000-000074010000}"/>
    <cellStyle name="Calculation 2 2 3" xfId="1470" xr:uid="{00000000-0005-0000-0000-000075010000}"/>
    <cellStyle name="Calculation 2 2 3 2" xfId="2019" xr:uid="{00000000-0005-0000-0000-000076010000}"/>
    <cellStyle name="Calculation 2 2 3 2 2" xfId="8713" xr:uid="{00000000-0005-0000-0000-000077010000}"/>
    <cellStyle name="Calculation 2 2 3 2 3" xfId="13406" xr:uid="{00000000-0005-0000-0000-000078010000}"/>
    <cellStyle name="Calculation 2 2 3 3" xfId="8184" xr:uid="{00000000-0005-0000-0000-000079010000}"/>
    <cellStyle name="Calculation 2 2 3 4" xfId="13239" xr:uid="{00000000-0005-0000-0000-00007A010000}"/>
    <cellStyle name="Calculation 2 2 4" xfId="1714" xr:uid="{00000000-0005-0000-0000-00007B010000}"/>
    <cellStyle name="Calculation 2 2 4 2" xfId="2270" xr:uid="{00000000-0005-0000-0000-00007C010000}"/>
    <cellStyle name="Calculation 2 2 4 2 2" xfId="8951" xr:uid="{00000000-0005-0000-0000-00007D010000}"/>
    <cellStyle name="Calculation 2 2 4 2 3" xfId="13494" xr:uid="{00000000-0005-0000-0000-00007E010000}"/>
    <cellStyle name="Calculation 2 2 4 3" xfId="8423" xr:uid="{00000000-0005-0000-0000-00007F010000}"/>
    <cellStyle name="Calculation 2 2 4 4" xfId="13327" xr:uid="{00000000-0005-0000-0000-000080010000}"/>
    <cellStyle name="Calculation 2 2 5" xfId="1766" xr:uid="{00000000-0005-0000-0000-000081010000}"/>
    <cellStyle name="Calculation 2 2 5 2" xfId="2314" xr:uid="{00000000-0005-0000-0000-000082010000}"/>
    <cellStyle name="Calculation 2 2 5 2 2" xfId="8993" xr:uid="{00000000-0005-0000-0000-000083010000}"/>
    <cellStyle name="Calculation 2 2 5 2 3" xfId="13506" xr:uid="{00000000-0005-0000-0000-000084010000}"/>
    <cellStyle name="Calculation 2 2 5 3" xfId="8473" xr:uid="{00000000-0005-0000-0000-000085010000}"/>
    <cellStyle name="Calculation 2 2 5 4" xfId="13347" xr:uid="{00000000-0005-0000-0000-000086010000}"/>
    <cellStyle name="Calculation 2 2 6" xfId="1987" xr:uid="{00000000-0005-0000-0000-000087010000}"/>
    <cellStyle name="Calculation 2 2 6 2" xfId="8683" xr:uid="{00000000-0005-0000-0000-000088010000}"/>
    <cellStyle name="Calculation 2 2 6 3" xfId="13376" xr:uid="{00000000-0005-0000-0000-000089010000}"/>
    <cellStyle name="Calculation 2 2 7" xfId="8149" xr:uid="{00000000-0005-0000-0000-00008A010000}"/>
    <cellStyle name="Calculation 2 2 8" xfId="13204" xr:uid="{00000000-0005-0000-0000-00008B010000}"/>
    <cellStyle name="Calculation 2 3" xfId="1465" xr:uid="{00000000-0005-0000-0000-00008C010000}"/>
    <cellStyle name="Calculation 2 3 2" xfId="1475" xr:uid="{00000000-0005-0000-0000-00008D010000}"/>
    <cellStyle name="Calculation 2 3 2 2" xfId="2024" xr:uid="{00000000-0005-0000-0000-00008E010000}"/>
    <cellStyle name="Calculation 2 3 2 2 2" xfId="8718" xr:uid="{00000000-0005-0000-0000-00008F010000}"/>
    <cellStyle name="Calculation 2 3 2 2 3" xfId="13411" xr:uid="{00000000-0005-0000-0000-000090010000}"/>
    <cellStyle name="Calculation 2 3 2 3" xfId="8189" xr:uid="{00000000-0005-0000-0000-000091010000}"/>
    <cellStyle name="Calculation 2 3 2 4" xfId="13244" xr:uid="{00000000-0005-0000-0000-000092010000}"/>
    <cellStyle name="Calculation 2 3 3" xfId="1480" xr:uid="{00000000-0005-0000-0000-000093010000}"/>
    <cellStyle name="Calculation 2 3 3 2" xfId="2029" xr:uid="{00000000-0005-0000-0000-000094010000}"/>
    <cellStyle name="Calculation 2 3 3 2 2" xfId="8723" xr:uid="{00000000-0005-0000-0000-000095010000}"/>
    <cellStyle name="Calculation 2 3 3 2 3" xfId="13416" xr:uid="{00000000-0005-0000-0000-000096010000}"/>
    <cellStyle name="Calculation 2 3 3 3" xfId="8194" xr:uid="{00000000-0005-0000-0000-000097010000}"/>
    <cellStyle name="Calculation 2 3 3 4" xfId="13249" xr:uid="{00000000-0005-0000-0000-000098010000}"/>
    <cellStyle name="Calculation 2 3 4" xfId="1747" xr:uid="{00000000-0005-0000-0000-000099010000}"/>
    <cellStyle name="Calculation 2 3 4 2" xfId="2303" xr:uid="{00000000-0005-0000-0000-00009A010000}"/>
    <cellStyle name="Calculation 2 3 4 2 2" xfId="8984" xr:uid="{00000000-0005-0000-0000-00009B010000}"/>
    <cellStyle name="Calculation 2 3 4 2 3" xfId="13497" xr:uid="{00000000-0005-0000-0000-00009C010000}"/>
    <cellStyle name="Calculation 2 3 4 3" xfId="8456" xr:uid="{00000000-0005-0000-0000-00009D010000}"/>
    <cellStyle name="Calculation 2 3 4 4" xfId="13330" xr:uid="{00000000-0005-0000-0000-00009E010000}"/>
    <cellStyle name="Calculation 2 3 5" xfId="1770" xr:uid="{00000000-0005-0000-0000-00009F010000}"/>
    <cellStyle name="Calculation 2 3 5 2" xfId="2316" xr:uid="{00000000-0005-0000-0000-0000A0010000}"/>
    <cellStyle name="Calculation 2 3 5 2 2" xfId="8995" xr:uid="{00000000-0005-0000-0000-0000A1010000}"/>
    <cellStyle name="Calculation 2 3 5 2 3" xfId="13508" xr:uid="{00000000-0005-0000-0000-0000A2010000}"/>
    <cellStyle name="Calculation 2 3 5 3" xfId="8477" xr:uid="{00000000-0005-0000-0000-0000A3010000}"/>
    <cellStyle name="Calculation 2 3 5 4" xfId="13351" xr:uid="{00000000-0005-0000-0000-0000A4010000}"/>
    <cellStyle name="Calculation 2 3 6" xfId="2015" xr:uid="{00000000-0005-0000-0000-0000A5010000}"/>
    <cellStyle name="Calculation 2 3 6 2" xfId="8709" xr:uid="{00000000-0005-0000-0000-0000A6010000}"/>
    <cellStyle name="Calculation 2 3 6 3" xfId="13402" xr:uid="{00000000-0005-0000-0000-0000A7010000}"/>
    <cellStyle name="Calculation 2 3 7" xfId="8179" xr:uid="{00000000-0005-0000-0000-0000A8010000}"/>
    <cellStyle name="Calculation 2 3 8" xfId="13234" xr:uid="{00000000-0005-0000-0000-0000A9010000}"/>
    <cellStyle name="Calculation 2 4" xfId="1636" xr:uid="{00000000-0005-0000-0000-0000AA010000}"/>
    <cellStyle name="Calculation 2 4 2" xfId="2184" xr:uid="{00000000-0005-0000-0000-0000AB010000}"/>
    <cellStyle name="Calculation 2 4 2 2" xfId="8875" xr:uid="{00000000-0005-0000-0000-0000AC010000}"/>
    <cellStyle name="Calculation 2 4 2 3" xfId="13479" xr:uid="{00000000-0005-0000-0000-0000AD010000}"/>
    <cellStyle name="Calculation 2 4 3" xfId="8347" xr:uid="{00000000-0005-0000-0000-0000AE010000}"/>
    <cellStyle name="Calculation 2 4 4" xfId="13312" xr:uid="{00000000-0005-0000-0000-0000AF010000}"/>
    <cellStyle name="Calculation 2 5" xfId="1918" xr:uid="{00000000-0005-0000-0000-0000B0010000}"/>
    <cellStyle name="Calculation 2 5 2" xfId="8614" xr:uid="{00000000-0005-0000-0000-0000B1010000}"/>
    <cellStyle name="Calculation 2 5 3" xfId="13365" xr:uid="{00000000-0005-0000-0000-0000B2010000}"/>
    <cellStyle name="Calculation 2 6" xfId="1366" xr:uid="{00000000-0005-0000-0000-0000B3010000}"/>
    <cellStyle name="Calculation 2 6 2" xfId="8080" xr:uid="{00000000-0005-0000-0000-0000B4010000}"/>
    <cellStyle name="Calculation 2 6 3" xfId="13193" xr:uid="{00000000-0005-0000-0000-0000B5010000}"/>
    <cellStyle name="Calculation 2 7" xfId="7936" xr:uid="{00000000-0005-0000-0000-0000B6010000}"/>
    <cellStyle name="Calculation 2 8" xfId="13165" xr:uid="{00000000-0005-0000-0000-0000B7010000}"/>
    <cellStyle name="Calculation 3" xfId="1219" xr:uid="{00000000-0005-0000-0000-0000B8010000}"/>
    <cellStyle name="Calculation 3 2" xfId="1491" xr:uid="{00000000-0005-0000-0000-0000B9010000}"/>
    <cellStyle name="Calculation 3 2 2" xfId="1451" xr:uid="{00000000-0005-0000-0000-0000BA010000}"/>
    <cellStyle name="Calculation 3 2 2 2" xfId="2001" xr:uid="{00000000-0005-0000-0000-0000BB010000}"/>
    <cellStyle name="Calculation 3 2 2 2 2" xfId="8695" xr:uid="{00000000-0005-0000-0000-0000BC010000}"/>
    <cellStyle name="Calculation 3 2 2 2 3" xfId="13388" xr:uid="{00000000-0005-0000-0000-0000BD010000}"/>
    <cellStyle name="Calculation 3 2 2 3" xfId="8165" xr:uid="{00000000-0005-0000-0000-0000BE010000}"/>
    <cellStyle name="Calculation 3 2 2 4" xfId="13220" xr:uid="{00000000-0005-0000-0000-0000BF010000}"/>
    <cellStyle name="Calculation 3 2 3" xfId="1513" xr:uid="{00000000-0005-0000-0000-0000C0010000}"/>
    <cellStyle name="Calculation 3 2 3 2" xfId="2062" xr:uid="{00000000-0005-0000-0000-0000C1010000}"/>
    <cellStyle name="Calculation 3 2 3 2 2" xfId="8756" xr:uid="{00000000-0005-0000-0000-0000C2010000}"/>
    <cellStyle name="Calculation 3 2 3 2 3" xfId="13449" xr:uid="{00000000-0005-0000-0000-0000C3010000}"/>
    <cellStyle name="Calculation 3 2 3 3" xfId="8227" xr:uid="{00000000-0005-0000-0000-0000C4010000}"/>
    <cellStyle name="Calculation 3 2 3 4" xfId="13282" xr:uid="{00000000-0005-0000-0000-0000C5010000}"/>
    <cellStyle name="Calculation 3 2 4" xfId="2040" xr:uid="{00000000-0005-0000-0000-0000C6010000}"/>
    <cellStyle name="Calculation 3 2 4 2" xfId="8734" xr:uid="{00000000-0005-0000-0000-0000C7010000}"/>
    <cellStyle name="Calculation 3 2 4 3" xfId="13427" xr:uid="{00000000-0005-0000-0000-0000C8010000}"/>
    <cellStyle name="Calculation 3 2 5" xfId="8205" xr:uid="{00000000-0005-0000-0000-0000C9010000}"/>
    <cellStyle name="Calculation 3 2 6" xfId="13260" xr:uid="{00000000-0005-0000-0000-0000CA010000}"/>
    <cellStyle name="Calculation 3 3" xfId="1674" xr:uid="{00000000-0005-0000-0000-0000CB010000}"/>
    <cellStyle name="Calculation 3 3 2" xfId="2229" xr:uid="{00000000-0005-0000-0000-0000CC010000}"/>
    <cellStyle name="Calculation 3 3 2 2" xfId="8912" xr:uid="{00000000-0005-0000-0000-0000CD010000}"/>
    <cellStyle name="Calculation 3 3 2 3" xfId="13486" xr:uid="{00000000-0005-0000-0000-0000CE010000}"/>
    <cellStyle name="Calculation 3 3 3" xfId="8384" xr:uid="{00000000-0005-0000-0000-0000CF010000}"/>
    <cellStyle name="Calculation 3 3 4" xfId="13319" xr:uid="{00000000-0005-0000-0000-0000D0010000}"/>
    <cellStyle name="Calculation 3 4" xfId="1756" xr:uid="{00000000-0005-0000-0000-0000D1010000}"/>
    <cellStyle name="Calculation 3 4 2" xfId="2310" xr:uid="{00000000-0005-0000-0000-0000D2010000}"/>
    <cellStyle name="Calculation 3 4 2 2" xfId="8990" xr:uid="{00000000-0005-0000-0000-0000D3010000}"/>
    <cellStyle name="Calculation 3 4 2 3" xfId="13503" xr:uid="{00000000-0005-0000-0000-0000D4010000}"/>
    <cellStyle name="Calculation 3 4 3" xfId="8464" xr:uid="{00000000-0005-0000-0000-0000D5010000}"/>
    <cellStyle name="Calculation 3 4 4" xfId="13338" xr:uid="{00000000-0005-0000-0000-0000D6010000}"/>
    <cellStyle name="Calculation 3 5" xfId="1858" xr:uid="{00000000-0005-0000-0000-0000D7010000}"/>
    <cellStyle name="Calculation 3 5 2" xfId="8554" xr:uid="{00000000-0005-0000-0000-0000D8010000}"/>
    <cellStyle name="Calculation 3 5 3" xfId="13363" xr:uid="{00000000-0005-0000-0000-0000D9010000}"/>
    <cellStyle name="Calculation 3 6" xfId="1302" xr:uid="{00000000-0005-0000-0000-0000DA010000}"/>
    <cellStyle name="Calculation 3 6 2" xfId="8016" xr:uid="{00000000-0005-0000-0000-0000DB010000}"/>
    <cellStyle name="Calculation 3 6 3" xfId="13187" xr:uid="{00000000-0005-0000-0000-0000DC010000}"/>
    <cellStyle name="Calculation 3 7" xfId="7939" xr:uid="{00000000-0005-0000-0000-0000DD010000}"/>
    <cellStyle name="Calculation 3 8" xfId="13168" xr:uid="{00000000-0005-0000-0000-0000DE010000}"/>
    <cellStyle name="Calculation 4" xfId="1180" xr:uid="{00000000-0005-0000-0000-0000DF010000}"/>
    <cellStyle name="Calculation 4 2" xfId="1707" xr:uid="{00000000-0005-0000-0000-0000E0010000}"/>
    <cellStyle name="Calculation 4 2 2" xfId="2262" xr:uid="{00000000-0005-0000-0000-0000E1010000}"/>
    <cellStyle name="Calculation 4 2 2 2" xfId="8944" xr:uid="{00000000-0005-0000-0000-0000E2010000}"/>
    <cellStyle name="Calculation 4 2 2 3" xfId="13493" xr:uid="{00000000-0005-0000-0000-0000E3010000}"/>
    <cellStyle name="Calculation 4 2 3" xfId="8416" xr:uid="{00000000-0005-0000-0000-0000E4010000}"/>
    <cellStyle name="Calculation 4 2 4" xfId="13326" xr:uid="{00000000-0005-0000-0000-0000E5010000}"/>
    <cellStyle name="Calculation 4 3" xfId="1765" xr:uid="{00000000-0005-0000-0000-0000E6010000}"/>
    <cellStyle name="Calculation 4 3 2" xfId="2313" xr:uid="{00000000-0005-0000-0000-0000E7010000}"/>
    <cellStyle name="Calculation 4 3 2 2" xfId="8992" xr:uid="{00000000-0005-0000-0000-0000E8010000}"/>
    <cellStyle name="Calculation 4 3 2 3" xfId="13505" xr:uid="{00000000-0005-0000-0000-0000E9010000}"/>
    <cellStyle name="Calculation 4 3 3" xfId="8472" xr:uid="{00000000-0005-0000-0000-0000EA010000}"/>
    <cellStyle name="Calculation 4 3 4" xfId="13346" xr:uid="{00000000-0005-0000-0000-0000EB010000}"/>
    <cellStyle name="Calculation 4 4" xfId="2068" xr:uid="{00000000-0005-0000-0000-0000EC010000}"/>
    <cellStyle name="Calculation 4 4 2" xfId="8762" xr:uid="{00000000-0005-0000-0000-0000ED010000}"/>
    <cellStyle name="Calculation 4 4 3" xfId="13455" xr:uid="{00000000-0005-0000-0000-0000EE010000}"/>
    <cellStyle name="Calculation 4 5" xfId="1519" xr:uid="{00000000-0005-0000-0000-0000EF010000}"/>
    <cellStyle name="Calculation 4 5 2" xfId="8233" xr:uid="{00000000-0005-0000-0000-0000F0010000}"/>
    <cellStyle name="Calculation 4 5 3" xfId="13288" xr:uid="{00000000-0005-0000-0000-0000F1010000}"/>
    <cellStyle name="Calculation 4 6" xfId="7900" xr:uid="{00000000-0005-0000-0000-0000F2010000}"/>
    <cellStyle name="Calculation 4 7" xfId="13129" xr:uid="{00000000-0005-0000-0000-0000F3010000}"/>
    <cellStyle name="Calculation 5" xfId="1191" xr:uid="{00000000-0005-0000-0000-0000F4010000}"/>
    <cellStyle name="Calculation 5 2" xfId="2082" xr:uid="{00000000-0005-0000-0000-0000F5010000}"/>
    <cellStyle name="Calculation 5 2 2" xfId="8776" xr:uid="{00000000-0005-0000-0000-0000F6010000}"/>
    <cellStyle name="Calculation 5 2 3" xfId="13463" xr:uid="{00000000-0005-0000-0000-0000F7010000}"/>
    <cellStyle name="Calculation 5 3" xfId="1533" xr:uid="{00000000-0005-0000-0000-0000F8010000}"/>
    <cellStyle name="Calculation 5 3 2" xfId="8247" xr:uid="{00000000-0005-0000-0000-0000F9010000}"/>
    <cellStyle name="Calculation 5 3 3" xfId="13296" xr:uid="{00000000-0005-0000-0000-0000FA010000}"/>
    <cellStyle name="Calculation 5 4" xfId="7911" xr:uid="{00000000-0005-0000-0000-0000FB010000}"/>
    <cellStyle name="Calculation 5 5" xfId="13140" xr:uid="{00000000-0005-0000-0000-0000FC010000}"/>
    <cellStyle name="Calculation 6" xfId="1187" xr:uid="{00000000-0005-0000-0000-0000FD010000}"/>
    <cellStyle name="Calculation 6 2" xfId="2144" xr:uid="{00000000-0005-0000-0000-0000FE010000}"/>
    <cellStyle name="Calculation 6 2 2" xfId="8836" xr:uid="{00000000-0005-0000-0000-0000FF010000}"/>
    <cellStyle name="Calculation 6 2 3" xfId="13470" xr:uid="{00000000-0005-0000-0000-000000020000}"/>
    <cellStyle name="Calculation 6 3" xfId="1596" xr:uid="{00000000-0005-0000-0000-000001020000}"/>
    <cellStyle name="Calculation 6 3 2" xfId="8307" xr:uid="{00000000-0005-0000-0000-000002020000}"/>
    <cellStyle name="Calculation 6 3 3" xfId="13303" xr:uid="{00000000-0005-0000-0000-000003020000}"/>
    <cellStyle name="Calculation 6 4" xfId="7907" xr:uid="{00000000-0005-0000-0000-000004020000}"/>
    <cellStyle name="Calculation 6 5" xfId="13136" xr:uid="{00000000-0005-0000-0000-000005020000}"/>
    <cellStyle name="Calculation 7" xfId="1177" xr:uid="{00000000-0005-0000-0000-000006020000}"/>
    <cellStyle name="Calculation 7 2" xfId="1763" xr:uid="{00000000-0005-0000-0000-000007020000}"/>
    <cellStyle name="Calculation 7 2 2" xfId="8471" xr:uid="{00000000-0005-0000-0000-000008020000}"/>
    <cellStyle name="Calculation 7 2 3" xfId="13345" xr:uid="{00000000-0005-0000-0000-000009020000}"/>
    <cellStyle name="Calculation 7 3" xfId="7897" xr:uid="{00000000-0005-0000-0000-00000A020000}"/>
    <cellStyle name="Calculation 7 4" xfId="13126" xr:uid="{00000000-0005-0000-0000-00000B020000}"/>
    <cellStyle name="Calculation 8" xfId="1193" xr:uid="{00000000-0005-0000-0000-00000C020000}"/>
    <cellStyle name="Calculation 8 2" xfId="2348" xr:uid="{00000000-0005-0000-0000-00000D020000}"/>
    <cellStyle name="Calculation 8 2 2" xfId="9010" xr:uid="{00000000-0005-0000-0000-00000E020000}"/>
    <cellStyle name="Calculation 8 2 3" xfId="13516" xr:uid="{00000000-0005-0000-0000-00000F020000}"/>
    <cellStyle name="Calculation 8 3" xfId="7913" xr:uid="{00000000-0005-0000-0000-000010020000}"/>
    <cellStyle name="Calculation 8 4" xfId="13142" xr:uid="{00000000-0005-0000-0000-000011020000}"/>
    <cellStyle name="Calculation 9" xfId="1224" xr:uid="{00000000-0005-0000-0000-000012020000}"/>
    <cellStyle name="Calculation 9 2" xfId="2745" xr:uid="{00000000-0005-0000-0000-000013020000}"/>
    <cellStyle name="Calculation 9 2 2" xfId="9239" xr:uid="{00000000-0005-0000-0000-000014020000}"/>
    <cellStyle name="Calculation 9 2 3" xfId="13554" xr:uid="{00000000-0005-0000-0000-000015020000}"/>
    <cellStyle name="Calculation 9 3" xfId="2606" xr:uid="{00000000-0005-0000-0000-000016020000}"/>
    <cellStyle name="Calculation 9 3 2" xfId="9206" xr:uid="{00000000-0005-0000-0000-000017020000}"/>
    <cellStyle name="Calculation 9 3 3" xfId="13527" xr:uid="{00000000-0005-0000-0000-000018020000}"/>
    <cellStyle name="Calculation 9 4" xfId="7944" xr:uid="{00000000-0005-0000-0000-000019020000}"/>
    <cellStyle name="Calculation 9 5" xfId="13173" xr:uid="{00000000-0005-0000-0000-00001A020000}"/>
    <cellStyle name="Calculation_IOPES" xfId="2688" xr:uid="{00000000-0005-0000-0000-00001B020000}"/>
    <cellStyle name="Célula de Verificação" xfId="5" builtinId="23" customBuiltin="1"/>
    <cellStyle name="Célula Vinculada" xfId="10" builtinId="24" customBuiltin="1"/>
    <cellStyle name="Comma 2" xfId="6" xr:uid="{00000000-0005-0000-0000-00001E020000}"/>
    <cellStyle name="Comma 2 2" xfId="29" xr:uid="{00000000-0005-0000-0000-00001F020000}"/>
    <cellStyle name="Comma 2_IOPES" xfId="2680" xr:uid="{00000000-0005-0000-0000-000020020000}"/>
    <cellStyle name="Entrada" xfId="9" builtinId="20" customBuiltin="1"/>
    <cellStyle name="Euro" xfId="7" xr:uid="{00000000-0005-0000-0000-000022020000}"/>
    <cellStyle name="Euro 2" xfId="30" xr:uid="{00000000-0005-0000-0000-000023020000}"/>
    <cellStyle name="Euro_IOPES" xfId="2595" xr:uid="{00000000-0005-0000-0000-000024020000}"/>
    <cellStyle name="Explanatory Text" xfId="605" xr:uid="{00000000-0005-0000-0000-000025020000}"/>
    <cellStyle name="Heading 1" xfId="597" xr:uid="{00000000-0005-0000-0000-000026020000}"/>
    <cellStyle name="Heading 2" xfId="598" xr:uid="{00000000-0005-0000-0000-000027020000}"/>
    <cellStyle name="Heading 3" xfId="599" xr:uid="{00000000-0005-0000-0000-000028020000}"/>
    <cellStyle name="Heading 4" xfId="600" xr:uid="{00000000-0005-0000-0000-000029020000}"/>
    <cellStyle name="Hiperlink 2" xfId="2583" xr:uid="{00000000-0005-0000-0000-00002A020000}"/>
    <cellStyle name="Hiperlink 2 2" xfId="13662" xr:uid="{00000000-0005-0000-0000-00002B020000}"/>
    <cellStyle name="Hiperlink 2 3" xfId="13613" xr:uid="{00000000-0005-0000-0000-00002C020000}"/>
    <cellStyle name="Input 10" xfId="635" xr:uid="{00000000-0005-0000-0000-00002D020000}"/>
    <cellStyle name="Input 10 2" xfId="2758" xr:uid="{00000000-0005-0000-0000-00002E020000}"/>
    <cellStyle name="Input 10 2 2" xfId="9252" xr:uid="{00000000-0005-0000-0000-00002F020000}"/>
    <cellStyle name="Input 10 2 3" xfId="13567" xr:uid="{00000000-0005-0000-0000-000030020000}"/>
    <cellStyle name="Input 10 3" xfId="2723" xr:uid="{00000000-0005-0000-0000-000031020000}"/>
    <cellStyle name="Input 10 3 2" xfId="9221" xr:uid="{00000000-0005-0000-0000-000032020000}"/>
    <cellStyle name="Input 10 3 3" xfId="13539" xr:uid="{00000000-0005-0000-0000-000033020000}"/>
    <cellStyle name="Input 10 4" xfId="7355" xr:uid="{00000000-0005-0000-0000-000034020000}"/>
    <cellStyle name="Input 10 5" xfId="13118" xr:uid="{00000000-0005-0000-0000-000035020000}"/>
    <cellStyle name="Input 11" xfId="1199" xr:uid="{00000000-0005-0000-0000-000036020000}"/>
    <cellStyle name="Input 11 2" xfId="2762" xr:uid="{00000000-0005-0000-0000-000037020000}"/>
    <cellStyle name="Input 11 2 2" xfId="9256" xr:uid="{00000000-0005-0000-0000-000038020000}"/>
    <cellStyle name="Input 11 2 3" xfId="13571" xr:uid="{00000000-0005-0000-0000-000039020000}"/>
    <cellStyle name="Input 11 3" xfId="2730" xr:uid="{00000000-0005-0000-0000-00003A020000}"/>
    <cellStyle name="Input 11 3 2" xfId="9227" xr:uid="{00000000-0005-0000-0000-00003B020000}"/>
    <cellStyle name="Input 11 3 3" xfId="13543" xr:uid="{00000000-0005-0000-0000-00003C020000}"/>
    <cellStyle name="Input 11 4" xfId="7919" xr:uid="{00000000-0005-0000-0000-00003D020000}"/>
    <cellStyle name="Input 11 5" xfId="13148" xr:uid="{00000000-0005-0000-0000-00003E020000}"/>
    <cellStyle name="Input 12" xfId="1218" xr:uid="{00000000-0005-0000-0000-00003F020000}"/>
    <cellStyle name="Input 12 2" xfId="2746" xr:uid="{00000000-0005-0000-0000-000040020000}"/>
    <cellStyle name="Input 12 2 2" xfId="9240" xr:uid="{00000000-0005-0000-0000-000041020000}"/>
    <cellStyle name="Input 12 2 3" xfId="13555" xr:uid="{00000000-0005-0000-0000-000042020000}"/>
    <cellStyle name="Input 12 3" xfId="7938" xr:uid="{00000000-0005-0000-0000-000043020000}"/>
    <cellStyle name="Input 12 4" xfId="13167" xr:uid="{00000000-0005-0000-0000-000044020000}"/>
    <cellStyle name="Input 13" xfId="2722" xr:uid="{00000000-0005-0000-0000-000045020000}"/>
    <cellStyle name="Input 13 2" xfId="2757" xr:uid="{00000000-0005-0000-0000-000046020000}"/>
    <cellStyle name="Input 13 2 2" xfId="9251" xr:uid="{00000000-0005-0000-0000-000047020000}"/>
    <cellStyle name="Input 13 2 3" xfId="13566" xr:uid="{00000000-0005-0000-0000-000048020000}"/>
    <cellStyle name="Input 13 3" xfId="9220" xr:uid="{00000000-0005-0000-0000-000049020000}"/>
    <cellStyle name="Input 13 4" xfId="13538" xr:uid="{00000000-0005-0000-0000-00004A020000}"/>
    <cellStyle name="Input 14" xfId="1788" xr:uid="{00000000-0005-0000-0000-00004B020000}"/>
    <cellStyle name="Input 14 2" xfId="8493" xr:uid="{00000000-0005-0000-0000-00004C020000}"/>
    <cellStyle name="Input 14 3" xfId="13360" xr:uid="{00000000-0005-0000-0000-00004D020000}"/>
    <cellStyle name="Input 15" xfId="6678" xr:uid="{00000000-0005-0000-0000-00004E020000}"/>
    <cellStyle name="Input 16" xfId="6724" xr:uid="{00000000-0005-0000-0000-00004F020000}"/>
    <cellStyle name="Input 17" xfId="6761" xr:uid="{00000000-0005-0000-0000-000050020000}"/>
    <cellStyle name="Input 18" xfId="6803" xr:uid="{00000000-0005-0000-0000-000051020000}"/>
    <cellStyle name="Input 2" xfId="1184" xr:uid="{00000000-0005-0000-0000-000052020000}"/>
    <cellStyle name="Input 2 2" xfId="1429" xr:uid="{00000000-0005-0000-0000-000053020000}"/>
    <cellStyle name="Input 2 2 2" xfId="1450" xr:uid="{00000000-0005-0000-0000-000054020000}"/>
    <cellStyle name="Input 2 2 2 2" xfId="2000" xr:uid="{00000000-0005-0000-0000-000055020000}"/>
    <cellStyle name="Input 2 2 2 2 2" xfId="8694" xr:uid="{00000000-0005-0000-0000-000056020000}"/>
    <cellStyle name="Input 2 2 2 2 3" xfId="13387" xr:uid="{00000000-0005-0000-0000-000057020000}"/>
    <cellStyle name="Input 2 2 2 3" xfId="8164" xr:uid="{00000000-0005-0000-0000-000058020000}"/>
    <cellStyle name="Input 2 2 2 4" xfId="13219" xr:uid="{00000000-0005-0000-0000-000059020000}"/>
    <cellStyle name="Input 2 2 3" xfId="1508" xr:uid="{00000000-0005-0000-0000-00005A020000}"/>
    <cellStyle name="Input 2 2 3 2" xfId="2057" xr:uid="{00000000-0005-0000-0000-00005B020000}"/>
    <cellStyle name="Input 2 2 3 2 2" xfId="8751" xr:uid="{00000000-0005-0000-0000-00005C020000}"/>
    <cellStyle name="Input 2 2 3 2 3" xfId="13444" xr:uid="{00000000-0005-0000-0000-00005D020000}"/>
    <cellStyle name="Input 2 2 3 3" xfId="8222" xr:uid="{00000000-0005-0000-0000-00005E020000}"/>
    <cellStyle name="Input 2 2 3 4" xfId="13277" xr:uid="{00000000-0005-0000-0000-00005F020000}"/>
    <cellStyle name="Input 2 2 4" xfId="1715" xr:uid="{00000000-0005-0000-0000-000060020000}"/>
    <cellStyle name="Input 2 2 4 2" xfId="2271" xr:uid="{00000000-0005-0000-0000-000061020000}"/>
    <cellStyle name="Input 2 2 4 2 2" xfId="8952" xr:uid="{00000000-0005-0000-0000-000062020000}"/>
    <cellStyle name="Input 2 2 4 2 3" xfId="13495" xr:uid="{00000000-0005-0000-0000-000063020000}"/>
    <cellStyle name="Input 2 2 4 3" xfId="8424" xr:uid="{00000000-0005-0000-0000-000064020000}"/>
    <cellStyle name="Input 2 2 4 4" xfId="13328" xr:uid="{00000000-0005-0000-0000-000065020000}"/>
    <cellStyle name="Input 2 2 5" xfId="1767" xr:uid="{00000000-0005-0000-0000-000066020000}"/>
    <cellStyle name="Input 2 2 5 2" xfId="2315" xr:uid="{00000000-0005-0000-0000-000067020000}"/>
    <cellStyle name="Input 2 2 5 2 2" xfId="8994" xr:uid="{00000000-0005-0000-0000-000068020000}"/>
    <cellStyle name="Input 2 2 5 2 3" xfId="13507" xr:uid="{00000000-0005-0000-0000-000069020000}"/>
    <cellStyle name="Input 2 2 5 3" xfId="8474" xr:uid="{00000000-0005-0000-0000-00006A020000}"/>
    <cellStyle name="Input 2 2 5 4" xfId="13348" xr:uid="{00000000-0005-0000-0000-00006B020000}"/>
    <cellStyle name="Input 2 2 6" xfId="1982" xr:uid="{00000000-0005-0000-0000-00006C020000}"/>
    <cellStyle name="Input 2 2 6 2" xfId="8678" xr:uid="{00000000-0005-0000-0000-00006D020000}"/>
    <cellStyle name="Input 2 2 6 3" xfId="13371" xr:uid="{00000000-0005-0000-0000-00006E020000}"/>
    <cellStyle name="Input 2 2 7" xfId="8143" xr:uid="{00000000-0005-0000-0000-00006F020000}"/>
    <cellStyle name="Input 2 2 8" xfId="13198" xr:uid="{00000000-0005-0000-0000-000070020000}"/>
    <cellStyle name="Input 2 3" xfId="1462" xr:uid="{00000000-0005-0000-0000-000071020000}"/>
    <cellStyle name="Input 2 3 2" xfId="1483" xr:uid="{00000000-0005-0000-0000-000072020000}"/>
    <cellStyle name="Input 2 3 2 2" xfId="2032" xr:uid="{00000000-0005-0000-0000-000073020000}"/>
    <cellStyle name="Input 2 3 2 2 2" xfId="8726" xr:uid="{00000000-0005-0000-0000-000074020000}"/>
    <cellStyle name="Input 2 3 2 2 3" xfId="13419" xr:uid="{00000000-0005-0000-0000-000075020000}"/>
    <cellStyle name="Input 2 3 2 3" xfId="8197" xr:uid="{00000000-0005-0000-0000-000076020000}"/>
    <cellStyle name="Input 2 3 2 4" xfId="13252" xr:uid="{00000000-0005-0000-0000-000077020000}"/>
    <cellStyle name="Input 2 3 3" xfId="1506" xr:uid="{00000000-0005-0000-0000-000078020000}"/>
    <cellStyle name="Input 2 3 3 2" xfId="2055" xr:uid="{00000000-0005-0000-0000-000079020000}"/>
    <cellStyle name="Input 2 3 3 2 2" xfId="8749" xr:uid="{00000000-0005-0000-0000-00007A020000}"/>
    <cellStyle name="Input 2 3 3 2 3" xfId="13442" xr:uid="{00000000-0005-0000-0000-00007B020000}"/>
    <cellStyle name="Input 2 3 3 3" xfId="8220" xr:uid="{00000000-0005-0000-0000-00007C020000}"/>
    <cellStyle name="Input 2 3 3 4" xfId="13275" xr:uid="{00000000-0005-0000-0000-00007D020000}"/>
    <cellStyle name="Input 2 3 4" xfId="1748" xr:uid="{00000000-0005-0000-0000-00007E020000}"/>
    <cellStyle name="Input 2 3 4 2" xfId="2304" xr:uid="{00000000-0005-0000-0000-00007F020000}"/>
    <cellStyle name="Input 2 3 4 2 2" xfId="8985" xr:uid="{00000000-0005-0000-0000-000080020000}"/>
    <cellStyle name="Input 2 3 4 2 3" xfId="13498" xr:uid="{00000000-0005-0000-0000-000081020000}"/>
    <cellStyle name="Input 2 3 4 3" xfId="8457" xr:uid="{00000000-0005-0000-0000-000082020000}"/>
    <cellStyle name="Input 2 3 4 4" xfId="13331" xr:uid="{00000000-0005-0000-0000-000083020000}"/>
    <cellStyle name="Input 2 3 5" xfId="1771" xr:uid="{00000000-0005-0000-0000-000084020000}"/>
    <cellStyle name="Input 2 3 5 2" xfId="2317" xr:uid="{00000000-0005-0000-0000-000085020000}"/>
    <cellStyle name="Input 2 3 5 2 2" xfId="8996" xr:uid="{00000000-0005-0000-0000-000086020000}"/>
    <cellStyle name="Input 2 3 5 2 3" xfId="13509" xr:uid="{00000000-0005-0000-0000-000087020000}"/>
    <cellStyle name="Input 2 3 5 3" xfId="8478" xr:uid="{00000000-0005-0000-0000-000088020000}"/>
    <cellStyle name="Input 2 3 5 4" xfId="13352" xr:uid="{00000000-0005-0000-0000-000089020000}"/>
    <cellStyle name="Input 2 3 6" xfId="2012" xr:uid="{00000000-0005-0000-0000-00008A020000}"/>
    <cellStyle name="Input 2 3 6 2" xfId="8706" xr:uid="{00000000-0005-0000-0000-00008B020000}"/>
    <cellStyle name="Input 2 3 6 3" xfId="13399" xr:uid="{00000000-0005-0000-0000-00008C020000}"/>
    <cellStyle name="Input 2 3 7" xfId="8176" xr:uid="{00000000-0005-0000-0000-00008D020000}"/>
    <cellStyle name="Input 2 3 8" xfId="13231" xr:uid="{00000000-0005-0000-0000-00008E020000}"/>
    <cellStyle name="Input 2 4" xfId="1637" xr:uid="{00000000-0005-0000-0000-00008F020000}"/>
    <cellStyle name="Input 2 4 2" xfId="2185" xr:uid="{00000000-0005-0000-0000-000090020000}"/>
    <cellStyle name="Input 2 4 2 2" xfId="8876" xr:uid="{00000000-0005-0000-0000-000091020000}"/>
    <cellStyle name="Input 2 4 2 3" xfId="13480" xr:uid="{00000000-0005-0000-0000-000092020000}"/>
    <cellStyle name="Input 2 4 3" xfId="8348" xr:uid="{00000000-0005-0000-0000-000093020000}"/>
    <cellStyle name="Input 2 4 4" xfId="13313" xr:uid="{00000000-0005-0000-0000-000094020000}"/>
    <cellStyle name="Input 2 5" xfId="1856" xr:uid="{00000000-0005-0000-0000-000095020000}"/>
    <cellStyle name="Input 2 5 2" xfId="8552" xr:uid="{00000000-0005-0000-0000-000096020000}"/>
    <cellStyle name="Input 2 5 3" xfId="13361" xr:uid="{00000000-0005-0000-0000-000097020000}"/>
    <cellStyle name="Input 2 6" xfId="1297" xr:uid="{00000000-0005-0000-0000-000098020000}"/>
    <cellStyle name="Input 2 6 2" xfId="8011" xr:uid="{00000000-0005-0000-0000-000099020000}"/>
    <cellStyle name="Input 2 6 3" xfId="13182" xr:uid="{00000000-0005-0000-0000-00009A020000}"/>
    <cellStyle name="Input 2 7" xfId="7904" xr:uid="{00000000-0005-0000-0000-00009B020000}"/>
    <cellStyle name="Input 2 8" xfId="13133" xr:uid="{00000000-0005-0000-0000-00009C020000}"/>
    <cellStyle name="Input 3" xfId="638" xr:uid="{00000000-0005-0000-0000-00009D020000}"/>
    <cellStyle name="Input 3 2" xfId="1489" xr:uid="{00000000-0005-0000-0000-00009E020000}"/>
    <cellStyle name="Input 3 2 2" xfId="1455" xr:uid="{00000000-0005-0000-0000-00009F020000}"/>
    <cellStyle name="Input 3 2 2 2" xfId="2005" xr:uid="{00000000-0005-0000-0000-0000A0020000}"/>
    <cellStyle name="Input 3 2 2 2 2" xfId="8699" xr:uid="{00000000-0005-0000-0000-0000A1020000}"/>
    <cellStyle name="Input 3 2 2 2 3" xfId="13392" xr:uid="{00000000-0005-0000-0000-0000A2020000}"/>
    <cellStyle name="Input 3 2 2 3" xfId="8169" xr:uid="{00000000-0005-0000-0000-0000A3020000}"/>
    <cellStyle name="Input 3 2 2 4" xfId="13224" xr:uid="{00000000-0005-0000-0000-0000A4020000}"/>
    <cellStyle name="Input 3 2 3" xfId="1457" xr:uid="{00000000-0005-0000-0000-0000A5020000}"/>
    <cellStyle name="Input 3 2 3 2" xfId="2007" xr:uid="{00000000-0005-0000-0000-0000A6020000}"/>
    <cellStyle name="Input 3 2 3 2 2" xfId="8701" xr:uid="{00000000-0005-0000-0000-0000A7020000}"/>
    <cellStyle name="Input 3 2 3 2 3" xfId="13394" xr:uid="{00000000-0005-0000-0000-0000A8020000}"/>
    <cellStyle name="Input 3 2 3 3" xfId="8171" xr:uid="{00000000-0005-0000-0000-0000A9020000}"/>
    <cellStyle name="Input 3 2 3 4" xfId="13226" xr:uid="{00000000-0005-0000-0000-0000AA020000}"/>
    <cellStyle name="Input 3 2 4" xfId="2038" xr:uid="{00000000-0005-0000-0000-0000AB020000}"/>
    <cellStyle name="Input 3 2 4 2" xfId="8732" xr:uid="{00000000-0005-0000-0000-0000AC020000}"/>
    <cellStyle name="Input 3 2 4 3" xfId="13425" xr:uid="{00000000-0005-0000-0000-0000AD020000}"/>
    <cellStyle name="Input 3 2 5" xfId="8203" xr:uid="{00000000-0005-0000-0000-0000AE020000}"/>
    <cellStyle name="Input 3 2 6" xfId="13258" xr:uid="{00000000-0005-0000-0000-0000AF020000}"/>
    <cellStyle name="Input 3 3" xfId="1675" xr:uid="{00000000-0005-0000-0000-0000B0020000}"/>
    <cellStyle name="Input 3 3 2" xfId="2230" xr:uid="{00000000-0005-0000-0000-0000B1020000}"/>
    <cellStyle name="Input 3 3 2 2" xfId="8913" xr:uid="{00000000-0005-0000-0000-0000B2020000}"/>
    <cellStyle name="Input 3 3 2 3" xfId="13487" xr:uid="{00000000-0005-0000-0000-0000B3020000}"/>
    <cellStyle name="Input 3 3 3" xfId="8385" xr:uid="{00000000-0005-0000-0000-0000B4020000}"/>
    <cellStyle name="Input 3 3 4" xfId="13320" xr:uid="{00000000-0005-0000-0000-0000B5020000}"/>
    <cellStyle name="Input 3 4" xfId="1757" xr:uid="{00000000-0005-0000-0000-0000B6020000}"/>
    <cellStyle name="Input 3 4 2" xfId="2311" xr:uid="{00000000-0005-0000-0000-0000B7020000}"/>
    <cellStyle name="Input 3 4 2 2" xfId="8991" xr:uid="{00000000-0005-0000-0000-0000B8020000}"/>
    <cellStyle name="Input 3 4 2 3" xfId="13504" xr:uid="{00000000-0005-0000-0000-0000B9020000}"/>
    <cellStyle name="Input 3 4 3" xfId="8465" xr:uid="{00000000-0005-0000-0000-0000BA020000}"/>
    <cellStyle name="Input 3 4 4" xfId="13339" xr:uid="{00000000-0005-0000-0000-0000BB020000}"/>
    <cellStyle name="Input 3 5" xfId="1857" xr:uid="{00000000-0005-0000-0000-0000BC020000}"/>
    <cellStyle name="Input 3 5 2" xfId="8553" xr:uid="{00000000-0005-0000-0000-0000BD020000}"/>
    <cellStyle name="Input 3 5 3" xfId="13362" xr:uid="{00000000-0005-0000-0000-0000BE020000}"/>
    <cellStyle name="Input 3 6" xfId="1298" xr:uid="{00000000-0005-0000-0000-0000BF020000}"/>
    <cellStyle name="Input 3 6 2" xfId="8012" xr:uid="{00000000-0005-0000-0000-0000C0020000}"/>
    <cellStyle name="Input 3 6 3" xfId="13183" xr:uid="{00000000-0005-0000-0000-0000C1020000}"/>
    <cellStyle name="Input 3 7" xfId="7358" xr:uid="{00000000-0005-0000-0000-0000C2020000}"/>
    <cellStyle name="Input 3 8" xfId="13121" xr:uid="{00000000-0005-0000-0000-0000C3020000}"/>
    <cellStyle name="Input 4" xfId="1212" xr:uid="{00000000-0005-0000-0000-0000C4020000}"/>
    <cellStyle name="Input 4 2" xfId="1672" xr:uid="{00000000-0005-0000-0000-0000C5020000}"/>
    <cellStyle name="Input 4 2 2" xfId="2227" xr:uid="{00000000-0005-0000-0000-0000C6020000}"/>
    <cellStyle name="Input 4 2 2 2" xfId="8910" xr:uid="{00000000-0005-0000-0000-0000C7020000}"/>
    <cellStyle name="Input 4 2 2 3" xfId="13484" xr:uid="{00000000-0005-0000-0000-0000C8020000}"/>
    <cellStyle name="Input 4 2 3" xfId="8382" xr:uid="{00000000-0005-0000-0000-0000C9020000}"/>
    <cellStyle name="Input 4 2 4" xfId="13317" xr:uid="{00000000-0005-0000-0000-0000CA020000}"/>
    <cellStyle name="Input 4 3" xfId="1753" xr:uid="{00000000-0005-0000-0000-0000CB020000}"/>
    <cellStyle name="Input 4 3 2" xfId="2308" xr:uid="{00000000-0005-0000-0000-0000CC020000}"/>
    <cellStyle name="Input 4 3 2 2" xfId="8989" xr:uid="{00000000-0005-0000-0000-0000CD020000}"/>
    <cellStyle name="Input 4 3 2 3" xfId="13502" xr:uid="{00000000-0005-0000-0000-0000CE020000}"/>
    <cellStyle name="Input 4 3 3" xfId="8462" xr:uid="{00000000-0005-0000-0000-0000CF020000}"/>
    <cellStyle name="Input 4 3 4" xfId="13336" xr:uid="{00000000-0005-0000-0000-0000D0020000}"/>
    <cellStyle name="Input 4 4" xfId="2071" xr:uid="{00000000-0005-0000-0000-0000D1020000}"/>
    <cellStyle name="Input 4 4 2" xfId="8765" xr:uid="{00000000-0005-0000-0000-0000D2020000}"/>
    <cellStyle name="Input 4 4 3" xfId="13458" xr:uid="{00000000-0005-0000-0000-0000D3020000}"/>
    <cellStyle name="Input 4 5" xfId="1522" xr:uid="{00000000-0005-0000-0000-0000D4020000}"/>
    <cellStyle name="Input 4 5 2" xfId="8236" xr:uid="{00000000-0005-0000-0000-0000D5020000}"/>
    <cellStyle name="Input 4 5 3" xfId="13291" xr:uid="{00000000-0005-0000-0000-0000D6020000}"/>
    <cellStyle name="Input 4 6" xfId="7932" xr:uid="{00000000-0005-0000-0000-0000D7020000}"/>
    <cellStyle name="Input 4 7" xfId="13161" xr:uid="{00000000-0005-0000-0000-0000D8020000}"/>
    <cellStyle name="Input 5" xfId="1204" xr:uid="{00000000-0005-0000-0000-0000D9020000}"/>
    <cellStyle name="Input 5 2" xfId="2070" xr:uid="{00000000-0005-0000-0000-0000DA020000}"/>
    <cellStyle name="Input 5 2 2" xfId="8764" xr:uid="{00000000-0005-0000-0000-0000DB020000}"/>
    <cellStyle name="Input 5 2 3" xfId="13457" xr:uid="{00000000-0005-0000-0000-0000DC020000}"/>
    <cellStyle name="Input 5 3" xfId="1521" xr:uid="{00000000-0005-0000-0000-0000DD020000}"/>
    <cellStyle name="Input 5 3 2" xfId="8235" xr:uid="{00000000-0005-0000-0000-0000DE020000}"/>
    <cellStyle name="Input 5 3 3" xfId="13290" xr:uid="{00000000-0005-0000-0000-0000DF020000}"/>
    <cellStyle name="Input 5 4" xfId="7924" xr:uid="{00000000-0005-0000-0000-0000E0020000}"/>
    <cellStyle name="Input 5 5" xfId="13153" xr:uid="{00000000-0005-0000-0000-0000E1020000}"/>
    <cellStyle name="Input 6" xfId="1223" xr:uid="{00000000-0005-0000-0000-0000E2020000}"/>
    <cellStyle name="Input 6 2" xfId="2145" xr:uid="{00000000-0005-0000-0000-0000E3020000}"/>
    <cellStyle name="Input 6 2 2" xfId="8837" xr:uid="{00000000-0005-0000-0000-0000E4020000}"/>
    <cellStyle name="Input 6 2 3" xfId="13471" xr:uid="{00000000-0005-0000-0000-0000E5020000}"/>
    <cellStyle name="Input 6 3" xfId="1597" xr:uid="{00000000-0005-0000-0000-0000E6020000}"/>
    <cellStyle name="Input 6 3 2" xfId="8308" xr:uid="{00000000-0005-0000-0000-0000E7020000}"/>
    <cellStyle name="Input 6 3 3" xfId="13304" xr:uid="{00000000-0005-0000-0000-0000E8020000}"/>
    <cellStyle name="Input 6 4" xfId="7943" xr:uid="{00000000-0005-0000-0000-0000E9020000}"/>
    <cellStyle name="Input 6 5" xfId="13172" xr:uid="{00000000-0005-0000-0000-0000EA020000}"/>
    <cellStyle name="Input 7" xfId="1220" xr:uid="{00000000-0005-0000-0000-0000EB020000}"/>
    <cellStyle name="Input 7 2" xfId="1769" xr:uid="{00000000-0005-0000-0000-0000EC020000}"/>
    <cellStyle name="Input 7 2 2" xfId="8476" xr:uid="{00000000-0005-0000-0000-0000ED020000}"/>
    <cellStyle name="Input 7 2 3" xfId="13350" xr:uid="{00000000-0005-0000-0000-0000EE020000}"/>
    <cellStyle name="Input 7 3" xfId="7940" xr:uid="{00000000-0005-0000-0000-0000EF020000}"/>
    <cellStyle name="Input 7 4" xfId="13169" xr:uid="{00000000-0005-0000-0000-0000F0020000}"/>
    <cellStyle name="Input 8" xfId="1232" xr:uid="{00000000-0005-0000-0000-0000F1020000}"/>
    <cellStyle name="Input 8 2" xfId="2356" xr:uid="{00000000-0005-0000-0000-0000F2020000}"/>
    <cellStyle name="Input 8 2 2" xfId="9011" xr:uid="{00000000-0005-0000-0000-0000F3020000}"/>
    <cellStyle name="Input 8 2 3" xfId="13517" xr:uid="{00000000-0005-0000-0000-0000F4020000}"/>
    <cellStyle name="Input 8 3" xfId="7952" xr:uid="{00000000-0005-0000-0000-0000F5020000}"/>
    <cellStyle name="Input 8 4" xfId="13181" xr:uid="{00000000-0005-0000-0000-0000F6020000}"/>
    <cellStyle name="Input 9" xfId="1192" xr:uid="{00000000-0005-0000-0000-0000F7020000}"/>
    <cellStyle name="Input 9 2" xfId="2744" xr:uid="{00000000-0005-0000-0000-0000F8020000}"/>
    <cellStyle name="Input 9 2 2" xfId="9238" xr:uid="{00000000-0005-0000-0000-0000F9020000}"/>
    <cellStyle name="Input 9 2 3" xfId="13553" xr:uid="{00000000-0005-0000-0000-0000FA020000}"/>
    <cellStyle name="Input 9 3" xfId="2587" xr:uid="{00000000-0005-0000-0000-0000FB020000}"/>
    <cellStyle name="Input 9 3 2" xfId="9205" xr:uid="{00000000-0005-0000-0000-0000FC020000}"/>
    <cellStyle name="Input 9 3 3" xfId="13526" xr:uid="{00000000-0005-0000-0000-0000FD020000}"/>
    <cellStyle name="Input 9 4" xfId="7912" xr:uid="{00000000-0005-0000-0000-0000FE020000}"/>
    <cellStyle name="Input 9 5" xfId="13141" xr:uid="{00000000-0005-0000-0000-0000FF020000}"/>
    <cellStyle name="Moeda" xfId="230" builtinId="4"/>
    <cellStyle name="Moeda 2" xfId="11" xr:uid="{00000000-0005-0000-0000-000001030000}"/>
    <cellStyle name="Moeda 3" xfId="50" xr:uid="{00000000-0005-0000-0000-000002030000}"/>
    <cellStyle name="Moeda 3 10" xfId="2829" xr:uid="{00000000-0005-0000-0000-000003030000}"/>
    <cellStyle name="Moeda 3 10 2" xfId="5770" xr:uid="{00000000-0005-0000-0000-000004030000}"/>
    <cellStyle name="Moeda 3 10 2 2" xfId="12196" xr:uid="{00000000-0005-0000-0000-000005030000}"/>
    <cellStyle name="Moeda 3 10 3" xfId="9269" xr:uid="{00000000-0005-0000-0000-000006030000}"/>
    <cellStyle name="Moeda 3 11" xfId="3760" xr:uid="{00000000-0005-0000-0000-000007030000}"/>
    <cellStyle name="Moeda 3 11 2" xfId="10186" xr:uid="{00000000-0005-0000-0000-000008030000}"/>
    <cellStyle name="Moeda 3 12" xfId="6692" xr:uid="{00000000-0005-0000-0000-000009030000}"/>
    <cellStyle name="Moeda 3 13" xfId="6735" xr:uid="{00000000-0005-0000-0000-00000A030000}"/>
    <cellStyle name="Moeda 3 14" xfId="6776" xr:uid="{00000000-0005-0000-0000-00000B030000}"/>
    <cellStyle name="Moeda 3 14 2" xfId="13656" xr:uid="{00000000-0005-0000-0000-00000C030000}"/>
    <cellStyle name="Moeda 3 15" xfId="6815" xr:uid="{00000000-0005-0000-0000-00000D030000}"/>
    <cellStyle name="Moeda 3 16" xfId="13603" xr:uid="{00000000-0005-0000-0000-00000E030000}"/>
    <cellStyle name="Moeda 3 2" xfId="117" xr:uid="{00000000-0005-0000-0000-00000F030000}"/>
    <cellStyle name="Moeda 3 2 2" xfId="178" xr:uid="{00000000-0005-0000-0000-000010030000}"/>
    <cellStyle name="Moeda 3 2 2 2" xfId="549" xr:uid="{00000000-0005-0000-0000-000011030000}"/>
    <cellStyle name="Moeda 3 2 2 2 2" xfId="1128" xr:uid="{00000000-0005-0000-0000-000012030000}"/>
    <cellStyle name="Moeda 3 2 2 2 2 2" xfId="4787" xr:uid="{00000000-0005-0000-0000-000013030000}"/>
    <cellStyle name="Moeda 3 2 2 2 2 2 2" xfId="11213" xr:uid="{00000000-0005-0000-0000-000014030000}"/>
    <cellStyle name="Moeda 3 2 2 2 2 3" xfId="7848" xr:uid="{00000000-0005-0000-0000-000015030000}"/>
    <cellStyle name="Moeda 3 2 2 2 3" xfId="2517" xr:uid="{00000000-0005-0000-0000-000016030000}"/>
    <cellStyle name="Moeda 3 2 2 2 3 2" xfId="5699" xr:uid="{00000000-0005-0000-0000-000017030000}"/>
    <cellStyle name="Moeda 3 2 2 2 3 2 2" xfId="12125" xr:uid="{00000000-0005-0000-0000-000018030000}"/>
    <cellStyle name="Moeda 3 2 2 2 3 3" xfId="9149" xr:uid="{00000000-0005-0000-0000-000019030000}"/>
    <cellStyle name="Moeda 3 2 2 2 4" xfId="3678" xr:uid="{00000000-0005-0000-0000-00001A030000}"/>
    <cellStyle name="Moeda 3 2 2 2 4 2" xfId="6617" xr:uid="{00000000-0005-0000-0000-00001B030000}"/>
    <cellStyle name="Moeda 3 2 2 2 4 2 2" xfId="13043" xr:uid="{00000000-0005-0000-0000-00001C030000}"/>
    <cellStyle name="Moeda 3 2 2 2 4 3" xfId="10116" xr:uid="{00000000-0005-0000-0000-00001D030000}"/>
    <cellStyle name="Moeda 3 2 2 2 5" xfId="4239" xr:uid="{00000000-0005-0000-0000-00001E030000}"/>
    <cellStyle name="Moeda 3 2 2 2 5 2" xfId="10665" xr:uid="{00000000-0005-0000-0000-00001F030000}"/>
    <cellStyle name="Moeda 3 2 2 2 6" xfId="7294" xr:uid="{00000000-0005-0000-0000-000020030000}"/>
    <cellStyle name="Moeda 3 2 2 3" xfId="370" xr:uid="{00000000-0005-0000-0000-000021030000}"/>
    <cellStyle name="Moeda 3 2 2 3 2" xfId="950" xr:uid="{00000000-0005-0000-0000-000022030000}"/>
    <cellStyle name="Moeda 3 2 2 3 2 2" xfId="4609" xr:uid="{00000000-0005-0000-0000-000023030000}"/>
    <cellStyle name="Moeda 3 2 2 3 2 2 2" xfId="11035" xr:uid="{00000000-0005-0000-0000-000024030000}"/>
    <cellStyle name="Moeda 3 2 2 3 2 3" xfId="7670" xr:uid="{00000000-0005-0000-0000-000025030000}"/>
    <cellStyle name="Moeda 3 2 2 3 3" xfId="2283" xr:uid="{00000000-0005-0000-0000-000026030000}"/>
    <cellStyle name="Moeda 3 2 2 3 3 2" xfId="5537" xr:uid="{00000000-0005-0000-0000-000027030000}"/>
    <cellStyle name="Moeda 3 2 2 3 3 2 2" xfId="11963" xr:uid="{00000000-0005-0000-0000-000028030000}"/>
    <cellStyle name="Moeda 3 2 2 3 3 3" xfId="8964" xr:uid="{00000000-0005-0000-0000-000029030000}"/>
    <cellStyle name="Moeda 3 2 2 3 4" xfId="3518" xr:uid="{00000000-0005-0000-0000-00002A030000}"/>
    <cellStyle name="Moeda 3 2 2 3 4 2" xfId="6457" xr:uid="{00000000-0005-0000-0000-00002B030000}"/>
    <cellStyle name="Moeda 3 2 2 3 4 2 2" xfId="12883" xr:uid="{00000000-0005-0000-0000-00002C030000}"/>
    <cellStyle name="Moeda 3 2 2 3 4 3" xfId="9956" xr:uid="{00000000-0005-0000-0000-00002D030000}"/>
    <cellStyle name="Moeda 3 2 2 3 5" xfId="4061" xr:uid="{00000000-0005-0000-0000-00002E030000}"/>
    <cellStyle name="Moeda 3 2 2 3 5 2" xfId="10487" xr:uid="{00000000-0005-0000-0000-00002F030000}"/>
    <cellStyle name="Moeda 3 2 2 3 6" xfId="7116" xr:uid="{00000000-0005-0000-0000-000030030000}"/>
    <cellStyle name="Moeda 3 2 2 4" xfId="772" xr:uid="{00000000-0005-0000-0000-000031030000}"/>
    <cellStyle name="Moeda 3 2 2 4 2" xfId="4431" xr:uid="{00000000-0005-0000-0000-000032030000}"/>
    <cellStyle name="Moeda 3 2 2 4 2 2" xfId="10857" xr:uid="{00000000-0005-0000-0000-000033030000}"/>
    <cellStyle name="Moeda 3 2 2 4 3" xfId="7492" xr:uid="{00000000-0005-0000-0000-000034030000}"/>
    <cellStyle name="Moeda 3 2 2 5" xfId="1727" xr:uid="{00000000-0005-0000-0000-000035030000}"/>
    <cellStyle name="Moeda 3 2 2 5 2" xfId="5169" xr:uid="{00000000-0005-0000-0000-000036030000}"/>
    <cellStyle name="Moeda 3 2 2 5 2 2" xfId="11595" xr:uid="{00000000-0005-0000-0000-000037030000}"/>
    <cellStyle name="Moeda 3 2 2 5 3" xfId="8436" xr:uid="{00000000-0005-0000-0000-000038030000}"/>
    <cellStyle name="Moeda 3 2 2 6" xfId="3156" xr:uid="{00000000-0005-0000-0000-000039030000}"/>
    <cellStyle name="Moeda 3 2 2 6 2" xfId="6095" xr:uid="{00000000-0005-0000-0000-00003A030000}"/>
    <cellStyle name="Moeda 3 2 2 6 2 2" xfId="12521" xr:uid="{00000000-0005-0000-0000-00003B030000}"/>
    <cellStyle name="Moeda 3 2 2 6 3" xfId="9594" xr:uid="{00000000-0005-0000-0000-00003C030000}"/>
    <cellStyle name="Moeda 3 2 2 7" xfId="3883" xr:uid="{00000000-0005-0000-0000-00003D030000}"/>
    <cellStyle name="Moeda 3 2 2 7 2" xfId="10309" xr:uid="{00000000-0005-0000-0000-00003E030000}"/>
    <cellStyle name="Moeda 3 2 2 8" xfId="6938" xr:uid="{00000000-0005-0000-0000-00003F030000}"/>
    <cellStyle name="Moeda 3 2 3" xfId="490" xr:uid="{00000000-0005-0000-0000-000040030000}"/>
    <cellStyle name="Moeda 3 2 3 2" xfId="1069" xr:uid="{00000000-0005-0000-0000-000041030000}"/>
    <cellStyle name="Moeda 3 2 3 2 2" xfId="2205" xr:uid="{00000000-0005-0000-0000-000042030000}"/>
    <cellStyle name="Moeda 3 2 3 2 2 2" xfId="5475" xr:uid="{00000000-0005-0000-0000-000043030000}"/>
    <cellStyle name="Moeda 3 2 3 2 2 2 2" xfId="11901" xr:uid="{00000000-0005-0000-0000-000044030000}"/>
    <cellStyle name="Moeda 3 2 3 2 2 3" xfId="8890" xr:uid="{00000000-0005-0000-0000-000045030000}"/>
    <cellStyle name="Moeda 3 2 3 2 3" xfId="3457" xr:uid="{00000000-0005-0000-0000-000046030000}"/>
    <cellStyle name="Moeda 3 2 3 2 3 2" xfId="6396" xr:uid="{00000000-0005-0000-0000-000047030000}"/>
    <cellStyle name="Moeda 3 2 3 2 3 2 2" xfId="12822" xr:uid="{00000000-0005-0000-0000-000048030000}"/>
    <cellStyle name="Moeda 3 2 3 2 3 3" xfId="9895" xr:uid="{00000000-0005-0000-0000-000049030000}"/>
    <cellStyle name="Moeda 3 2 3 2 4" xfId="4728" xr:uid="{00000000-0005-0000-0000-00004A030000}"/>
    <cellStyle name="Moeda 3 2 3 2 4 2" xfId="11154" xr:uid="{00000000-0005-0000-0000-00004B030000}"/>
    <cellStyle name="Moeda 3 2 3 2 5" xfId="7789" xr:uid="{00000000-0005-0000-0000-00004C030000}"/>
    <cellStyle name="Moeda 3 2 3 3" xfId="1651" xr:uid="{00000000-0005-0000-0000-00004D030000}"/>
    <cellStyle name="Moeda 3 2 3 3 2" xfId="5107" xr:uid="{00000000-0005-0000-0000-00004E030000}"/>
    <cellStyle name="Moeda 3 2 3 3 2 2" xfId="11533" xr:uid="{00000000-0005-0000-0000-00004F030000}"/>
    <cellStyle name="Moeda 3 2 3 3 3" xfId="8362" xr:uid="{00000000-0005-0000-0000-000050030000}"/>
    <cellStyle name="Moeda 3 2 3 4" xfId="3095" xr:uid="{00000000-0005-0000-0000-000051030000}"/>
    <cellStyle name="Moeda 3 2 3 4 2" xfId="6034" xr:uid="{00000000-0005-0000-0000-000052030000}"/>
    <cellStyle name="Moeda 3 2 3 4 2 2" xfId="12460" xr:uid="{00000000-0005-0000-0000-000053030000}"/>
    <cellStyle name="Moeda 3 2 3 4 3" xfId="9533" xr:uid="{00000000-0005-0000-0000-000054030000}"/>
    <cellStyle name="Moeda 3 2 3 5" xfId="4180" xr:uid="{00000000-0005-0000-0000-000055030000}"/>
    <cellStyle name="Moeda 3 2 3 5 2" xfId="10606" xr:uid="{00000000-0005-0000-0000-000056030000}"/>
    <cellStyle name="Moeda 3 2 3 6" xfId="7235" xr:uid="{00000000-0005-0000-0000-000057030000}"/>
    <cellStyle name="Moeda 3 2 4" xfId="311" xr:uid="{00000000-0005-0000-0000-000058030000}"/>
    <cellStyle name="Moeda 3 2 4 2" xfId="891" xr:uid="{00000000-0005-0000-0000-000059030000}"/>
    <cellStyle name="Moeda 3 2 4 2 2" xfId="4550" xr:uid="{00000000-0005-0000-0000-00005A030000}"/>
    <cellStyle name="Moeda 3 2 4 2 2 2" xfId="10976" xr:uid="{00000000-0005-0000-0000-00005B030000}"/>
    <cellStyle name="Moeda 3 2 4 2 3" xfId="7611" xr:uid="{00000000-0005-0000-0000-00005C030000}"/>
    <cellStyle name="Moeda 3 2 4 3" xfId="2456" xr:uid="{00000000-0005-0000-0000-00005D030000}"/>
    <cellStyle name="Moeda 3 2 4 3 2" xfId="5640" xr:uid="{00000000-0005-0000-0000-00005E030000}"/>
    <cellStyle name="Moeda 3 2 4 3 2 2" xfId="12066" xr:uid="{00000000-0005-0000-0000-00005F030000}"/>
    <cellStyle name="Moeda 3 2 4 3 3" xfId="9090" xr:uid="{00000000-0005-0000-0000-000060030000}"/>
    <cellStyle name="Moeda 3 2 4 4" xfId="3619" xr:uid="{00000000-0005-0000-0000-000061030000}"/>
    <cellStyle name="Moeda 3 2 4 4 2" xfId="6558" xr:uid="{00000000-0005-0000-0000-000062030000}"/>
    <cellStyle name="Moeda 3 2 4 4 2 2" xfId="12984" xr:uid="{00000000-0005-0000-0000-000063030000}"/>
    <cellStyle name="Moeda 3 2 4 4 3" xfId="10057" xr:uid="{00000000-0005-0000-0000-000064030000}"/>
    <cellStyle name="Moeda 3 2 4 5" xfId="4002" xr:uid="{00000000-0005-0000-0000-000065030000}"/>
    <cellStyle name="Moeda 3 2 4 5 2" xfId="10428" xr:uid="{00000000-0005-0000-0000-000066030000}"/>
    <cellStyle name="Moeda 3 2 4 6" xfId="7057" xr:uid="{00000000-0005-0000-0000-000067030000}"/>
    <cellStyle name="Moeda 3 2 5" xfId="713" xr:uid="{00000000-0005-0000-0000-000068030000}"/>
    <cellStyle name="Moeda 3 2 5 2" xfId="1869" xr:uid="{00000000-0005-0000-0000-000069030000}"/>
    <cellStyle name="Moeda 3 2 5 2 2" xfId="5267" xr:uid="{00000000-0005-0000-0000-00006A030000}"/>
    <cellStyle name="Moeda 3 2 5 2 2 2" xfId="11693" xr:uid="{00000000-0005-0000-0000-00006B030000}"/>
    <cellStyle name="Moeda 3 2 5 2 3" xfId="8565" xr:uid="{00000000-0005-0000-0000-00006C030000}"/>
    <cellStyle name="Moeda 3 2 5 3" xfId="3251" xr:uid="{00000000-0005-0000-0000-00006D030000}"/>
    <cellStyle name="Moeda 3 2 5 3 2" xfId="6190" xr:uid="{00000000-0005-0000-0000-00006E030000}"/>
    <cellStyle name="Moeda 3 2 5 3 2 2" xfId="12616" xr:uid="{00000000-0005-0000-0000-00006F030000}"/>
    <cellStyle name="Moeda 3 2 5 3 3" xfId="9689" xr:uid="{00000000-0005-0000-0000-000070030000}"/>
    <cellStyle name="Moeda 3 2 5 4" xfId="4372" xr:uid="{00000000-0005-0000-0000-000071030000}"/>
    <cellStyle name="Moeda 3 2 5 4 2" xfId="10798" xr:uid="{00000000-0005-0000-0000-000072030000}"/>
    <cellStyle name="Moeda 3 2 5 5" xfId="7433" xr:uid="{00000000-0005-0000-0000-000073030000}"/>
    <cellStyle name="Moeda 3 2 6" xfId="1315" xr:uid="{00000000-0005-0000-0000-000074030000}"/>
    <cellStyle name="Moeda 3 2 6 2" xfId="4901" xr:uid="{00000000-0005-0000-0000-000075030000}"/>
    <cellStyle name="Moeda 3 2 6 2 2" xfId="11327" xr:uid="{00000000-0005-0000-0000-000076030000}"/>
    <cellStyle name="Moeda 3 2 6 3" xfId="8029" xr:uid="{00000000-0005-0000-0000-000077030000}"/>
    <cellStyle name="Moeda 3 2 7" xfId="2887" xr:uid="{00000000-0005-0000-0000-000078030000}"/>
    <cellStyle name="Moeda 3 2 7 2" xfId="5828" xr:uid="{00000000-0005-0000-0000-000079030000}"/>
    <cellStyle name="Moeda 3 2 7 2 2" xfId="12254" xr:uid="{00000000-0005-0000-0000-00007A030000}"/>
    <cellStyle name="Moeda 3 2 7 3" xfId="9327" xr:uid="{00000000-0005-0000-0000-00007B030000}"/>
    <cellStyle name="Moeda 3 2 8" xfId="3824" xr:uid="{00000000-0005-0000-0000-00007C030000}"/>
    <cellStyle name="Moeda 3 2 8 2" xfId="10250" xr:uid="{00000000-0005-0000-0000-00007D030000}"/>
    <cellStyle name="Moeda 3 2 9" xfId="6879" xr:uid="{00000000-0005-0000-0000-00007E030000}"/>
    <cellStyle name="Moeda 3 3" xfId="83" xr:uid="{00000000-0005-0000-0000-00007F030000}"/>
    <cellStyle name="Moeda 3 3 2" xfId="456" xr:uid="{00000000-0005-0000-0000-000080030000}"/>
    <cellStyle name="Moeda 3 3 2 2" xfId="1035" xr:uid="{00000000-0005-0000-0000-000081030000}"/>
    <cellStyle name="Moeda 3 3 2 2 2" xfId="2246" xr:uid="{00000000-0005-0000-0000-000082030000}"/>
    <cellStyle name="Moeda 3 3 2 2 2 2" xfId="5505" xr:uid="{00000000-0005-0000-0000-000083030000}"/>
    <cellStyle name="Moeda 3 3 2 2 2 2 2" xfId="11931" xr:uid="{00000000-0005-0000-0000-000084030000}"/>
    <cellStyle name="Moeda 3 3 2 2 2 3" xfId="8929" xr:uid="{00000000-0005-0000-0000-000085030000}"/>
    <cellStyle name="Moeda 3 3 2 2 3" xfId="3487" xr:uid="{00000000-0005-0000-0000-000086030000}"/>
    <cellStyle name="Moeda 3 3 2 2 3 2" xfId="6426" xr:uid="{00000000-0005-0000-0000-000087030000}"/>
    <cellStyle name="Moeda 3 3 2 2 3 2 2" xfId="12852" xr:uid="{00000000-0005-0000-0000-000088030000}"/>
    <cellStyle name="Moeda 3 3 2 2 3 3" xfId="9925" xr:uid="{00000000-0005-0000-0000-000089030000}"/>
    <cellStyle name="Moeda 3 3 2 2 4" xfId="4694" xr:uid="{00000000-0005-0000-0000-00008A030000}"/>
    <cellStyle name="Moeda 3 3 2 2 4 2" xfId="11120" xr:uid="{00000000-0005-0000-0000-00008B030000}"/>
    <cellStyle name="Moeda 3 3 2 2 5" xfId="7755" xr:uid="{00000000-0005-0000-0000-00008C030000}"/>
    <cellStyle name="Moeda 3 3 2 3" xfId="1691" xr:uid="{00000000-0005-0000-0000-00008D030000}"/>
    <cellStyle name="Moeda 3 3 2 3 2" xfId="5137" xr:uid="{00000000-0005-0000-0000-00008E030000}"/>
    <cellStyle name="Moeda 3 3 2 3 2 2" xfId="11563" xr:uid="{00000000-0005-0000-0000-00008F030000}"/>
    <cellStyle name="Moeda 3 3 2 3 3" xfId="8401" xr:uid="{00000000-0005-0000-0000-000090030000}"/>
    <cellStyle name="Moeda 3 3 2 4" xfId="3125" xr:uid="{00000000-0005-0000-0000-000091030000}"/>
    <cellStyle name="Moeda 3 3 2 4 2" xfId="6064" xr:uid="{00000000-0005-0000-0000-000092030000}"/>
    <cellStyle name="Moeda 3 3 2 4 2 2" xfId="12490" xr:uid="{00000000-0005-0000-0000-000093030000}"/>
    <cellStyle name="Moeda 3 3 2 4 3" xfId="9563" xr:uid="{00000000-0005-0000-0000-000094030000}"/>
    <cellStyle name="Moeda 3 3 2 5" xfId="4146" xr:uid="{00000000-0005-0000-0000-000095030000}"/>
    <cellStyle name="Moeda 3 3 2 5 2" xfId="10572" xr:uid="{00000000-0005-0000-0000-000096030000}"/>
    <cellStyle name="Moeda 3 3 2 6" xfId="7201" xr:uid="{00000000-0005-0000-0000-000097030000}"/>
    <cellStyle name="Moeda 3 3 3" xfId="277" xr:uid="{00000000-0005-0000-0000-000098030000}"/>
    <cellStyle name="Moeda 3 3 3 2" xfId="857" xr:uid="{00000000-0005-0000-0000-000099030000}"/>
    <cellStyle name="Moeda 3 3 3 2 2" xfId="4516" xr:uid="{00000000-0005-0000-0000-00009A030000}"/>
    <cellStyle name="Moeda 3 3 3 2 2 2" xfId="10942" xr:uid="{00000000-0005-0000-0000-00009B030000}"/>
    <cellStyle name="Moeda 3 3 3 2 3" xfId="7577" xr:uid="{00000000-0005-0000-0000-00009C030000}"/>
    <cellStyle name="Moeda 3 3 3 3" xfId="2422" xr:uid="{00000000-0005-0000-0000-00009D030000}"/>
    <cellStyle name="Moeda 3 3 3 3 2" xfId="5606" xr:uid="{00000000-0005-0000-0000-00009E030000}"/>
    <cellStyle name="Moeda 3 3 3 3 2 2" xfId="12032" xr:uid="{00000000-0005-0000-0000-00009F030000}"/>
    <cellStyle name="Moeda 3 3 3 3 3" xfId="9056" xr:uid="{00000000-0005-0000-0000-0000A0030000}"/>
    <cellStyle name="Moeda 3 3 3 4" xfId="3585" xr:uid="{00000000-0005-0000-0000-0000A1030000}"/>
    <cellStyle name="Moeda 3 3 3 4 2" xfId="6524" xr:uid="{00000000-0005-0000-0000-0000A2030000}"/>
    <cellStyle name="Moeda 3 3 3 4 2 2" xfId="12950" xr:uid="{00000000-0005-0000-0000-0000A3030000}"/>
    <cellStyle name="Moeda 3 3 3 4 3" xfId="10023" xr:uid="{00000000-0005-0000-0000-0000A4030000}"/>
    <cellStyle name="Moeda 3 3 3 5" xfId="3968" xr:uid="{00000000-0005-0000-0000-0000A5030000}"/>
    <cellStyle name="Moeda 3 3 3 5 2" xfId="10394" xr:uid="{00000000-0005-0000-0000-0000A6030000}"/>
    <cellStyle name="Moeda 3 3 3 6" xfId="7023" xr:uid="{00000000-0005-0000-0000-0000A7030000}"/>
    <cellStyle name="Moeda 3 3 4" xfId="679" xr:uid="{00000000-0005-0000-0000-0000A8030000}"/>
    <cellStyle name="Moeda 3 3 4 2" xfId="1934" xr:uid="{00000000-0005-0000-0000-0000A9030000}"/>
    <cellStyle name="Moeda 3 3 4 2 2" xfId="5325" xr:uid="{00000000-0005-0000-0000-0000AA030000}"/>
    <cellStyle name="Moeda 3 3 4 2 2 2" xfId="11751" xr:uid="{00000000-0005-0000-0000-0000AB030000}"/>
    <cellStyle name="Moeda 3 3 4 2 3" xfId="8630" xr:uid="{00000000-0005-0000-0000-0000AC030000}"/>
    <cellStyle name="Moeda 3 3 4 3" xfId="3309" xr:uid="{00000000-0005-0000-0000-0000AD030000}"/>
    <cellStyle name="Moeda 3 3 4 3 2" xfId="6248" xr:uid="{00000000-0005-0000-0000-0000AE030000}"/>
    <cellStyle name="Moeda 3 3 4 3 2 2" xfId="12674" xr:uid="{00000000-0005-0000-0000-0000AF030000}"/>
    <cellStyle name="Moeda 3 3 4 3 3" xfId="9747" xr:uid="{00000000-0005-0000-0000-0000B0030000}"/>
    <cellStyle name="Moeda 3 3 4 4" xfId="4338" xr:uid="{00000000-0005-0000-0000-0000B1030000}"/>
    <cellStyle name="Moeda 3 3 4 4 2" xfId="10764" xr:uid="{00000000-0005-0000-0000-0000B2030000}"/>
    <cellStyle name="Moeda 3 3 4 5" xfId="7399" xr:uid="{00000000-0005-0000-0000-0000B3030000}"/>
    <cellStyle name="Moeda 3 3 5" xfId="1381" xr:uid="{00000000-0005-0000-0000-0000B4030000}"/>
    <cellStyle name="Moeda 3 3 5 2" xfId="4959" xr:uid="{00000000-0005-0000-0000-0000B5030000}"/>
    <cellStyle name="Moeda 3 3 5 2 2" xfId="11385" xr:uid="{00000000-0005-0000-0000-0000B6030000}"/>
    <cellStyle name="Moeda 3 3 5 3" xfId="8095" xr:uid="{00000000-0005-0000-0000-0000B7030000}"/>
    <cellStyle name="Moeda 3 3 6" xfId="2945" xr:uid="{00000000-0005-0000-0000-0000B8030000}"/>
    <cellStyle name="Moeda 3 3 6 2" xfId="5886" xr:uid="{00000000-0005-0000-0000-0000B9030000}"/>
    <cellStyle name="Moeda 3 3 6 2 2" xfId="12312" xr:uid="{00000000-0005-0000-0000-0000BA030000}"/>
    <cellStyle name="Moeda 3 3 6 3" xfId="9385" xr:uid="{00000000-0005-0000-0000-0000BB030000}"/>
    <cellStyle name="Moeda 3 3 7" xfId="3790" xr:uid="{00000000-0005-0000-0000-0000BC030000}"/>
    <cellStyle name="Moeda 3 3 7 2" xfId="10216" xr:uid="{00000000-0005-0000-0000-0000BD030000}"/>
    <cellStyle name="Moeda 3 3 8" xfId="6845" xr:uid="{00000000-0005-0000-0000-0000BE030000}"/>
    <cellStyle name="Moeda 3 4" xfId="144" xr:uid="{00000000-0005-0000-0000-0000BF030000}"/>
    <cellStyle name="Moeda 3 4 2" xfId="515" xr:uid="{00000000-0005-0000-0000-0000C0030000}"/>
    <cellStyle name="Moeda 3 4 2 2" xfId="1094" xr:uid="{00000000-0005-0000-0000-0000C1030000}"/>
    <cellStyle name="Moeda 3 4 2 2 2" xfId="4753" xr:uid="{00000000-0005-0000-0000-0000C2030000}"/>
    <cellStyle name="Moeda 3 4 2 2 2 2" xfId="11179" xr:uid="{00000000-0005-0000-0000-0000C3030000}"/>
    <cellStyle name="Moeda 3 4 2 2 3" xfId="7814" xr:uid="{00000000-0005-0000-0000-0000C4030000}"/>
    <cellStyle name="Moeda 3 4 2 3" xfId="2483" xr:uid="{00000000-0005-0000-0000-0000C5030000}"/>
    <cellStyle name="Moeda 3 4 2 3 2" xfId="5665" xr:uid="{00000000-0005-0000-0000-0000C6030000}"/>
    <cellStyle name="Moeda 3 4 2 3 2 2" xfId="12091" xr:uid="{00000000-0005-0000-0000-0000C7030000}"/>
    <cellStyle name="Moeda 3 4 2 3 3" xfId="9115" xr:uid="{00000000-0005-0000-0000-0000C8030000}"/>
    <cellStyle name="Moeda 3 4 2 4" xfId="3644" xr:uid="{00000000-0005-0000-0000-0000C9030000}"/>
    <cellStyle name="Moeda 3 4 2 4 2" xfId="6583" xr:uid="{00000000-0005-0000-0000-0000CA030000}"/>
    <cellStyle name="Moeda 3 4 2 4 2 2" xfId="13009" xr:uid="{00000000-0005-0000-0000-0000CB030000}"/>
    <cellStyle name="Moeda 3 4 2 4 3" xfId="10082" xr:uid="{00000000-0005-0000-0000-0000CC030000}"/>
    <cellStyle name="Moeda 3 4 2 5" xfId="4205" xr:uid="{00000000-0005-0000-0000-0000CD030000}"/>
    <cellStyle name="Moeda 3 4 2 5 2" xfId="10631" xr:uid="{00000000-0005-0000-0000-0000CE030000}"/>
    <cellStyle name="Moeda 3 4 2 6" xfId="7260" xr:uid="{00000000-0005-0000-0000-0000CF030000}"/>
    <cellStyle name="Moeda 3 4 3" xfId="336" xr:uid="{00000000-0005-0000-0000-0000D0030000}"/>
    <cellStyle name="Moeda 3 4 3 2" xfId="916" xr:uid="{00000000-0005-0000-0000-0000D1030000}"/>
    <cellStyle name="Moeda 3 4 3 2 2" xfId="4575" xr:uid="{00000000-0005-0000-0000-0000D2030000}"/>
    <cellStyle name="Moeda 3 4 3 2 2 2" xfId="11001" xr:uid="{00000000-0005-0000-0000-0000D3030000}"/>
    <cellStyle name="Moeda 3 4 3 2 3" xfId="7636" xr:uid="{00000000-0005-0000-0000-0000D4030000}"/>
    <cellStyle name="Moeda 3 4 3 3" xfId="2087" xr:uid="{00000000-0005-0000-0000-0000D5030000}"/>
    <cellStyle name="Moeda 3 4 3 3 2" xfId="5385" xr:uid="{00000000-0005-0000-0000-0000D6030000}"/>
    <cellStyle name="Moeda 3 4 3 3 2 2" xfId="11811" xr:uid="{00000000-0005-0000-0000-0000D7030000}"/>
    <cellStyle name="Moeda 3 4 3 3 3" xfId="8781" xr:uid="{00000000-0005-0000-0000-0000D8030000}"/>
    <cellStyle name="Moeda 3 4 3 4" xfId="3367" xr:uid="{00000000-0005-0000-0000-0000D9030000}"/>
    <cellStyle name="Moeda 3 4 3 4 2" xfId="6306" xr:uid="{00000000-0005-0000-0000-0000DA030000}"/>
    <cellStyle name="Moeda 3 4 3 4 2 2" xfId="12732" xr:uid="{00000000-0005-0000-0000-0000DB030000}"/>
    <cellStyle name="Moeda 3 4 3 4 3" xfId="9805" xr:uid="{00000000-0005-0000-0000-0000DC030000}"/>
    <cellStyle name="Moeda 3 4 3 5" xfId="4027" xr:uid="{00000000-0005-0000-0000-0000DD030000}"/>
    <cellStyle name="Moeda 3 4 3 5 2" xfId="10453" xr:uid="{00000000-0005-0000-0000-0000DE030000}"/>
    <cellStyle name="Moeda 3 4 3 6" xfId="7082" xr:uid="{00000000-0005-0000-0000-0000DF030000}"/>
    <cellStyle name="Moeda 3 4 4" xfId="738" xr:uid="{00000000-0005-0000-0000-0000E0030000}"/>
    <cellStyle name="Moeda 3 4 4 2" xfId="4397" xr:uid="{00000000-0005-0000-0000-0000E1030000}"/>
    <cellStyle name="Moeda 3 4 4 2 2" xfId="10823" xr:uid="{00000000-0005-0000-0000-0000E2030000}"/>
    <cellStyle name="Moeda 3 4 4 3" xfId="7458" xr:uid="{00000000-0005-0000-0000-0000E3030000}"/>
    <cellStyle name="Moeda 3 4 5" xfId="1538" xr:uid="{00000000-0005-0000-0000-0000E4030000}"/>
    <cellStyle name="Moeda 3 4 5 2" xfId="5017" xr:uid="{00000000-0005-0000-0000-0000E5030000}"/>
    <cellStyle name="Moeda 3 4 5 2 2" xfId="11443" xr:uid="{00000000-0005-0000-0000-0000E6030000}"/>
    <cellStyle name="Moeda 3 4 5 3" xfId="8252" xr:uid="{00000000-0005-0000-0000-0000E7030000}"/>
    <cellStyle name="Moeda 3 4 6" xfId="3004" xr:uid="{00000000-0005-0000-0000-0000E8030000}"/>
    <cellStyle name="Moeda 3 4 6 2" xfId="5944" xr:uid="{00000000-0005-0000-0000-0000E9030000}"/>
    <cellStyle name="Moeda 3 4 6 2 2" xfId="12370" xr:uid="{00000000-0005-0000-0000-0000EA030000}"/>
    <cellStyle name="Moeda 3 4 6 3" xfId="9443" xr:uid="{00000000-0005-0000-0000-0000EB030000}"/>
    <cellStyle name="Moeda 3 4 7" xfId="3849" xr:uid="{00000000-0005-0000-0000-0000EC030000}"/>
    <cellStyle name="Moeda 3 4 7 2" xfId="10275" xr:uid="{00000000-0005-0000-0000-0000ED030000}"/>
    <cellStyle name="Moeda 3 4 8" xfId="6904" xr:uid="{00000000-0005-0000-0000-0000EE030000}"/>
    <cellStyle name="Moeda 3 5" xfId="209" xr:uid="{00000000-0005-0000-0000-0000EF030000}"/>
    <cellStyle name="Moeda 3 5 2" xfId="574" xr:uid="{00000000-0005-0000-0000-0000F0030000}"/>
    <cellStyle name="Moeda 3 5 2 2" xfId="1153" xr:uid="{00000000-0005-0000-0000-0000F1030000}"/>
    <cellStyle name="Moeda 3 5 2 2 2" xfId="4812" xr:uid="{00000000-0005-0000-0000-0000F2030000}"/>
    <cellStyle name="Moeda 3 5 2 2 2 2" xfId="11238" xr:uid="{00000000-0005-0000-0000-0000F3030000}"/>
    <cellStyle name="Moeda 3 5 2 2 3" xfId="7873" xr:uid="{00000000-0005-0000-0000-0000F4030000}"/>
    <cellStyle name="Moeda 3 5 2 3" xfId="2548" xr:uid="{00000000-0005-0000-0000-0000F5030000}"/>
    <cellStyle name="Moeda 3 5 2 3 2" xfId="5724" xr:uid="{00000000-0005-0000-0000-0000F6030000}"/>
    <cellStyle name="Moeda 3 5 2 3 2 2" xfId="12150" xr:uid="{00000000-0005-0000-0000-0000F7030000}"/>
    <cellStyle name="Moeda 3 5 2 3 3" xfId="9174" xr:uid="{00000000-0005-0000-0000-0000F8030000}"/>
    <cellStyle name="Moeda 3 5 2 4" xfId="3703" xr:uid="{00000000-0005-0000-0000-0000F9030000}"/>
    <cellStyle name="Moeda 3 5 2 4 2" xfId="6642" xr:uid="{00000000-0005-0000-0000-0000FA030000}"/>
    <cellStyle name="Moeda 3 5 2 4 2 2" xfId="13068" xr:uid="{00000000-0005-0000-0000-0000FB030000}"/>
    <cellStyle name="Moeda 3 5 2 4 3" xfId="10141" xr:uid="{00000000-0005-0000-0000-0000FC030000}"/>
    <cellStyle name="Moeda 3 5 2 5" xfId="4264" xr:uid="{00000000-0005-0000-0000-0000FD030000}"/>
    <cellStyle name="Moeda 3 5 2 5 2" xfId="10690" xr:uid="{00000000-0005-0000-0000-0000FE030000}"/>
    <cellStyle name="Moeda 3 5 2 6" xfId="7319" xr:uid="{00000000-0005-0000-0000-0000FF030000}"/>
    <cellStyle name="Moeda 3 5 3" xfId="395" xr:uid="{00000000-0005-0000-0000-000000040000}"/>
    <cellStyle name="Moeda 3 5 3 2" xfId="975" xr:uid="{00000000-0005-0000-0000-000001040000}"/>
    <cellStyle name="Moeda 3 5 3 2 2" xfId="4634" xr:uid="{00000000-0005-0000-0000-000002040000}"/>
    <cellStyle name="Moeda 3 5 3 2 2 2" xfId="11060" xr:uid="{00000000-0005-0000-0000-000003040000}"/>
    <cellStyle name="Moeda 3 5 3 2 3" xfId="7695" xr:uid="{00000000-0005-0000-0000-000004040000}"/>
    <cellStyle name="Moeda 3 5 3 3" xfId="2162" xr:uid="{00000000-0005-0000-0000-000005040000}"/>
    <cellStyle name="Moeda 3 5 3 3 2" xfId="5444" xr:uid="{00000000-0005-0000-0000-000006040000}"/>
    <cellStyle name="Moeda 3 5 3 3 2 2" xfId="11870" xr:uid="{00000000-0005-0000-0000-000007040000}"/>
    <cellStyle name="Moeda 3 5 3 3 3" xfId="8854" xr:uid="{00000000-0005-0000-0000-000008040000}"/>
    <cellStyle name="Moeda 3 5 3 4" xfId="3426" xr:uid="{00000000-0005-0000-0000-000009040000}"/>
    <cellStyle name="Moeda 3 5 3 4 2" xfId="6365" xr:uid="{00000000-0005-0000-0000-00000A040000}"/>
    <cellStyle name="Moeda 3 5 3 4 2 2" xfId="12791" xr:uid="{00000000-0005-0000-0000-00000B040000}"/>
    <cellStyle name="Moeda 3 5 3 4 3" xfId="9864" xr:uid="{00000000-0005-0000-0000-00000C040000}"/>
    <cellStyle name="Moeda 3 5 3 5" xfId="4086" xr:uid="{00000000-0005-0000-0000-00000D040000}"/>
    <cellStyle name="Moeda 3 5 3 5 2" xfId="10512" xr:uid="{00000000-0005-0000-0000-00000E040000}"/>
    <cellStyle name="Moeda 3 5 3 6" xfId="7141" xr:uid="{00000000-0005-0000-0000-00000F040000}"/>
    <cellStyle name="Moeda 3 5 4" xfId="797" xr:uid="{00000000-0005-0000-0000-000010040000}"/>
    <cellStyle name="Moeda 3 5 4 2" xfId="4456" xr:uid="{00000000-0005-0000-0000-000011040000}"/>
    <cellStyle name="Moeda 3 5 4 2 2" xfId="10882" xr:uid="{00000000-0005-0000-0000-000012040000}"/>
    <cellStyle name="Moeda 3 5 4 3" xfId="7517" xr:uid="{00000000-0005-0000-0000-000013040000}"/>
    <cellStyle name="Moeda 3 5 5" xfId="1615" xr:uid="{00000000-0005-0000-0000-000014040000}"/>
    <cellStyle name="Moeda 3 5 5 2" xfId="5076" xr:uid="{00000000-0005-0000-0000-000015040000}"/>
    <cellStyle name="Moeda 3 5 5 2 2" xfId="11502" xr:uid="{00000000-0005-0000-0000-000016040000}"/>
    <cellStyle name="Moeda 3 5 5 3" xfId="8326" xr:uid="{00000000-0005-0000-0000-000017040000}"/>
    <cellStyle name="Moeda 3 5 6" xfId="3064" xr:uid="{00000000-0005-0000-0000-000018040000}"/>
    <cellStyle name="Moeda 3 5 6 2" xfId="6003" xr:uid="{00000000-0005-0000-0000-000019040000}"/>
    <cellStyle name="Moeda 3 5 6 2 2" xfId="12429" xr:uid="{00000000-0005-0000-0000-00001A040000}"/>
    <cellStyle name="Moeda 3 5 6 3" xfId="9502" xr:uid="{00000000-0005-0000-0000-00001B040000}"/>
    <cellStyle name="Moeda 3 5 7" xfId="3908" xr:uid="{00000000-0005-0000-0000-00001C040000}"/>
    <cellStyle name="Moeda 3 5 7 2" xfId="10334" xr:uid="{00000000-0005-0000-0000-00001D040000}"/>
    <cellStyle name="Moeda 3 5 8" xfId="6963" xr:uid="{00000000-0005-0000-0000-00001E040000}"/>
    <cellStyle name="Moeda 3 6" xfId="426" xr:uid="{00000000-0005-0000-0000-00001F040000}"/>
    <cellStyle name="Moeda 3 6 2" xfId="1005" xr:uid="{00000000-0005-0000-0000-000020040000}"/>
    <cellStyle name="Moeda 3 6 2 2" xfId="4664" xr:uid="{00000000-0005-0000-0000-000021040000}"/>
    <cellStyle name="Moeda 3 6 2 2 2" xfId="11090" xr:uid="{00000000-0005-0000-0000-000022040000}"/>
    <cellStyle name="Moeda 3 6 2 3" xfId="7725" xr:uid="{00000000-0005-0000-0000-000023040000}"/>
    <cellStyle name="Moeda 3 6 3" xfId="2389" xr:uid="{00000000-0005-0000-0000-000024040000}"/>
    <cellStyle name="Moeda 3 6 3 2" xfId="5576" xr:uid="{00000000-0005-0000-0000-000025040000}"/>
    <cellStyle name="Moeda 3 6 3 2 2" xfId="12002" xr:uid="{00000000-0005-0000-0000-000026040000}"/>
    <cellStyle name="Moeda 3 6 3 3" xfId="9026" xr:uid="{00000000-0005-0000-0000-000027040000}"/>
    <cellStyle name="Moeda 3 6 4" xfId="3555" xr:uid="{00000000-0005-0000-0000-000028040000}"/>
    <cellStyle name="Moeda 3 6 4 2" xfId="6494" xr:uid="{00000000-0005-0000-0000-000029040000}"/>
    <cellStyle name="Moeda 3 6 4 2 2" xfId="12920" xr:uid="{00000000-0005-0000-0000-00002A040000}"/>
    <cellStyle name="Moeda 3 6 4 3" xfId="9993" xr:uid="{00000000-0005-0000-0000-00002B040000}"/>
    <cellStyle name="Moeda 3 6 5" xfId="4116" xr:uid="{00000000-0005-0000-0000-00002C040000}"/>
    <cellStyle name="Moeda 3 6 5 2" xfId="10542" xr:uid="{00000000-0005-0000-0000-00002D040000}"/>
    <cellStyle name="Moeda 3 6 6" xfId="7171" xr:uid="{00000000-0005-0000-0000-00002E040000}"/>
    <cellStyle name="Moeda 3 7" xfId="247" xr:uid="{00000000-0005-0000-0000-00002F040000}"/>
    <cellStyle name="Moeda 3 7 2" xfId="827" xr:uid="{00000000-0005-0000-0000-000030040000}"/>
    <cellStyle name="Moeda 3 7 2 2" xfId="4486" xr:uid="{00000000-0005-0000-0000-000031040000}"/>
    <cellStyle name="Moeda 3 7 2 2 2" xfId="10912" xr:uid="{00000000-0005-0000-0000-000032040000}"/>
    <cellStyle name="Moeda 3 7 2 3" xfId="7547" xr:uid="{00000000-0005-0000-0000-000033040000}"/>
    <cellStyle name="Moeda 3 7 3" xfId="1806" xr:uid="{00000000-0005-0000-0000-000034040000}"/>
    <cellStyle name="Moeda 3 7 3 2" xfId="5209" xr:uid="{00000000-0005-0000-0000-000035040000}"/>
    <cellStyle name="Moeda 3 7 3 2 2" xfId="11635" xr:uid="{00000000-0005-0000-0000-000036040000}"/>
    <cellStyle name="Moeda 3 7 3 3" xfId="8504" xr:uid="{00000000-0005-0000-0000-000037040000}"/>
    <cellStyle name="Moeda 3 7 4" xfId="3193" xr:uid="{00000000-0005-0000-0000-000038040000}"/>
    <cellStyle name="Moeda 3 7 4 2" xfId="6132" xr:uid="{00000000-0005-0000-0000-000039040000}"/>
    <cellStyle name="Moeda 3 7 4 2 2" xfId="12558" xr:uid="{00000000-0005-0000-0000-00003A040000}"/>
    <cellStyle name="Moeda 3 7 4 3" xfId="9631" xr:uid="{00000000-0005-0000-0000-00003B040000}"/>
    <cellStyle name="Moeda 3 7 5" xfId="3938" xr:uid="{00000000-0005-0000-0000-00003C040000}"/>
    <cellStyle name="Moeda 3 7 5 2" xfId="10364" xr:uid="{00000000-0005-0000-0000-00003D040000}"/>
    <cellStyle name="Moeda 3 7 6" xfId="6993" xr:uid="{00000000-0005-0000-0000-00003E040000}"/>
    <cellStyle name="Moeda 3 8" xfId="649" xr:uid="{00000000-0005-0000-0000-00003F040000}"/>
    <cellStyle name="Moeda 3 8 2" xfId="4308" xr:uid="{00000000-0005-0000-0000-000040040000}"/>
    <cellStyle name="Moeda 3 8 2 2" xfId="10734" xr:uid="{00000000-0005-0000-0000-000041040000}"/>
    <cellStyle name="Moeda 3 8 3" xfId="7369" xr:uid="{00000000-0005-0000-0000-000042040000}"/>
    <cellStyle name="Moeda 3 9" xfId="1247" xr:uid="{00000000-0005-0000-0000-000043040000}"/>
    <cellStyle name="Moeda 3 9 2" xfId="4843" xr:uid="{00000000-0005-0000-0000-000044040000}"/>
    <cellStyle name="Moeda 3 9 2 2" xfId="11269" xr:uid="{00000000-0005-0000-0000-000045040000}"/>
    <cellStyle name="Moeda 3 9 3" xfId="7963" xr:uid="{00000000-0005-0000-0000-000046040000}"/>
    <cellStyle name="Moeda 4" xfId="590" xr:uid="{00000000-0005-0000-0000-000047040000}"/>
    <cellStyle name="Moeda 4 2" xfId="2269" xr:uid="{00000000-0005-0000-0000-000048040000}"/>
    <cellStyle name="Moeda 4 3" xfId="13658" xr:uid="{00000000-0005-0000-0000-000049040000}"/>
    <cellStyle name="Moeda 5" xfId="411" xr:uid="{00000000-0005-0000-0000-00004A040000}"/>
    <cellStyle name="Moeda 5 2" xfId="2183" xr:uid="{00000000-0005-0000-0000-00004B040000}"/>
    <cellStyle name="Moeda 6" xfId="2567" xr:uid="{00000000-0005-0000-0000-00004C040000}"/>
    <cellStyle name="Moeda 7" xfId="13660" xr:uid="{00000000-0005-0000-0000-00004D040000}"/>
    <cellStyle name="Moeda 8" xfId="13677" xr:uid="{00000000-0005-0000-0000-00004E040000}"/>
    <cellStyle name="Neutral" xfId="602" xr:uid="{00000000-0005-0000-0000-00004F040000}"/>
    <cellStyle name="Normal" xfId="0" builtinId="0"/>
    <cellStyle name="Normal 10" xfId="105" xr:uid="{00000000-0005-0000-0000-000051040000}"/>
    <cellStyle name="Normal 10 10" xfId="1267" xr:uid="{00000000-0005-0000-0000-000052040000}"/>
    <cellStyle name="Normal 10 10 2" xfId="4861" xr:uid="{00000000-0005-0000-0000-000053040000}"/>
    <cellStyle name="Normal 10 10 2 2" xfId="11287" xr:uid="{00000000-0005-0000-0000-000054040000}"/>
    <cellStyle name="Normal 10 10 3" xfId="7981" xr:uid="{00000000-0005-0000-0000-000055040000}"/>
    <cellStyle name="Normal 10 11" xfId="2847" xr:uid="{00000000-0005-0000-0000-000056040000}"/>
    <cellStyle name="Normal 10 11 2" xfId="5788" xr:uid="{00000000-0005-0000-0000-000057040000}"/>
    <cellStyle name="Normal 10 11 2 2" xfId="12214" xr:uid="{00000000-0005-0000-0000-000058040000}"/>
    <cellStyle name="Normal 10 11 3" xfId="9287" xr:uid="{00000000-0005-0000-0000-000059040000}"/>
    <cellStyle name="Normal 10 12" xfId="3812" xr:uid="{00000000-0005-0000-0000-00005A040000}"/>
    <cellStyle name="Normal 10 12 2" xfId="10238" xr:uid="{00000000-0005-0000-0000-00005B040000}"/>
    <cellStyle name="Normal 10 13" xfId="6710" xr:uid="{00000000-0005-0000-0000-00005C040000}"/>
    <cellStyle name="Normal 10 14" xfId="6753" xr:uid="{00000000-0005-0000-0000-00005D040000}"/>
    <cellStyle name="Normal 10 15" xfId="6794" xr:uid="{00000000-0005-0000-0000-00005E040000}"/>
    <cellStyle name="Normal 10 16" xfId="6867" xr:uid="{00000000-0005-0000-0000-00005F040000}"/>
    <cellStyle name="Normal 10 17" xfId="13626" xr:uid="{00000000-0005-0000-0000-000060040000}"/>
    <cellStyle name="Normal 10 17 3 2" xfId="13667" xr:uid="{00000000-0005-0000-0000-000061040000}"/>
    <cellStyle name="Normal 10 2" xfId="166" xr:uid="{00000000-0005-0000-0000-000062040000}"/>
    <cellStyle name="Normal 10 2 10" xfId="1272" xr:uid="{00000000-0005-0000-0000-000063040000}"/>
    <cellStyle name="Normal 10 2 10 2" xfId="4866" xr:uid="{00000000-0005-0000-0000-000064040000}"/>
    <cellStyle name="Normal 10 2 10 2 2" xfId="11292" xr:uid="{00000000-0005-0000-0000-000065040000}"/>
    <cellStyle name="Normal 10 2 10 3" xfId="7986" xr:uid="{00000000-0005-0000-0000-000066040000}"/>
    <cellStyle name="Normal 10 2 11" xfId="2852" xr:uid="{00000000-0005-0000-0000-000067040000}"/>
    <cellStyle name="Normal 10 2 11 2" xfId="5793" xr:uid="{00000000-0005-0000-0000-000068040000}"/>
    <cellStyle name="Normal 10 2 11 2 2" xfId="12219" xr:uid="{00000000-0005-0000-0000-000069040000}"/>
    <cellStyle name="Normal 10 2 11 3" xfId="9292" xr:uid="{00000000-0005-0000-0000-00006A040000}"/>
    <cellStyle name="Normal 10 2 12" xfId="3871" xr:uid="{00000000-0005-0000-0000-00006B040000}"/>
    <cellStyle name="Normal 10 2 12 2" xfId="10297" xr:uid="{00000000-0005-0000-0000-00006C040000}"/>
    <cellStyle name="Normal 10 2 13" xfId="6926" xr:uid="{00000000-0005-0000-0000-00006D040000}"/>
    <cellStyle name="Normal 10 2 14" xfId="13605" xr:uid="{00000000-0005-0000-0000-00006E040000}"/>
    <cellStyle name="Normal 10 2 2" xfId="537" xr:uid="{00000000-0005-0000-0000-00006F040000}"/>
    <cellStyle name="Normal 10 2 2 2" xfId="1116" xr:uid="{00000000-0005-0000-0000-000070040000}"/>
    <cellStyle name="Normal 10 2 2 2 2" xfId="1897" xr:uid="{00000000-0005-0000-0000-000071040000}"/>
    <cellStyle name="Normal 10 2 2 2 2 2" xfId="3279" xr:uid="{00000000-0005-0000-0000-000072040000}"/>
    <cellStyle name="Normal 10 2 2 2 2 2 2" xfId="6218" xr:uid="{00000000-0005-0000-0000-000073040000}"/>
    <cellStyle name="Normal 10 2 2 2 2 2 2 2" xfId="12644" xr:uid="{00000000-0005-0000-0000-000074040000}"/>
    <cellStyle name="Normal 10 2 2 2 2 2 3" xfId="9717" xr:uid="{00000000-0005-0000-0000-000075040000}"/>
    <cellStyle name="Normal 10 2 2 2 2 3" xfId="5295" xr:uid="{00000000-0005-0000-0000-000076040000}"/>
    <cellStyle name="Normal 10 2 2 2 2 3 2" xfId="11721" xr:uid="{00000000-0005-0000-0000-000077040000}"/>
    <cellStyle name="Normal 10 2 2 2 2 4" xfId="8593" xr:uid="{00000000-0005-0000-0000-000078040000}"/>
    <cellStyle name="Normal 10 2 2 2 3" xfId="1343" xr:uid="{00000000-0005-0000-0000-000079040000}"/>
    <cellStyle name="Normal 10 2 2 2 3 2" xfId="4929" xr:uid="{00000000-0005-0000-0000-00007A040000}"/>
    <cellStyle name="Normal 10 2 2 2 3 2 2" xfId="11355" xr:uid="{00000000-0005-0000-0000-00007B040000}"/>
    <cellStyle name="Normal 10 2 2 2 3 3" xfId="8057" xr:uid="{00000000-0005-0000-0000-00007C040000}"/>
    <cellStyle name="Normal 10 2 2 2 4" xfId="2915" xr:uid="{00000000-0005-0000-0000-00007D040000}"/>
    <cellStyle name="Normal 10 2 2 2 4 2" xfId="5856" xr:uid="{00000000-0005-0000-0000-00007E040000}"/>
    <cellStyle name="Normal 10 2 2 2 4 2 2" xfId="12282" xr:uid="{00000000-0005-0000-0000-00007F040000}"/>
    <cellStyle name="Normal 10 2 2 2 4 3" xfId="9355" xr:uid="{00000000-0005-0000-0000-000080040000}"/>
    <cellStyle name="Normal 10 2 2 2 5" xfId="4775" xr:uid="{00000000-0005-0000-0000-000081040000}"/>
    <cellStyle name="Normal 10 2 2 2 5 2" xfId="11201" xr:uid="{00000000-0005-0000-0000-000082040000}"/>
    <cellStyle name="Normal 10 2 2 2 6" xfId="7836" xr:uid="{00000000-0005-0000-0000-000083040000}"/>
    <cellStyle name="Normal 10 2 2 3" xfId="1409" xr:uid="{00000000-0005-0000-0000-000084040000}"/>
    <cellStyle name="Normal 10 2 2 3 2" xfId="1962" xr:uid="{00000000-0005-0000-0000-000085040000}"/>
    <cellStyle name="Normal 10 2 2 3 2 2" xfId="3337" xr:uid="{00000000-0005-0000-0000-000086040000}"/>
    <cellStyle name="Normal 10 2 2 3 2 2 2" xfId="6276" xr:uid="{00000000-0005-0000-0000-000087040000}"/>
    <cellStyle name="Normal 10 2 2 3 2 2 2 2" xfId="12702" xr:uid="{00000000-0005-0000-0000-000088040000}"/>
    <cellStyle name="Normal 10 2 2 3 2 2 3" xfId="9775" xr:uid="{00000000-0005-0000-0000-000089040000}"/>
    <cellStyle name="Normal 10 2 2 3 2 3" xfId="5353" xr:uid="{00000000-0005-0000-0000-00008A040000}"/>
    <cellStyle name="Normal 10 2 2 3 2 3 2" xfId="11779" xr:uid="{00000000-0005-0000-0000-00008B040000}"/>
    <cellStyle name="Normal 10 2 2 3 2 4" xfId="8658" xr:uid="{00000000-0005-0000-0000-00008C040000}"/>
    <cellStyle name="Normal 10 2 2 3 3" xfId="2973" xr:uid="{00000000-0005-0000-0000-00008D040000}"/>
    <cellStyle name="Normal 10 2 2 3 3 2" xfId="5914" xr:uid="{00000000-0005-0000-0000-00008E040000}"/>
    <cellStyle name="Normal 10 2 2 3 3 2 2" xfId="12340" xr:uid="{00000000-0005-0000-0000-00008F040000}"/>
    <cellStyle name="Normal 10 2 2 3 3 3" xfId="9413" xr:uid="{00000000-0005-0000-0000-000090040000}"/>
    <cellStyle name="Normal 10 2 2 3 4" xfId="4987" xr:uid="{00000000-0005-0000-0000-000091040000}"/>
    <cellStyle name="Normal 10 2 2 3 4 2" xfId="11413" xr:uid="{00000000-0005-0000-0000-000092040000}"/>
    <cellStyle name="Normal 10 2 2 3 5" xfId="8123" xr:uid="{00000000-0005-0000-0000-000093040000}"/>
    <cellStyle name="Normal 10 2 2 4" xfId="1567" xr:uid="{00000000-0005-0000-0000-000094040000}"/>
    <cellStyle name="Normal 10 2 2 4 2" xfId="2116" xr:uid="{00000000-0005-0000-0000-000095040000}"/>
    <cellStyle name="Normal 10 2 2 4 2 2" xfId="3395" xr:uid="{00000000-0005-0000-0000-000096040000}"/>
    <cellStyle name="Normal 10 2 2 4 2 2 2" xfId="6334" xr:uid="{00000000-0005-0000-0000-000097040000}"/>
    <cellStyle name="Normal 10 2 2 4 2 2 2 2" xfId="12760" xr:uid="{00000000-0005-0000-0000-000098040000}"/>
    <cellStyle name="Normal 10 2 2 4 2 2 3" xfId="9833" xr:uid="{00000000-0005-0000-0000-000099040000}"/>
    <cellStyle name="Normal 10 2 2 4 2 3" xfId="5413" xr:uid="{00000000-0005-0000-0000-00009A040000}"/>
    <cellStyle name="Normal 10 2 2 4 2 3 2" xfId="11839" xr:uid="{00000000-0005-0000-0000-00009B040000}"/>
    <cellStyle name="Normal 10 2 2 4 2 4" xfId="8810" xr:uid="{00000000-0005-0000-0000-00009C040000}"/>
    <cellStyle name="Normal 10 2 2 4 3" xfId="3032" xr:uid="{00000000-0005-0000-0000-00009D040000}"/>
    <cellStyle name="Normal 10 2 2 4 3 2" xfId="5972" xr:uid="{00000000-0005-0000-0000-00009E040000}"/>
    <cellStyle name="Normal 10 2 2 4 3 2 2" xfId="12398" xr:uid="{00000000-0005-0000-0000-00009F040000}"/>
    <cellStyle name="Normal 10 2 2 4 3 3" xfId="9471" xr:uid="{00000000-0005-0000-0000-0000A0040000}"/>
    <cellStyle name="Normal 10 2 2 4 4" xfId="5045" xr:uid="{00000000-0005-0000-0000-0000A1040000}"/>
    <cellStyle name="Normal 10 2 2 4 4 2" xfId="11471" xr:uid="{00000000-0005-0000-0000-0000A2040000}"/>
    <cellStyle name="Normal 10 2 2 4 5" xfId="8281" xr:uid="{00000000-0005-0000-0000-0000A3040000}"/>
    <cellStyle name="Normal 10 2 2 5" xfId="1836" xr:uid="{00000000-0005-0000-0000-0000A4040000}"/>
    <cellStyle name="Normal 10 2 2 5 2" xfId="3221" xr:uid="{00000000-0005-0000-0000-0000A5040000}"/>
    <cellStyle name="Normal 10 2 2 5 2 2" xfId="6160" xr:uid="{00000000-0005-0000-0000-0000A6040000}"/>
    <cellStyle name="Normal 10 2 2 5 2 2 2" xfId="12586" xr:uid="{00000000-0005-0000-0000-0000A7040000}"/>
    <cellStyle name="Normal 10 2 2 5 2 3" xfId="9659" xr:uid="{00000000-0005-0000-0000-0000A8040000}"/>
    <cellStyle name="Normal 10 2 2 5 3" xfId="5237" xr:uid="{00000000-0005-0000-0000-0000A9040000}"/>
    <cellStyle name="Normal 10 2 2 5 3 2" xfId="11663" xr:uid="{00000000-0005-0000-0000-0000AA040000}"/>
    <cellStyle name="Normal 10 2 2 5 4" xfId="8532" xr:uid="{00000000-0005-0000-0000-0000AB040000}"/>
    <cellStyle name="Normal 10 2 2 6" xfId="1277" xr:uid="{00000000-0005-0000-0000-0000AC040000}"/>
    <cellStyle name="Normal 10 2 2 6 2" xfId="4871" xr:uid="{00000000-0005-0000-0000-0000AD040000}"/>
    <cellStyle name="Normal 10 2 2 6 2 2" xfId="11297" xr:uid="{00000000-0005-0000-0000-0000AE040000}"/>
    <cellStyle name="Normal 10 2 2 6 3" xfId="7991" xr:uid="{00000000-0005-0000-0000-0000AF040000}"/>
    <cellStyle name="Normal 10 2 2 7" xfId="2857" xr:uid="{00000000-0005-0000-0000-0000B0040000}"/>
    <cellStyle name="Normal 10 2 2 7 2" xfId="5798" xr:uid="{00000000-0005-0000-0000-0000B1040000}"/>
    <cellStyle name="Normal 10 2 2 7 2 2" xfId="12224" xr:uid="{00000000-0005-0000-0000-0000B2040000}"/>
    <cellStyle name="Normal 10 2 2 7 3" xfId="9297" xr:uid="{00000000-0005-0000-0000-0000B3040000}"/>
    <cellStyle name="Normal 10 2 2 8" xfId="4227" xr:uid="{00000000-0005-0000-0000-0000B4040000}"/>
    <cellStyle name="Normal 10 2 2 8 2" xfId="10653" xr:uid="{00000000-0005-0000-0000-0000B5040000}"/>
    <cellStyle name="Normal 10 2 2 9" xfId="7282" xr:uid="{00000000-0005-0000-0000-0000B6040000}"/>
    <cellStyle name="Normal 10 2 3" xfId="358" xr:uid="{00000000-0005-0000-0000-0000B7040000}"/>
    <cellStyle name="Normal 10 2 3 2" xfId="938" xr:uid="{00000000-0005-0000-0000-0000B8040000}"/>
    <cellStyle name="Normal 10 2 3 2 2" xfId="1901" xr:uid="{00000000-0005-0000-0000-0000B9040000}"/>
    <cellStyle name="Normal 10 2 3 2 2 2" xfId="3283" xr:uid="{00000000-0005-0000-0000-0000BA040000}"/>
    <cellStyle name="Normal 10 2 3 2 2 2 2" xfId="6222" xr:uid="{00000000-0005-0000-0000-0000BB040000}"/>
    <cellStyle name="Normal 10 2 3 2 2 2 2 2" xfId="12648" xr:uid="{00000000-0005-0000-0000-0000BC040000}"/>
    <cellStyle name="Normal 10 2 3 2 2 2 3" xfId="9721" xr:uid="{00000000-0005-0000-0000-0000BD040000}"/>
    <cellStyle name="Normal 10 2 3 2 2 3" xfId="5299" xr:uid="{00000000-0005-0000-0000-0000BE040000}"/>
    <cellStyle name="Normal 10 2 3 2 2 3 2" xfId="11725" xr:uid="{00000000-0005-0000-0000-0000BF040000}"/>
    <cellStyle name="Normal 10 2 3 2 2 4" xfId="8597" xr:uid="{00000000-0005-0000-0000-0000C0040000}"/>
    <cellStyle name="Normal 10 2 3 2 3" xfId="1347" xr:uid="{00000000-0005-0000-0000-0000C1040000}"/>
    <cellStyle name="Normal 10 2 3 2 3 2" xfId="4933" xr:uid="{00000000-0005-0000-0000-0000C2040000}"/>
    <cellStyle name="Normal 10 2 3 2 3 2 2" xfId="11359" xr:uid="{00000000-0005-0000-0000-0000C3040000}"/>
    <cellStyle name="Normal 10 2 3 2 3 3" xfId="8061" xr:uid="{00000000-0005-0000-0000-0000C4040000}"/>
    <cellStyle name="Normal 10 2 3 2 4" xfId="2919" xr:uid="{00000000-0005-0000-0000-0000C5040000}"/>
    <cellStyle name="Normal 10 2 3 2 4 2" xfId="5860" xr:uid="{00000000-0005-0000-0000-0000C6040000}"/>
    <cellStyle name="Normal 10 2 3 2 4 2 2" xfId="12286" xr:uid="{00000000-0005-0000-0000-0000C7040000}"/>
    <cellStyle name="Normal 10 2 3 2 4 3" xfId="9359" xr:uid="{00000000-0005-0000-0000-0000C8040000}"/>
    <cellStyle name="Normal 10 2 3 2 5" xfId="4597" xr:uid="{00000000-0005-0000-0000-0000C9040000}"/>
    <cellStyle name="Normal 10 2 3 2 5 2" xfId="11023" xr:uid="{00000000-0005-0000-0000-0000CA040000}"/>
    <cellStyle name="Normal 10 2 3 2 6" xfId="7658" xr:uid="{00000000-0005-0000-0000-0000CB040000}"/>
    <cellStyle name="Normal 10 2 3 3" xfId="1413" xr:uid="{00000000-0005-0000-0000-0000CC040000}"/>
    <cellStyle name="Normal 10 2 3 3 2" xfId="1966" xr:uid="{00000000-0005-0000-0000-0000CD040000}"/>
    <cellStyle name="Normal 10 2 3 3 2 2" xfId="3341" xr:uid="{00000000-0005-0000-0000-0000CE040000}"/>
    <cellStyle name="Normal 10 2 3 3 2 2 2" xfId="6280" xr:uid="{00000000-0005-0000-0000-0000CF040000}"/>
    <cellStyle name="Normal 10 2 3 3 2 2 2 2" xfId="12706" xr:uid="{00000000-0005-0000-0000-0000D0040000}"/>
    <cellStyle name="Normal 10 2 3 3 2 2 3" xfId="9779" xr:uid="{00000000-0005-0000-0000-0000D1040000}"/>
    <cellStyle name="Normal 10 2 3 3 2 3" xfId="5357" xr:uid="{00000000-0005-0000-0000-0000D2040000}"/>
    <cellStyle name="Normal 10 2 3 3 2 3 2" xfId="11783" xr:uid="{00000000-0005-0000-0000-0000D3040000}"/>
    <cellStyle name="Normal 10 2 3 3 2 4" xfId="8662" xr:uid="{00000000-0005-0000-0000-0000D4040000}"/>
    <cellStyle name="Normal 10 2 3 3 3" xfId="2977" xr:uid="{00000000-0005-0000-0000-0000D5040000}"/>
    <cellStyle name="Normal 10 2 3 3 3 2" xfId="5918" xr:uid="{00000000-0005-0000-0000-0000D6040000}"/>
    <cellStyle name="Normal 10 2 3 3 3 2 2" xfId="12344" xr:uid="{00000000-0005-0000-0000-0000D7040000}"/>
    <cellStyle name="Normal 10 2 3 3 3 3" xfId="9417" xr:uid="{00000000-0005-0000-0000-0000D8040000}"/>
    <cellStyle name="Normal 10 2 3 3 4" xfId="4991" xr:uid="{00000000-0005-0000-0000-0000D9040000}"/>
    <cellStyle name="Normal 10 2 3 3 4 2" xfId="11417" xr:uid="{00000000-0005-0000-0000-0000DA040000}"/>
    <cellStyle name="Normal 10 2 3 3 5" xfId="8127" xr:uid="{00000000-0005-0000-0000-0000DB040000}"/>
    <cellStyle name="Normal 10 2 3 4" xfId="1571" xr:uid="{00000000-0005-0000-0000-0000DC040000}"/>
    <cellStyle name="Normal 10 2 3 4 2" xfId="2120" xr:uid="{00000000-0005-0000-0000-0000DD040000}"/>
    <cellStyle name="Normal 10 2 3 4 2 2" xfId="3399" xr:uid="{00000000-0005-0000-0000-0000DE040000}"/>
    <cellStyle name="Normal 10 2 3 4 2 2 2" xfId="6338" xr:uid="{00000000-0005-0000-0000-0000DF040000}"/>
    <cellStyle name="Normal 10 2 3 4 2 2 2 2" xfId="12764" xr:uid="{00000000-0005-0000-0000-0000E0040000}"/>
    <cellStyle name="Normal 10 2 3 4 2 2 3" xfId="9837" xr:uid="{00000000-0005-0000-0000-0000E1040000}"/>
    <cellStyle name="Normal 10 2 3 4 2 3" xfId="5417" xr:uid="{00000000-0005-0000-0000-0000E2040000}"/>
    <cellStyle name="Normal 10 2 3 4 2 3 2" xfId="11843" xr:uid="{00000000-0005-0000-0000-0000E3040000}"/>
    <cellStyle name="Normal 10 2 3 4 2 4" xfId="8814" xr:uid="{00000000-0005-0000-0000-0000E4040000}"/>
    <cellStyle name="Normal 10 2 3 4 3" xfId="3036" xr:uid="{00000000-0005-0000-0000-0000E5040000}"/>
    <cellStyle name="Normal 10 2 3 4 3 2" xfId="5976" xr:uid="{00000000-0005-0000-0000-0000E6040000}"/>
    <cellStyle name="Normal 10 2 3 4 3 2 2" xfId="12402" xr:uid="{00000000-0005-0000-0000-0000E7040000}"/>
    <cellStyle name="Normal 10 2 3 4 3 3" xfId="9475" xr:uid="{00000000-0005-0000-0000-0000E8040000}"/>
    <cellStyle name="Normal 10 2 3 4 4" xfId="5049" xr:uid="{00000000-0005-0000-0000-0000E9040000}"/>
    <cellStyle name="Normal 10 2 3 4 4 2" xfId="11475" xr:uid="{00000000-0005-0000-0000-0000EA040000}"/>
    <cellStyle name="Normal 10 2 3 4 5" xfId="8285" xr:uid="{00000000-0005-0000-0000-0000EB040000}"/>
    <cellStyle name="Normal 10 2 3 5" xfId="1840" xr:uid="{00000000-0005-0000-0000-0000EC040000}"/>
    <cellStyle name="Normal 10 2 3 5 2" xfId="3225" xr:uid="{00000000-0005-0000-0000-0000ED040000}"/>
    <cellStyle name="Normal 10 2 3 5 2 2" xfId="6164" xr:uid="{00000000-0005-0000-0000-0000EE040000}"/>
    <cellStyle name="Normal 10 2 3 5 2 2 2" xfId="12590" xr:uid="{00000000-0005-0000-0000-0000EF040000}"/>
    <cellStyle name="Normal 10 2 3 5 2 3" xfId="9663" xr:uid="{00000000-0005-0000-0000-0000F0040000}"/>
    <cellStyle name="Normal 10 2 3 5 3" xfId="5241" xr:uid="{00000000-0005-0000-0000-0000F1040000}"/>
    <cellStyle name="Normal 10 2 3 5 3 2" xfId="11667" xr:uid="{00000000-0005-0000-0000-0000F2040000}"/>
    <cellStyle name="Normal 10 2 3 5 4" xfId="8536" xr:uid="{00000000-0005-0000-0000-0000F3040000}"/>
    <cellStyle name="Normal 10 2 3 6" xfId="1281" xr:uid="{00000000-0005-0000-0000-0000F4040000}"/>
    <cellStyle name="Normal 10 2 3 6 2" xfId="4875" xr:uid="{00000000-0005-0000-0000-0000F5040000}"/>
    <cellStyle name="Normal 10 2 3 6 2 2" xfId="11301" xr:uid="{00000000-0005-0000-0000-0000F6040000}"/>
    <cellStyle name="Normal 10 2 3 6 3" xfId="7995" xr:uid="{00000000-0005-0000-0000-0000F7040000}"/>
    <cellStyle name="Normal 10 2 3 7" xfId="2861" xr:uid="{00000000-0005-0000-0000-0000F8040000}"/>
    <cellStyle name="Normal 10 2 3 7 2" xfId="5802" xr:uid="{00000000-0005-0000-0000-0000F9040000}"/>
    <cellStyle name="Normal 10 2 3 7 2 2" xfId="12228" xr:uid="{00000000-0005-0000-0000-0000FA040000}"/>
    <cellStyle name="Normal 10 2 3 7 3" xfId="9301" xr:uid="{00000000-0005-0000-0000-0000FB040000}"/>
    <cellStyle name="Normal 10 2 3 8" xfId="4049" xr:uid="{00000000-0005-0000-0000-0000FC040000}"/>
    <cellStyle name="Normal 10 2 3 8 2" xfId="10475" xr:uid="{00000000-0005-0000-0000-0000FD040000}"/>
    <cellStyle name="Normal 10 2 3 9" xfId="7104" xr:uid="{00000000-0005-0000-0000-0000FE040000}"/>
    <cellStyle name="Normal 10 2 4" xfId="760" xr:uid="{00000000-0005-0000-0000-0000FF040000}"/>
    <cellStyle name="Normal 10 2 4 2" xfId="1892" xr:uid="{00000000-0005-0000-0000-000000050000}"/>
    <cellStyle name="Normal 10 2 4 2 2" xfId="3274" xr:uid="{00000000-0005-0000-0000-000001050000}"/>
    <cellStyle name="Normal 10 2 4 2 2 2" xfId="6213" xr:uid="{00000000-0005-0000-0000-000002050000}"/>
    <cellStyle name="Normal 10 2 4 2 2 2 2" xfId="12639" xr:uid="{00000000-0005-0000-0000-000003050000}"/>
    <cellStyle name="Normal 10 2 4 2 2 3" xfId="9712" xr:uid="{00000000-0005-0000-0000-000004050000}"/>
    <cellStyle name="Normal 10 2 4 2 3" xfId="5290" xr:uid="{00000000-0005-0000-0000-000005050000}"/>
    <cellStyle name="Normal 10 2 4 2 3 2" xfId="11716" xr:uid="{00000000-0005-0000-0000-000006050000}"/>
    <cellStyle name="Normal 10 2 4 2 4" xfId="8588" xr:uid="{00000000-0005-0000-0000-000007050000}"/>
    <cellStyle name="Normal 10 2 4 3" xfId="1338" xr:uid="{00000000-0005-0000-0000-000008050000}"/>
    <cellStyle name="Normal 10 2 4 3 2" xfId="4924" xr:uid="{00000000-0005-0000-0000-000009050000}"/>
    <cellStyle name="Normal 10 2 4 3 2 2" xfId="11350" xr:uid="{00000000-0005-0000-0000-00000A050000}"/>
    <cellStyle name="Normal 10 2 4 3 3" xfId="8052" xr:uid="{00000000-0005-0000-0000-00000B050000}"/>
    <cellStyle name="Normal 10 2 4 4" xfId="2910" xr:uid="{00000000-0005-0000-0000-00000C050000}"/>
    <cellStyle name="Normal 10 2 4 4 2" xfId="5851" xr:uid="{00000000-0005-0000-0000-00000D050000}"/>
    <cellStyle name="Normal 10 2 4 4 2 2" xfId="12277" xr:uid="{00000000-0005-0000-0000-00000E050000}"/>
    <cellStyle name="Normal 10 2 4 4 3" xfId="9350" xr:uid="{00000000-0005-0000-0000-00000F050000}"/>
    <cellStyle name="Normal 10 2 4 5" xfId="4419" xr:uid="{00000000-0005-0000-0000-000010050000}"/>
    <cellStyle name="Normal 10 2 4 5 2" xfId="10845" xr:uid="{00000000-0005-0000-0000-000011050000}"/>
    <cellStyle name="Normal 10 2 4 6" xfId="7480" xr:uid="{00000000-0005-0000-0000-000012050000}"/>
    <cellStyle name="Normal 10 2 5" xfId="1404" xr:uid="{00000000-0005-0000-0000-000013050000}"/>
    <cellStyle name="Normal 10 2 5 2" xfId="1957" xr:uid="{00000000-0005-0000-0000-000014050000}"/>
    <cellStyle name="Normal 10 2 5 2 2" xfId="3332" xr:uid="{00000000-0005-0000-0000-000015050000}"/>
    <cellStyle name="Normal 10 2 5 2 2 2" xfId="6271" xr:uid="{00000000-0005-0000-0000-000016050000}"/>
    <cellStyle name="Normal 10 2 5 2 2 2 2" xfId="12697" xr:uid="{00000000-0005-0000-0000-000017050000}"/>
    <cellStyle name="Normal 10 2 5 2 2 3" xfId="9770" xr:uid="{00000000-0005-0000-0000-000018050000}"/>
    <cellStyle name="Normal 10 2 5 2 3" xfId="5348" xr:uid="{00000000-0005-0000-0000-000019050000}"/>
    <cellStyle name="Normal 10 2 5 2 3 2" xfId="11774" xr:uid="{00000000-0005-0000-0000-00001A050000}"/>
    <cellStyle name="Normal 10 2 5 2 4" xfId="8653" xr:uid="{00000000-0005-0000-0000-00001B050000}"/>
    <cellStyle name="Normal 10 2 5 3" xfId="2968" xr:uid="{00000000-0005-0000-0000-00001C050000}"/>
    <cellStyle name="Normal 10 2 5 3 2" xfId="5909" xr:uid="{00000000-0005-0000-0000-00001D050000}"/>
    <cellStyle name="Normal 10 2 5 3 2 2" xfId="12335" xr:uid="{00000000-0005-0000-0000-00001E050000}"/>
    <cellStyle name="Normal 10 2 5 3 3" xfId="9408" xr:uid="{00000000-0005-0000-0000-00001F050000}"/>
    <cellStyle name="Normal 10 2 5 4" xfId="4982" xr:uid="{00000000-0005-0000-0000-000020050000}"/>
    <cellStyle name="Normal 10 2 5 4 2" xfId="11408" xr:uid="{00000000-0005-0000-0000-000021050000}"/>
    <cellStyle name="Normal 10 2 5 5" xfId="8118" xr:uid="{00000000-0005-0000-0000-000022050000}"/>
    <cellStyle name="Normal 10 2 6" xfId="1562" xr:uid="{00000000-0005-0000-0000-000023050000}"/>
    <cellStyle name="Normal 10 2 6 2" xfId="2111" xr:uid="{00000000-0005-0000-0000-000024050000}"/>
    <cellStyle name="Normal 10 2 6 2 2" xfId="3390" xr:uid="{00000000-0005-0000-0000-000025050000}"/>
    <cellStyle name="Normal 10 2 6 2 2 2" xfId="6329" xr:uid="{00000000-0005-0000-0000-000026050000}"/>
    <cellStyle name="Normal 10 2 6 2 2 2 2" xfId="12755" xr:uid="{00000000-0005-0000-0000-000027050000}"/>
    <cellStyle name="Normal 10 2 6 2 2 3" xfId="9828" xr:uid="{00000000-0005-0000-0000-000028050000}"/>
    <cellStyle name="Normal 10 2 6 2 3" xfId="5408" xr:uid="{00000000-0005-0000-0000-000029050000}"/>
    <cellStyle name="Normal 10 2 6 2 3 2" xfId="11834" xr:uid="{00000000-0005-0000-0000-00002A050000}"/>
    <cellStyle name="Normal 10 2 6 2 4" xfId="8805" xr:uid="{00000000-0005-0000-0000-00002B050000}"/>
    <cellStyle name="Normal 10 2 6 3" xfId="3027" xr:uid="{00000000-0005-0000-0000-00002C050000}"/>
    <cellStyle name="Normal 10 2 6 3 2" xfId="5967" xr:uid="{00000000-0005-0000-0000-00002D050000}"/>
    <cellStyle name="Normal 10 2 6 3 2 2" xfId="12393" xr:uid="{00000000-0005-0000-0000-00002E050000}"/>
    <cellStyle name="Normal 10 2 6 3 3" xfId="9466" xr:uid="{00000000-0005-0000-0000-00002F050000}"/>
    <cellStyle name="Normal 10 2 6 4" xfId="5040" xr:uid="{00000000-0005-0000-0000-000030050000}"/>
    <cellStyle name="Normal 10 2 6 4 2" xfId="11466" xr:uid="{00000000-0005-0000-0000-000031050000}"/>
    <cellStyle name="Normal 10 2 6 5" xfId="8276" xr:uid="{00000000-0005-0000-0000-000032050000}"/>
    <cellStyle name="Normal 10 2 7" xfId="1711" xr:uid="{00000000-0005-0000-0000-000033050000}"/>
    <cellStyle name="Normal 10 2 7 2" xfId="2266" xr:uid="{00000000-0005-0000-0000-000034050000}"/>
    <cellStyle name="Normal 10 2 7 2 2" xfId="3505" xr:uid="{00000000-0005-0000-0000-000035050000}"/>
    <cellStyle name="Normal 10 2 7 2 2 2" xfId="6444" xr:uid="{00000000-0005-0000-0000-000036050000}"/>
    <cellStyle name="Normal 10 2 7 2 2 2 2" xfId="12870" xr:uid="{00000000-0005-0000-0000-000037050000}"/>
    <cellStyle name="Normal 10 2 7 2 2 3" xfId="9943" xr:uid="{00000000-0005-0000-0000-000038050000}"/>
    <cellStyle name="Normal 10 2 7 2 3" xfId="5524" xr:uid="{00000000-0005-0000-0000-000039050000}"/>
    <cellStyle name="Normal 10 2 7 2 3 2" xfId="11950" xr:uid="{00000000-0005-0000-0000-00003A050000}"/>
    <cellStyle name="Normal 10 2 7 2 4" xfId="8948" xr:uid="{00000000-0005-0000-0000-00003B050000}"/>
    <cellStyle name="Normal 10 2 7 3" xfId="3143" xr:uid="{00000000-0005-0000-0000-00003C050000}"/>
    <cellStyle name="Normal 10 2 7 3 2" xfId="6082" xr:uid="{00000000-0005-0000-0000-00003D050000}"/>
    <cellStyle name="Normal 10 2 7 3 2 2" xfId="12508" xr:uid="{00000000-0005-0000-0000-00003E050000}"/>
    <cellStyle name="Normal 10 2 7 3 3" xfId="9581" xr:uid="{00000000-0005-0000-0000-00003F050000}"/>
    <cellStyle name="Normal 10 2 7 4" xfId="5156" xr:uid="{00000000-0005-0000-0000-000040050000}"/>
    <cellStyle name="Normal 10 2 7 4 2" xfId="11582" xr:uid="{00000000-0005-0000-0000-000041050000}"/>
    <cellStyle name="Normal 10 2 7 5" xfId="8420" xr:uid="{00000000-0005-0000-0000-000042050000}"/>
    <cellStyle name="Normal 10 2 8" xfId="2505" xr:uid="{00000000-0005-0000-0000-000043050000}"/>
    <cellStyle name="Normal 10 2 8 2" xfId="3666" xr:uid="{00000000-0005-0000-0000-000044050000}"/>
    <cellStyle name="Normal 10 2 8 2 2" xfId="6605" xr:uid="{00000000-0005-0000-0000-000045050000}"/>
    <cellStyle name="Normal 10 2 8 2 2 2" xfId="13031" xr:uid="{00000000-0005-0000-0000-000046050000}"/>
    <cellStyle name="Normal 10 2 8 2 3" xfId="10104" xr:uid="{00000000-0005-0000-0000-000047050000}"/>
    <cellStyle name="Normal 10 2 8 3" xfId="5687" xr:uid="{00000000-0005-0000-0000-000048050000}"/>
    <cellStyle name="Normal 10 2 8 3 2" xfId="12113" xr:uid="{00000000-0005-0000-0000-000049050000}"/>
    <cellStyle name="Normal 10 2 8 4" xfId="9137" xr:uid="{00000000-0005-0000-0000-00004A050000}"/>
    <cellStyle name="Normal 10 2 9" xfId="1831" xr:uid="{00000000-0005-0000-0000-00004B050000}"/>
    <cellStyle name="Normal 10 2 9 2" xfId="3216" xr:uid="{00000000-0005-0000-0000-00004C050000}"/>
    <cellStyle name="Normal 10 2 9 2 2" xfId="6155" xr:uid="{00000000-0005-0000-0000-00004D050000}"/>
    <cellStyle name="Normal 10 2 9 2 2 2" xfId="12581" xr:uid="{00000000-0005-0000-0000-00004E050000}"/>
    <cellStyle name="Normal 10 2 9 2 3" xfId="9654" xr:uid="{00000000-0005-0000-0000-00004F050000}"/>
    <cellStyle name="Normal 10 2 9 3" xfId="5232" xr:uid="{00000000-0005-0000-0000-000050050000}"/>
    <cellStyle name="Normal 10 2 9 3 2" xfId="11658" xr:uid="{00000000-0005-0000-0000-000051050000}"/>
    <cellStyle name="Normal 10 2 9 4" xfId="8527" xr:uid="{00000000-0005-0000-0000-000052050000}"/>
    <cellStyle name="Normal 10 2_IOPES" xfId="2600" xr:uid="{00000000-0005-0000-0000-000053050000}"/>
    <cellStyle name="Normal 10 21" xfId="13670" xr:uid="{00000000-0005-0000-0000-000054050000}"/>
    <cellStyle name="Normal 10 3" xfId="478" xr:uid="{00000000-0005-0000-0000-000055050000}"/>
    <cellStyle name="Normal 10 3 10" xfId="7223" xr:uid="{00000000-0005-0000-0000-000056050000}"/>
    <cellStyle name="Normal 10 3 11" xfId="13645" xr:uid="{00000000-0005-0000-0000-000057050000}"/>
    <cellStyle name="Normal 10 3 2" xfId="1057" xr:uid="{00000000-0005-0000-0000-000058050000}"/>
    <cellStyle name="Normal 10 3 2 2" xfId="1909" xr:uid="{00000000-0005-0000-0000-000059050000}"/>
    <cellStyle name="Normal 10 3 2 2 2" xfId="3291" xr:uid="{00000000-0005-0000-0000-00005A050000}"/>
    <cellStyle name="Normal 10 3 2 2 2 2" xfId="6230" xr:uid="{00000000-0005-0000-0000-00005B050000}"/>
    <cellStyle name="Normal 10 3 2 2 2 2 2" xfId="12656" xr:uid="{00000000-0005-0000-0000-00005C050000}"/>
    <cellStyle name="Normal 10 3 2 2 2 3" xfId="9729" xr:uid="{00000000-0005-0000-0000-00005D050000}"/>
    <cellStyle name="Normal 10 3 2 2 3" xfId="5307" xr:uid="{00000000-0005-0000-0000-00005E050000}"/>
    <cellStyle name="Normal 10 3 2 2 3 2" xfId="11733" xr:uid="{00000000-0005-0000-0000-00005F050000}"/>
    <cellStyle name="Normal 10 3 2 2 4" xfId="8605" xr:uid="{00000000-0005-0000-0000-000060050000}"/>
    <cellStyle name="Normal 10 3 2 3" xfId="1355" xr:uid="{00000000-0005-0000-0000-000061050000}"/>
    <cellStyle name="Normal 10 3 2 3 2" xfId="4941" xr:uid="{00000000-0005-0000-0000-000062050000}"/>
    <cellStyle name="Normal 10 3 2 3 2 2" xfId="11367" xr:uid="{00000000-0005-0000-0000-000063050000}"/>
    <cellStyle name="Normal 10 3 2 3 3" xfId="8069" xr:uid="{00000000-0005-0000-0000-000064050000}"/>
    <cellStyle name="Normal 10 3 2 4" xfId="2927" xr:uid="{00000000-0005-0000-0000-000065050000}"/>
    <cellStyle name="Normal 10 3 2 4 2" xfId="5868" xr:uid="{00000000-0005-0000-0000-000066050000}"/>
    <cellStyle name="Normal 10 3 2 4 2 2" xfId="12294" xr:uid="{00000000-0005-0000-0000-000067050000}"/>
    <cellStyle name="Normal 10 3 2 4 3" xfId="9367" xr:uid="{00000000-0005-0000-0000-000068050000}"/>
    <cellStyle name="Normal 10 3 2 5" xfId="4716" xr:uid="{00000000-0005-0000-0000-000069050000}"/>
    <cellStyle name="Normal 10 3 2 5 2" xfId="11142" xr:uid="{00000000-0005-0000-0000-00006A050000}"/>
    <cellStyle name="Normal 10 3 2 6" xfId="7777" xr:uid="{00000000-0005-0000-0000-00006B050000}"/>
    <cellStyle name="Normal 10 3 3" xfId="1421" xr:uid="{00000000-0005-0000-0000-00006C050000}"/>
    <cellStyle name="Normal 10 3 3 2" xfId="1782" xr:uid="{00000000-0005-0000-0000-00006D050000}"/>
    <cellStyle name="Normal 10 3 3 2 2" xfId="2323" xr:uid="{00000000-0005-0000-0000-00006E050000}"/>
    <cellStyle name="Normal 10 3 3 2 2 2" xfId="3540" xr:uid="{00000000-0005-0000-0000-00006F050000}"/>
    <cellStyle name="Normal 10 3 3 2 2 2 2" xfId="6479" xr:uid="{00000000-0005-0000-0000-000070050000}"/>
    <cellStyle name="Normal 10 3 3 2 2 2 2 2" xfId="12905" xr:uid="{00000000-0005-0000-0000-000071050000}"/>
    <cellStyle name="Normal 10 3 3 2 2 2 3" xfId="9978" xr:uid="{00000000-0005-0000-0000-000072050000}"/>
    <cellStyle name="Normal 10 3 3 2 2 3" xfId="5561" xr:uid="{00000000-0005-0000-0000-000073050000}"/>
    <cellStyle name="Normal 10 3 3 2 2 3 2" xfId="11987" xr:uid="{00000000-0005-0000-0000-000074050000}"/>
    <cellStyle name="Normal 10 3 3 2 2 4" xfId="9002" xr:uid="{00000000-0005-0000-0000-000075050000}"/>
    <cellStyle name="Normal 10 3 3 2 3" xfId="3178" xr:uid="{00000000-0005-0000-0000-000076050000}"/>
    <cellStyle name="Normal 10 3 3 2 3 2" xfId="6117" xr:uid="{00000000-0005-0000-0000-000077050000}"/>
    <cellStyle name="Normal 10 3 3 2 3 2 2" xfId="12543" xr:uid="{00000000-0005-0000-0000-000078050000}"/>
    <cellStyle name="Normal 10 3 3 2 3 3" xfId="9616" xr:uid="{00000000-0005-0000-0000-000079050000}"/>
    <cellStyle name="Normal 10 3 3 2 4" xfId="5194" xr:uid="{00000000-0005-0000-0000-00007A050000}"/>
    <cellStyle name="Normal 10 3 3 2 4 2" xfId="11620" xr:uid="{00000000-0005-0000-0000-00007B050000}"/>
    <cellStyle name="Normal 10 3 3 2 5" xfId="8487" xr:uid="{00000000-0005-0000-0000-00007C050000}"/>
    <cellStyle name="Normal 10 3 3 3" xfId="1786" xr:uid="{00000000-0005-0000-0000-00007D050000}"/>
    <cellStyle name="Normal 10 3 3 3 2" xfId="2327" xr:uid="{00000000-0005-0000-0000-00007E050000}"/>
    <cellStyle name="Normal 10 3 3 3 2 2" xfId="3544" xr:uid="{00000000-0005-0000-0000-00007F050000}"/>
    <cellStyle name="Normal 10 3 3 3 2 2 2" xfId="6483" xr:uid="{00000000-0005-0000-0000-000080050000}"/>
    <cellStyle name="Normal 10 3 3 3 2 2 2 2" xfId="12909" xr:uid="{00000000-0005-0000-0000-000081050000}"/>
    <cellStyle name="Normal 10 3 3 3 2 2 3" xfId="9982" xr:uid="{00000000-0005-0000-0000-000082050000}"/>
    <cellStyle name="Normal 10 3 3 3 2 3" xfId="5565" xr:uid="{00000000-0005-0000-0000-000083050000}"/>
    <cellStyle name="Normal 10 3 3 3 2 3 2" xfId="11991" xr:uid="{00000000-0005-0000-0000-000084050000}"/>
    <cellStyle name="Normal 10 3 3 3 2 4" xfId="9006" xr:uid="{00000000-0005-0000-0000-000085050000}"/>
    <cellStyle name="Normal 10 3 3 3 3" xfId="3182" xr:uid="{00000000-0005-0000-0000-000086050000}"/>
    <cellStyle name="Normal 10 3 3 3 3 2" xfId="6121" xr:uid="{00000000-0005-0000-0000-000087050000}"/>
    <cellStyle name="Normal 10 3 3 3 3 2 2" xfId="12547" xr:uid="{00000000-0005-0000-0000-000088050000}"/>
    <cellStyle name="Normal 10 3 3 3 3 3" xfId="9620" xr:uid="{00000000-0005-0000-0000-000089050000}"/>
    <cellStyle name="Normal 10 3 3 3 4" xfId="5198" xr:uid="{00000000-0005-0000-0000-00008A050000}"/>
    <cellStyle name="Normal 10 3 3 3 4 2" xfId="11624" xr:uid="{00000000-0005-0000-0000-00008B050000}"/>
    <cellStyle name="Normal 10 3 3 3 5" xfId="8491" xr:uid="{00000000-0005-0000-0000-00008C050000}"/>
    <cellStyle name="Normal 10 3 3 4" xfId="1974" xr:uid="{00000000-0005-0000-0000-00008D050000}"/>
    <cellStyle name="Normal 10 3 3 4 2" xfId="3349" xr:uid="{00000000-0005-0000-0000-00008E050000}"/>
    <cellStyle name="Normal 10 3 3 4 2 2" xfId="6288" xr:uid="{00000000-0005-0000-0000-00008F050000}"/>
    <cellStyle name="Normal 10 3 3 4 2 2 2" xfId="12714" xr:uid="{00000000-0005-0000-0000-000090050000}"/>
    <cellStyle name="Normal 10 3 3 4 2 3" xfId="9787" xr:uid="{00000000-0005-0000-0000-000091050000}"/>
    <cellStyle name="Normal 10 3 3 4 2 3 2" xfId="13646" xr:uid="{00000000-0005-0000-0000-000092050000}"/>
    <cellStyle name="Normal 10 3 3 4 3" xfId="5365" xr:uid="{00000000-0005-0000-0000-000093050000}"/>
    <cellStyle name="Normal 10 3 3 4 3 2" xfId="11791" xr:uid="{00000000-0005-0000-0000-000094050000}"/>
    <cellStyle name="Normal 10 3 3 4 4" xfId="8670" xr:uid="{00000000-0005-0000-0000-000095050000}"/>
    <cellStyle name="Normal 10 3 3 5" xfId="2985" xr:uid="{00000000-0005-0000-0000-000096050000}"/>
    <cellStyle name="Normal 10 3 3 5 2" xfId="5926" xr:uid="{00000000-0005-0000-0000-000097050000}"/>
    <cellStyle name="Normal 10 3 3 5 2 2" xfId="12352" xr:uid="{00000000-0005-0000-0000-000098050000}"/>
    <cellStyle name="Normal 10 3 3 5 3" xfId="9425" xr:uid="{00000000-0005-0000-0000-000099050000}"/>
    <cellStyle name="Normal 10 3 3 6" xfId="4999" xr:uid="{00000000-0005-0000-0000-00009A050000}"/>
    <cellStyle name="Normal 10 3 3 6 2" xfId="11425" xr:uid="{00000000-0005-0000-0000-00009B050000}"/>
    <cellStyle name="Normal 10 3 3 7" xfId="8135" xr:uid="{00000000-0005-0000-0000-00009C050000}"/>
    <cellStyle name="Normal 10 3 3 8" xfId="13614" xr:uid="{00000000-0005-0000-0000-00009D050000}"/>
    <cellStyle name="Normal 10 3 4" xfId="1579" xr:uid="{00000000-0005-0000-0000-00009E050000}"/>
    <cellStyle name="Normal 10 3 4 2" xfId="2128" xr:uid="{00000000-0005-0000-0000-00009F050000}"/>
    <cellStyle name="Normal 10 3 4 2 2" xfId="3407" xr:uid="{00000000-0005-0000-0000-0000A0050000}"/>
    <cellStyle name="Normal 10 3 4 2 2 2" xfId="6346" xr:uid="{00000000-0005-0000-0000-0000A1050000}"/>
    <cellStyle name="Normal 10 3 4 2 2 2 2" xfId="12772" xr:uid="{00000000-0005-0000-0000-0000A2050000}"/>
    <cellStyle name="Normal 10 3 4 2 2 3" xfId="9845" xr:uid="{00000000-0005-0000-0000-0000A3050000}"/>
    <cellStyle name="Normal 10 3 4 2 3" xfId="5425" xr:uid="{00000000-0005-0000-0000-0000A4050000}"/>
    <cellStyle name="Normal 10 3 4 2 3 2" xfId="11851" xr:uid="{00000000-0005-0000-0000-0000A5050000}"/>
    <cellStyle name="Normal 10 3 4 2 4" xfId="8822" xr:uid="{00000000-0005-0000-0000-0000A6050000}"/>
    <cellStyle name="Normal 10 3 4 3" xfId="3044" xr:uid="{00000000-0005-0000-0000-0000A7050000}"/>
    <cellStyle name="Normal 10 3 4 3 2" xfId="5984" xr:uid="{00000000-0005-0000-0000-0000A8050000}"/>
    <cellStyle name="Normal 10 3 4 3 2 2" xfId="12410" xr:uid="{00000000-0005-0000-0000-0000A9050000}"/>
    <cellStyle name="Normal 10 3 4 3 3" xfId="9483" xr:uid="{00000000-0005-0000-0000-0000AA050000}"/>
    <cellStyle name="Normal 10 3 4 4" xfId="5057" xr:uid="{00000000-0005-0000-0000-0000AB050000}"/>
    <cellStyle name="Normal 10 3 4 4 2" xfId="11483" xr:uid="{00000000-0005-0000-0000-0000AC050000}"/>
    <cellStyle name="Normal 10 3 4 5" xfId="8293" xr:uid="{00000000-0005-0000-0000-0000AD050000}"/>
    <cellStyle name="Normal 10 3 5" xfId="2574" xr:uid="{00000000-0005-0000-0000-0000AE050000}"/>
    <cellStyle name="Normal 10 3 5 2" xfId="3725" xr:uid="{00000000-0005-0000-0000-0000AF050000}"/>
    <cellStyle name="Normal 10 3 5 2 2" xfId="6664" xr:uid="{00000000-0005-0000-0000-0000B0050000}"/>
    <cellStyle name="Normal 10 3 5 2 2 2" xfId="13090" xr:uid="{00000000-0005-0000-0000-0000B1050000}"/>
    <cellStyle name="Normal 10 3 5 2 3" xfId="10163" xr:uid="{00000000-0005-0000-0000-0000B2050000}"/>
    <cellStyle name="Normal 10 3 5 3" xfId="5746" xr:uid="{00000000-0005-0000-0000-0000B3050000}"/>
    <cellStyle name="Normal 10 3 5 3 2" xfId="12172" xr:uid="{00000000-0005-0000-0000-0000B4050000}"/>
    <cellStyle name="Normal 10 3 5 4" xfId="9196" xr:uid="{00000000-0005-0000-0000-0000B5050000}"/>
    <cellStyle name="Normal 10 3 6" xfId="1848" xr:uid="{00000000-0005-0000-0000-0000B6050000}"/>
    <cellStyle name="Normal 10 3 6 2" xfId="3233" xr:uid="{00000000-0005-0000-0000-0000B7050000}"/>
    <cellStyle name="Normal 10 3 6 2 2" xfId="6172" xr:uid="{00000000-0005-0000-0000-0000B8050000}"/>
    <cellStyle name="Normal 10 3 6 2 2 2" xfId="12598" xr:uid="{00000000-0005-0000-0000-0000B9050000}"/>
    <cellStyle name="Normal 10 3 6 2 3" xfId="9671" xr:uid="{00000000-0005-0000-0000-0000BA050000}"/>
    <cellStyle name="Normal 10 3 6 3" xfId="5249" xr:uid="{00000000-0005-0000-0000-0000BB050000}"/>
    <cellStyle name="Normal 10 3 6 3 2" xfId="11675" xr:uid="{00000000-0005-0000-0000-0000BC050000}"/>
    <cellStyle name="Normal 10 3 6 4" xfId="8544" xr:uid="{00000000-0005-0000-0000-0000BD050000}"/>
    <cellStyle name="Normal 10 3 7" xfId="1289" xr:uid="{00000000-0005-0000-0000-0000BE050000}"/>
    <cellStyle name="Normal 10 3 7 2" xfId="4883" xr:uid="{00000000-0005-0000-0000-0000BF050000}"/>
    <cellStyle name="Normal 10 3 7 2 2" xfId="11309" xr:uid="{00000000-0005-0000-0000-0000C0050000}"/>
    <cellStyle name="Normal 10 3 7 3" xfId="8003" xr:uid="{00000000-0005-0000-0000-0000C1050000}"/>
    <cellStyle name="Normal 10 3 8" xfId="2869" xr:uid="{00000000-0005-0000-0000-0000C2050000}"/>
    <cellStyle name="Normal 10 3 8 2" xfId="5810" xr:uid="{00000000-0005-0000-0000-0000C3050000}"/>
    <cellStyle name="Normal 10 3 8 2 2" xfId="12236" xr:uid="{00000000-0005-0000-0000-0000C4050000}"/>
    <cellStyle name="Normal 10 3 8 3" xfId="9309" xr:uid="{00000000-0005-0000-0000-0000C5050000}"/>
    <cellStyle name="Normal 10 3 9" xfId="4168" xr:uid="{00000000-0005-0000-0000-0000C6050000}"/>
    <cellStyle name="Normal 10 3 9 2" xfId="10594" xr:uid="{00000000-0005-0000-0000-0000C7050000}"/>
    <cellStyle name="Normal 10 3 9 3" xfId="13633" xr:uid="{00000000-0005-0000-0000-0000C8050000}"/>
    <cellStyle name="Normal 10 3_IOPES" xfId="2691" xr:uid="{00000000-0005-0000-0000-0000C9050000}"/>
    <cellStyle name="Normal 10 4" xfId="299" xr:uid="{00000000-0005-0000-0000-0000CA050000}"/>
    <cellStyle name="Normal 10 4 2" xfId="879" xr:uid="{00000000-0005-0000-0000-0000CB050000}"/>
    <cellStyle name="Normal 10 4 2 2" xfId="1887" xr:uid="{00000000-0005-0000-0000-0000CC050000}"/>
    <cellStyle name="Normal 10 4 2 2 2" xfId="5285" xr:uid="{00000000-0005-0000-0000-0000CD050000}"/>
    <cellStyle name="Normal 10 4 2 2 2 2" xfId="11711" xr:uid="{00000000-0005-0000-0000-0000CE050000}"/>
    <cellStyle name="Normal 10 4 2 2 3" xfId="8583" xr:uid="{00000000-0005-0000-0000-0000CF050000}"/>
    <cellStyle name="Normal 10 4 2 3" xfId="3269" xr:uid="{00000000-0005-0000-0000-0000D0050000}"/>
    <cellStyle name="Normal 10 4 2 3 2" xfId="6208" xr:uid="{00000000-0005-0000-0000-0000D1050000}"/>
    <cellStyle name="Normal 10 4 2 3 2 2" xfId="12634" xr:uid="{00000000-0005-0000-0000-0000D2050000}"/>
    <cellStyle name="Normal 10 4 2 3 3" xfId="9707" xr:uid="{00000000-0005-0000-0000-0000D3050000}"/>
    <cellStyle name="Normal 10 4 2 4" xfId="4538" xr:uid="{00000000-0005-0000-0000-0000D4050000}"/>
    <cellStyle name="Normal 10 4 2 4 2" xfId="10964" xr:uid="{00000000-0005-0000-0000-0000D5050000}"/>
    <cellStyle name="Normal 10 4 2 5" xfId="7599" xr:uid="{00000000-0005-0000-0000-0000D6050000}"/>
    <cellStyle name="Normal 10 4 2 6" xfId="13636" xr:uid="{00000000-0005-0000-0000-0000D7050000}"/>
    <cellStyle name="Normal 10 4 3" xfId="1781" xr:uid="{00000000-0005-0000-0000-0000D8050000}"/>
    <cellStyle name="Normal 10 4 3 2" xfId="2322" xr:uid="{00000000-0005-0000-0000-0000D9050000}"/>
    <cellStyle name="Normal 10 4 3 2 2" xfId="3539" xr:uid="{00000000-0005-0000-0000-0000DA050000}"/>
    <cellStyle name="Normal 10 4 3 2 2 2" xfId="6478" xr:uid="{00000000-0005-0000-0000-0000DB050000}"/>
    <cellStyle name="Normal 10 4 3 2 2 2 2" xfId="12904" xr:uid="{00000000-0005-0000-0000-0000DC050000}"/>
    <cellStyle name="Normal 10 4 3 2 2 3" xfId="9977" xr:uid="{00000000-0005-0000-0000-0000DD050000}"/>
    <cellStyle name="Normal 10 4 3 2 3" xfId="5560" xr:uid="{00000000-0005-0000-0000-0000DE050000}"/>
    <cellStyle name="Normal 10 4 3 2 3 2" xfId="11986" xr:uid="{00000000-0005-0000-0000-0000DF050000}"/>
    <cellStyle name="Normal 10 4 3 2 4" xfId="9001" xr:uid="{00000000-0005-0000-0000-0000E0050000}"/>
    <cellStyle name="Normal 10 4 3 3" xfId="3177" xr:uid="{00000000-0005-0000-0000-0000E1050000}"/>
    <cellStyle name="Normal 10 4 3 3 2" xfId="6116" xr:uid="{00000000-0005-0000-0000-0000E2050000}"/>
    <cellStyle name="Normal 10 4 3 3 2 2" xfId="12542" xr:uid="{00000000-0005-0000-0000-0000E3050000}"/>
    <cellStyle name="Normal 10 4 3 3 3" xfId="9615" xr:uid="{00000000-0005-0000-0000-0000E4050000}"/>
    <cellStyle name="Normal 10 4 3 4" xfId="5193" xr:uid="{00000000-0005-0000-0000-0000E5050000}"/>
    <cellStyle name="Normal 10 4 3 4 2" xfId="11619" xr:uid="{00000000-0005-0000-0000-0000E6050000}"/>
    <cellStyle name="Normal 10 4 3 5" xfId="8486" xr:uid="{00000000-0005-0000-0000-0000E7050000}"/>
    <cellStyle name="Normal 10 4 4" xfId="1333" xr:uid="{00000000-0005-0000-0000-0000E8050000}"/>
    <cellStyle name="Normal 10 4 4 2" xfId="4919" xr:uid="{00000000-0005-0000-0000-0000E9050000}"/>
    <cellStyle name="Normal 10 4 4 2 2" xfId="11345" xr:uid="{00000000-0005-0000-0000-0000EA050000}"/>
    <cellStyle name="Normal 10 4 4 3" xfId="8047" xr:uid="{00000000-0005-0000-0000-0000EB050000}"/>
    <cellStyle name="Normal 10 4 4 4" xfId="13612" xr:uid="{00000000-0005-0000-0000-0000EC050000}"/>
    <cellStyle name="Normal 10 4 5" xfId="2905" xr:uid="{00000000-0005-0000-0000-0000ED050000}"/>
    <cellStyle name="Normal 10 4 5 2" xfId="5846" xr:uid="{00000000-0005-0000-0000-0000EE050000}"/>
    <cellStyle name="Normal 10 4 5 2 2" xfId="12272" xr:uid="{00000000-0005-0000-0000-0000EF050000}"/>
    <cellStyle name="Normal 10 4 5 3" xfId="9345" xr:uid="{00000000-0005-0000-0000-0000F0050000}"/>
    <cellStyle name="Normal 10 4 6" xfId="3990" xr:uid="{00000000-0005-0000-0000-0000F1050000}"/>
    <cellStyle name="Normal 10 4 6 2" xfId="10416" xr:uid="{00000000-0005-0000-0000-0000F2050000}"/>
    <cellStyle name="Normal 10 4 7" xfId="7045" xr:uid="{00000000-0005-0000-0000-0000F3050000}"/>
    <cellStyle name="Normal 10 4 8" xfId="13664" xr:uid="{00000000-0005-0000-0000-0000F4050000}"/>
    <cellStyle name="Normal 10 5" xfId="701" xr:uid="{00000000-0005-0000-0000-0000F5050000}"/>
    <cellStyle name="Normal 10 5 2" xfId="1952" xr:uid="{00000000-0005-0000-0000-0000F6050000}"/>
    <cellStyle name="Normal 10 5 2 2" xfId="3327" xr:uid="{00000000-0005-0000-0000-0000F7050000}"/>
    <cellStyle name="Normal 10 5 2 2 2" xfId="6266" xr:uid="{00000000-0005-0000-0000-0000F8050000}"/>
    <cellStyle name="Normal 10 5 2 2 2 2" xfId="12692" xr:uid="{00000000-0005-0000-0000-0000F9050000}"/>
    <cellStyle name="Normal 10 5 2 2 3" xfId="9765" xr:uid="{00000000-0005-0000-0000-0000FA050000}"/>
    <cellStyle name="Normal 10 5 2 3" xfId="5343" xr:uid="{00000000-0005-0000-0000-0000FB050000}"/>
    <cellStyle name="Normal 10 5 2 3 2" xfId="11769" xr:uid="{00000000-0005-0000-0000-0000FC050000}"/>
    <cellStyle name="Normal 10 5 2 4" xfId="8648" xr:uid="{00000000-0005-0000-0000-0000FD050000}"/>
    <cellStyle name="Normal 10 5 2 4 2" xfId="13659" xr:uid="{00000000-0005-0000-0000-0000FE050000}"/>
    <cellStyle name="Normal 10 5 3" xfId="1399" xr:uid="{00000000-0005-0000-0000-0000FF050000}"/>
    <cellStyle name="Normal 10 5 3 2" xfId="4977" xr:uid="{00000000-0005-0000-0000-000000060000}"/>
    <cellStyle name="Normal 10 5 3 2 2" xfId="11403" xr:uid="{00000000-0005-0000-0000-000001060000}"/>
    <cellStyle name="Normal 10 5 3 3" xfId="8113" xr:uid="{00000000-0005-0000-0000-000002060000}"/>
    <cellStyle name="Normal 10 5 4" xfId="2963" xr:uid="{00000000-0005-0000-0000-000003060000}"/>
    <cellStyle name="Normal 10 5 4 2" xfId="5904" xr:uid="{00000000-0005-0000-0000-000004060000}"/>
    <cellStyle name="Normal 10 5 4 2 2" xfId="12330" xr:uid="{00000000-0005-0000-0000-000005060000}"/>
    <cellStyle name="Normal 10 5 4 3" xfId="9403" xr:uid="{00000000-0005-0000-0000-000006060000}"/>
    <cellStyle name="Normal 10 5 5" xfId="4360" xr:uid="{00000000-0005-0000-0000-000007060000}"/>
    <cellStyle name="Normal 10 5 5 2" xfId="10786" xr:uid="{00000000-0005-0000-0000-000008060000}"/>
    <cellStyle name="Normal 10 5 6" xfId="7421" xr:uid="{00000000-0005-0000-0000-000009060000}"/>
    <cellStyle name="Normal 10 5 6 2" xfId="13653" xr:uid="{00000000-0005-0000-0000-00000A060000}"/>
    <cellStyle name="Normal 10 5 7" xfId="13611" xr:uid="{00000000-0005-0000-0000-00000B060000}"/>
    <cellStyle name="Normal 10 6" xfId="1557" xr:uid="{00000000-0005-0000-0000-00000C060000}"/>
    <cellStyle name="Normal 10 6 2" xfId="2106" xr:uid="{00000000-0005-0000-0000-00000D060000}"/>
    <cellStyle name="Normal 10 6 2 2" xfId="3385" xr:uid="{00000000-0005-0000-0000-00000E060000}"/>
    <cellStyle name="Normal 10 6 2 2 2" xfId="6324" xr:uid="{00000000-0005-0000-0000-00000F060000}"/>
    <cellStyle name="Normal 10 6 2 2 2 2" xfId="12750" xr:uid="{00000000-0005-0000-0000-000010060000}"/>
    <cellStyle name="Normal 10 6 2 2 3" xfId="9823" xr:uid="{00000000-0005-0000-0000-000011060000}"/>
    <cellStyle name="Normal 10 6 2 3" xfId="5403" xr:uid="{00000000-0005-0000-0000-000012060000}"/>
    <cellStyle name="Normal 10 6 2 3 2" xfId="11829" xr:uid="{00000000-0005-0000-0000-000013060000}"/>
    <cellStyle name="Normal 10 6 2 4" xfId="8800" xr:uid="{00000000-0005-0000-0000-000014060000}"/>
    <cellStyle name="Normal 10 6 3" xfId="3022" xr:uid="{00000000-0005-0000-0000-000015060000}"/>
    <cellStyle name="Normal 10 6 3 2" xfId="5962" xr:uid="{00000000-0005-0000-0000-000016060000}"/>
    <cellStyle name="Normal 10 6 3 2 2" xfId="12388" xr:uid="{00000000-0005-0000-0000-000017060000}"/>
    <cellStyle name="Normal 10 6 3 3" xfId="9461" xr:uid="{00000000-0005-0000-0000-000018060000}"/>
    <cellStyle name="Normal 10 6 4" xfId="5035" xr:uid="{00000000-0005-0000-0000-000019060000}"/>
    <cellStyle name="Normal 10 6 4 2" xfId="11461" xr:uid="{00000000-0005-0000-0000-00001A060000}"/>
    <cellStyle name="Normal 10 6 5" xfId="8271" xr:uid="{00000000-0005-0000-0000-00001B060000}"/>
    <cellStyle name="Normal 10 7" xfId="1633" xr:uid="{00000000-0005-0000-0000-00001C060000}"/>
    <cellStyle name="Normal 10 7 2" xfId="2180" xr:uid="{00000000-0005-0000-0000-00001D060000}"/>
    <cellStyle name="Normal 10 7 2 2" xfId="3444" xr:uid="{00000000-0005-0000-0000-00001E060000}"/>
    <cellStyle name="Normal 10 7 2 2 2" xfId="6383" xr:uid="{00000000-0005-0000-0000-00001F060000}"/>
    <cellStyle name="Normal 10 7 2 2 2 2" xfId="12809" xr:uid="{00000000-0005-0000-0000-000020060000}"/>
    <cellStyle name="Normal 10 7 2 2 3" xfId="9882" xr:uid="{00000000-0005-0000-0000-000021060000}"/>
    <cellStyle name="Normal 10 7 2 3" xfId="5462" xr:uid="{00000000-0005-0000-0000-000022060000}"/>
    <cellStyle name="Normal 10 7 2 3 2" xfId="11888" xr:uid="{00000000-0005-0000-0000-000023060000}"/>
    <cellStyle name="Normal 10 7 2 4" xfId="8872" xr:uid="{00000000-0005-0000-0000-000024060000}"/>
    <cellStyle name="Normal 10 7 3" xfId="3082" xr:uid="{00000000-0005-0000-0000-000025060000}"/>
    <cellStyle name="Normal 10 7 3 2" xfId="6021" xr:uid="{00000000-0005-0000-0000-000026060000}"/>
    <cellStyle name="Normal 10 7 3 2 2" xfId="12447" xr:uid="{00000000-0005-0000-0000-000027060000}"/>
    <cellStyle name="Normal 10 7 3 3" xfId="9520" xr:uid="{00000000-0005-0000-0000-000028060000}"/>
    <cellStyle name="Normal 10 7 4" xfId="5094" xr:uid="{00000000-0005-0000-0000-000029060000}"/>
    <cellStyle name="Normal 10 7 4 2" xfId="11520" xr:uid="{00000000-0005-0000-0000-00002A060000}"/>
    <cellStyle name="Normal 10 7 5" xfId="8344" xr:uid="{00000000-0005-0000-0000-00002B060000}"/>
    <cellStyle name="Normal 10 8" xfId="2444" xr:uid="{00000000-0005-0000-0000-00002C060000}"/>
    <cellStyle name="Normal 10 8 2" xfId="3607" xr:uid="{00000000-0005-0000-0000-00002D060000}"/>
    <cellStyle name="Normal 10 8 2 2" xfId="6546" xr:uid="{00000000-0005-0000-0000-00002E060000}"/>
    <cellStyle name="Normal 10 8 2 2 2" xfId="12972" xr:uid="{00000000-0005-0000-0000-00002F060000}"/>
    <cellStyle name="Normal 10 8 2 3" xfId="10045" xr:uid="{00000000-0005-0000-0000-000030060000}"/>
    <cellStyle name="Normal 10 8 3" xfId="5628" xr:uid="{00000000-0005-0000-0000-000031060000}"/>
    <cellStyle name="Normal 10 8 3 2" xfId="12054" xr:uid="{00000000-0005-0000-0000-000032060000}"/>
    <cellStyle name="Normal 10 8 4" xfId="9078" xr:uid="{00000000-0005-0000-0000-000033060000}"/>
    <cellStyle name="Normal 10 9" xfId="1825" xr:uid="{00000000-0005-0000-0000-000034060000}"/>
    <cellStyle name="Normal 10 9 2" xfId="3211" xr:uid="{00000000-0005-0000-0000-000035060000}"/>
    <cellStyle name="Normal 10 9 2 2" xfId="6150" xr:uid="{00000000-0005-0000-0000-000036060000}"/>
    <cellStyle name="Normal 10 9 2 2 2" xfId="12576" xr:uid="{00000000-0005-0000-0000-000037060000}"/>
    <cellStyle name="Normal 10 9 2 3" xfId="9649" xr:uid="{00000000-0005-0000-0000-000038060000}"/>
    <cellStyle name="Normal 10 9 3" xfId="5227" xr:uid="{00000000-0005-0000-0000-000039060000}"/>
    <cellStyle name="Normal 10 9 3 2" xfId="11653" xr:uid="{00000000-0005-0000-0000-00003A060000}"/>
    <cellStyle name="Normal 10 9 4" xfId="8522" xr:uid="{00000000-0005-0000-0000-00003B060000}"/>
    <cellStyle name="Normal 10_IOPES" xfId="2366" xr:uid="{00000000-0005-0000-0000-00003C060000}"/>
    <cellStyle name="Normal 100" xfId="13588" xr:uid="{00000000-0005-0000-0000-00003D060000}"/>
    <cellStyle name="Normal 101" xfId="13577" xr:uid="{00000000-0005-0000-0000-00003E060000}"/>
    <cellStyle name="Normal 102" xfId="13590" xr:uid="{00000000-0005-0000-0000-00003F060000}"/>
    <cellStyle name="Normal 103" xfId="13576" xr:uid="{00000000-0005-0000-0000-000040060000}"/>
    <cellStyle name="Normal 104" xfId="13575" xr:uid="{00000000-0005-0000-0000-000041060000}"/>
    <cellStyle name="Normal 105" xfId="13122" xr:uid="{00000000-0005-0000-0000-000042060000}"/>
    <cellStyle name="Normal 106" xfId="13574" xr:uid="{00000000-0005-0000-0000-000043060000}"/>
    <cellStyle name="Normal 107" xfId="13522" xr:uid="{00000000-0005-0000-0000-000044060000}"/>
    <cellStyle name="Normal 108" xfId="13592" xr:uid="{00000000-0005-0000-0000-000045060000}"/>
    <cellStyle name="Normal 109" xfId="13573" xr:uid="{00000000-0005-0000-0000-000046060000}"/>
    <cellStyle name="Normal 11" xfId="107" xr:uid="{00000000-0005-0000-0000-000047060000}"/>
    <cellStyle name="Normal 11 10" xfId="6869" xr:uid="{00000000-0005-0000-0000-000048060000}"/>
    <cellStyle name="Normal 11 2" xfId="168" xr:uid="{00000000-0005-0000-0000-000049060000}"/>
    <cellStyle name="Normal 11 2 2" xfId="539" xr:uid="{00000000-0005-0000-0000-00004A060000}"/>
    <cellStyle name="Normal 11 2 2 2" xfId="1118" xr:uid="{00000000-0005-0000-0000-00004B060000}"/>
    <cellStyle name="Normal 11 2 2 2 2" xfId="4777" xr:uid="{00000000-0005-0000-0000-00004C060000}"/>
    <cellStyle name="Normal 11 2 2 2 2 2" xfId="11203" xr:uid="{00000000-0005-0000-0000-00004D060000}"/>
    <cellStyle name="Normal 11 2 2 2 3" xfId="7838" xr:uid="{00000000-0005-0000-0000-00004E060000}"/>
    <cellStyle name="Normal 11 2 2 3" xfId="2507" xr:uid="{00000000-0005-0000-0000-00004F060000}"/>
    <cellStyle name="Normal 11 2 2 3 2" xfId="5689" xr:uid="{00000000-0005-0000-0000-000050060000}"/>
    <cellStyle name="Normal 11 2 2 3 2 2" xfId="12115" xr:uid="{00000000-0005-0000-0000-000051060000}"/>
    <cellStyle name="Normal 11 2 2 3 3" xfId="9139" xr:uid="{00000000-0005-0000-0000-000052060000}"/>
    <cellStyle name="Normal 11 2 2 4" xfId="3668" xr:uid="{00000000-0005-0000-0000-000053060000}"/>
    <cellStyle name="Normal 11 2 2 4 2" xfId="6607" xr:uid="{00000000-0005-0000-0000-000054060000}"/>
    <cellStyle name="Normal 11 2 2 4 2 2" xfId="13033" xr:uid="{00000000-0005-0000-0000-000055060000}"/>
    <cellStyle name="Normal 11 2 2 4 3" xfId="10106" xr:uid="{00000000-0005-0000-0000-000056060000}"/>
    <cellStyle name="Normal 11 2 2 5" xfId="4229" xr:uid="{00000000-0005-0000-0000-000057060000}"/>
    <cellStyle name="Normal 11 2 2 5 2" xfId="10655" xr:uid="{00000000-0005-0000-0000-000058060000}"/>
    <cellStyle name="Normal 11 2 2 6" xfId="7284" xr:uid="{00000000-0005-0000-0000-000059060000}"/>
    <cellStyle name="Normal 11 2 3" xfId="360" xr:uid="{00000000-0005-0000-0000-00005A060000}"/>
    <cellStyle name="Normal 11 2 3 2" xfId="940" xr:uid="{00000000-0005-0000-0000-00005B060000}"/>
    <cellStyle name="Normal 11 2 3 2 2" xfId="4599" xr:uid="{00000000-0005-0000-0000-00005C060000}"/>
    <cellStyle name="Normal 11 2 3 2 2 2" xfId="11025" xr:uid="{00000000-0005-0000-0000-00005D060000}"/>
    <cellStyle name="Normal 11 2 3 2 3" xfId="7660" xr:uid="{00000000-0005-0000-0000-00005E060000}"/>
    <cellStyle name="Normal 11 2 3 3" xfId="1912" xr:uid="{00000000-0005-0000-0000-00005F060000}"/>
    <cellStyle name="Normal 11 2 3 3 2" xfId="5310" xr:uid="{00000000-0005-0000-0000-000060060000}"/>
    <cellStyle name="Normal 11 2 3 3 2 2" xfId="11736" xr:uid="{00000000-0005-0000-0000-000061060000}"/>
    <cellStyle name="Normal 11 2 3 3 3" xfId="8608" xr:uid="{00000000-0005-0000-0000-000062060000}"/>
    <cellStyle name="Normal 11 2 3 4" xfId="3294" xr:uid="{00000000-0005-0000-0000-000063060000}"/>
    <cellStyle name="Normal 11 2 3 4 2" xfId="6233" xr:uid="{00000000-0005-0000-0000-000064060000}"/>
    <cellStyle name="Normal 11 2 3 4 2 2" xfId="12659" xr:uid="{00000000-0005-0000-0000-000065060000}"/>
    <cellStyle name="Normal 11 2 3 4 3" xfId="9732" xr:uid="{00000000-0005-0000-0000-000066060000}"/>
    <cellStyle name="Normal 11 2 3 5" xfId="4051" xr:uid="{00000000-0005-0000-0000-000067060000}"/>
    <cellStyle name="Normal 11 2 3 5 2" xfId="10477" xr:uid="{00000000-0005-0000-0000-000068060000}"/>
    <cellStyle name="Normal 11 2 3 6" xfId="7106" xr:uid="{00000000-0005-0000-0000-000069060000}"/>
    <cellStyle name="Normal 11 2 4" xfId="762" xr:uid="{00000000-0005-0000-0000-00006A060000}"/>
    <cellStyle name="Normal 11 2 4 2" xfId="4421" xr:uid="{00000000-0005-0000-0000-00006B060000}"/>
    <cellStyle name="Normal 11 2 4 2 2" xfId="10847" xr:uid="{00000000-0005-0000-0000-00006C060000}"/>
    <cellStyle name="Normal 11 2 4 3" xfId="7482" xr:uid="{00000000-0005-0000-0000-00006D060000}"/>
    <cellStyle name="Normal 11 2 5" xfId="1358" xr:uid="{00000000-0005-0000-0000-00006E060000}"/>
    <cellStyle name="Normal 11 2 5 2" xfId="4944" xr:uid="{00000000-0005-0000-0000-00006F060000}"/>
    <cellStyle name="Normal 11 2 5 2 2" xfId="11370" xr:uid="{00000000-0005-0000-0000-000070060000}"/>
    <cellStyle name="Normal 11 2 5 3" xfId="8072" xr:uid="{00000000-0005-0000-0000-000071060000}"/>
    <cellStyle name="Normal 11 2 6" xfId="2930" xr:uid="{00000000-0005-0000-0000-000072060000}"/>
    <cellStyle name="Normal 11 2 6 2" xfId="5871" xr:uid="{00000000-0005-0000-0000-000073060000}"/>
    <cellStyle name="Normal 11 2 6 2 2" xfId="12297" xr:uid="{00000000-0005-0000-0000-000074060000}"/>
    <cellStyle name="Normal 11 2 6 3" xfId="9370" xr:uid="{00000000-0005-0000-0000-000075060000}"/>
    <cellStyle name="Normal 11 2 7" xfId="3873" xr:uid="{00000000-0005-0000-0000-000076060000}"/>
    <cellStyle name="Normal 11 2 7 2" xfId="10299" xr:uid="{00000000-0005-0000-0000-000077060000}"/>
    <cellStyle name="Normal 11 2 8" xfId="6928" xr:uid="{00000000-0005-0000-0000-000078060000}"/>
    <cellStyle name="Normal 11 2_IOPES" xfId="2616" xr:uid="{00000000-0005-0000-0000-000079060000}"/>
    <cellStyle name="Normal 11 3" xfId="480" xr:uid="{00000000-0005-0000-0000-00007A060000}"/>
    <cellStyle name="Normal 11 3 2" xfId="1059" xr:uid="{00000000-0005-0000-0000-00007B060000}"/>
    <cellStyle name="Normal 11 3 2 2" xfId="1977" xr:uid="{00000000-0005-0000-0000-00007C060000}"/>
    <cellStyle name="Normal 11 3 2 2 2" xfId="5368" xr:uid="{00000000-0005-0000-0000-00007D060000}"/>
    <cellStyle name="Normal 11 3 2 2 2 2" xfId="11794" xr:uid="{00000000-0005-0000-0000-00007E060000}"/>
    <cellStyle name="Normal 11 3 2 2 3" xfId="8673" xr:uid="{00000000-0005-0000-0000-00007F060000}"/>
    <cellStyle name="Normal 11 3 2 3" xfId="3352" xr:uid="{00000000-0005-0000-0000-000080060000}"/>
    <cellStyle name="Normal 11 3 2 3 2" xfId="6291" xr:uid="{00000000-0005-0000-0000-000081060000}"/>
    <cellStyle name="Normal 11 3 2 3 2 2" xfId="12717" xr:uid="{00000000-0005-0000-0000-000082060000}"/>
    <cellStyle name="Normal 11 3 2 3 3" xfId="9790" xr:uid="{00000000-0005-0000-0000-000083060000}"/>
    <cellStyle name="Normal 11 3 2 4" xfId="4718" xr:uid="{00000000-0005-0000-0000-000084060000}"/>
    <cellStyle name="Normal 11 3 2 4 2" xfId="11144" xr:uid="{00000000-0005-0000-0000-000085060000}"/>
    <cellStyle name="Normal 11 3 2 5" xfId="7779" xr:uid="{00000000-0005-0000-0000-000086060000}"/>
    <cellStyle name="Normal 11 3 3" xfId="1424" xr:uid="{00000000-0005-0000-0000-000087060000}"/>
    <cellStyle name="Normal 11 3 3 2" xfId="5002" xr:uid="{00000000-0005-0000-0000-000088060000}"/>
    <cellStyle name="Normal 11 3 3 2 2" xfId="11428" xr:uid="{00000000-0005-0000-0000-000089060000}"/>
    <cellStyle name="Normal 11 3 3 3" xfId="8138" xr:uid="{00000000-0005-0000-0000-00008A060000}"/>
    <cellStyle name="Normal 11 3 4" xfId="2988" xr:uid="{00000000-0005-0000-0000-00008B060000}"/>
    <cellStyle name="Normal 11 3 4 2" xfId="5929" xr:uid="{00000000-0005-0000-0000-00008C060000}"/>
    <cellStyle name="Normal 11 3 4 2 2" xfId="12355" xr:uid="{00000000-0005-0000-0000-00008D060000}"/>
    <cellStyle name="Normal 11 3 4 3" xfId="9428" xr:uid="{00000000-0005-0000-0000-00008E060000}"/>
    <cellStyle name="Normal 11 3 5" xfId="4170" xr:uid="{00000000-0005-0000-0000-00008F060000}"/>
    <cellStyle name="Normal 11 3 5 2" xfId="10596" xr:uid="{00000000-0005-0000-0000-000090060000}"/>
    <cellStyle name="Normal 11 3 6" xfId="7225" xr:uid="{00000000-0005-0000-0000-000091060000}"/>
    <cellStyle name="Normal 11 4" xfId="301" xr:uid="{00000000-0005-0000-0000-000092060000}"/>
    <cellStyle name="Normal 11 4 2" xfId="881" xr:uid="{00000000-0005-0000-0000-000093060000}"/>
    <cellStyle name="Normal 11 4 2 2" xfId="2131" xr:uid="{00000000-0005-0000-0000-000094060000}"/>
    <cellStyle name="Normal 11 4 2 2 2" xfId="5428" xr:uid="{00000000-0005-0000-0000-000095060000}"/>
    <cellStyle name="Normal 11 4 2 2 2 2" xfId="11854" xr:uid="{00000000-0005-0000-0000-000096060000}"/>
    <cellStyle name="Normal 11 4 2 2 3" xfId="8825" xr:uid="{00000000-0005-0000-0000-000097060000}"/>
    <cellStyle name="Normal 11 4 2 3" xfId="3410" xr:uid="{00000000-0005-0000-0000-000098060000}"/>
    <cellStyle name="Normal 11 4 2 3 2" xfId="6349" xr:uid="{00000000-0005-0000-0000-000099060000}"/>
    <cellStyle name="Normal 11 4 2 3 2 2" xfId="12775" xr:uid="{00000000-0005-0000-0000-00009A060000}"/>
    <cellStyle name="Normal 11 4 2 3 3" xfId="9848" xr:uid="{00000000-0005-0000-0000-00009B060000}"/>
    <cellStyle name="Normal 11 4 2 4" xfId="4540" xr:uid="{00000000-0005-0000-0000-00009C060000}"/>
    <cellStyle name="Normal 11 4 2 4 2" xfId="10966" xr:uid="{00000000-0005-0000-0000-00009D060000}"/>
    <cellStyle name="Normal 11 4 2 5" xfId="7601" xr:uid="{00000000-0005-0000-0000-00009E060000}"/>
    <cellStyle name="Normal 11 4 3" xfId="1582" xr:uid="{00000000-0005-0000-0000-00009F060000}"/>
    <cellStyle name="Normal 11 4 3 2" xfId="5060" xr:uid="{00000000-0005-0000-0000-0000A0060000}"/>
    <cellStyle name="Normal 11 4 3 2 2" xfId="11486" xr:uid="{00000000-0005-0000-0000-0000A1060000}"/>
    <cellStyle name="Normal 11 4 3 3" xfId="8296" xr:uid="{00000000-0005-0000-0000-0000A2060000}"/>
    <cellStyle name="Normal 11 4 4" xfId="3047" xr:uid="{00000000-0005-0000-0000-0000A3060000}"/>
    <cellStyle name="Normal 11 4 4 2" xfId="5987" xr:uid="{00000000-0005-0000-0000-0000A4060000}"/>
    <cellStyle name="Normal 11 4 4 2 2" xfId="12413" xr:uid="{00000000-0005-0000-0000-0000A5060000}"/>
    <cellStyle name="Normal 11 4 4 3" xfId="9486" xr:uid="{00000000-0005-0000-0000-0000A6060000}"/>
    <cellStyle name="Normal 11 4 5" xfId="3992" xr:uid="{00000000-0005-0000-0000-0000A7060000}"/>
    <cellStyle name="Normal 11 4 5 2" xfId="10418" xr:uid="{00000000-0005-0000-0000-0000A8060000}"/>
    <cellStyle name="Normal 11 4 6" xfId="7047" xr:uid="{00000000-0005-0000-0000-0000A9060000}"/>
    <cellStyle name="Normal 11 5" xfId="703" xr:uid="{00000000-0005-0000-0000-0000AA060000}"/>
    <cellStyle name="Normal 11 5 2" xfId="2446" xr:uid="{00000000-0005-0000-0000-0000AB060000}"/>
    <cellStyle name="Normal 11 5 2 2" xfId="5630" xr:uid="{00000000-0005-0000-0000-0000AC060000}"/>
    <cellStyle name="Normal 11 5 2 2 2" xfId="12056" xr:uid="{00000000-0005-0000-0000-0000AD060000}"/>
    <cellStyle name="Normal 11 5 2 3" xfId="9080" xr:uid="{00000000-0005-0000-0000-0000AE060000}"/>
    <cellStyle name="Normal 11 5 3" xfId="3609" xr:uid="{00000000-0005-0000-0000-0000AF060000}"/>
    <cellStyle name="Normal 11 5 3 2" xfId="6548" xr:uid="{00000000-0005-0000-0000-0000B0060000}"/>
    <cellStyle name="Normal 11 5 3 2 2" xfId="12974" xr:uid="{00000000-0005-0000-0000-0000B1060000}"/>
    <cellStyle name="Normal 11 5 3 3" xfId="10047" xr:uid="{00000000-0005-0000-0000-0000B2060000}"/>
    <cellStyle name="Normal 11 5 4" xfId="4362" xr:uid="{00000000-0005-0000-0000-0000B3060000}"/>
    <cellStyle name="Normal 11 5 4 2" xfId="10788" xr:uid="{00000000-0005-0000-0000-0000B4060000}"/>
    <cellStyle name="Normal 11 5 5" xfId="7423" xr:uid="{00000000-0005-0000-0000-0000B5060000}"/>
    <cellStyle name="Normal 11 6" xfId="1851" xr:uid="{00000000-0005-0000-0000-0000B6060000}"/>
    <cellStyle name="Normal 11 6 2" xfId="3236" xr:uid="{00000000-0005-0000-0000-0000B7060000}"/>
    <cellStyle name="Normal 11 6 2 2" xfId="6175" xr:uid="{00000000-0005-0000-0000-0000B8060000}"/>
    <cellStyle name="Normal 11 6 2 2 2" xfId="12601" xr:uid="{00000000-0005-0000-0000-0000B9060000}"/>
    <cellStyle name="Normal 11 6 2 3" xfId="9674" xr:uid="{00000000-0005-0000-0000-0000BA060000}"/>
    <cellStyle name="Normal 11 6 3" xfId="5252" xr:uid="{00000000-0005-0000-0000-0000BB060000}"/>
    <cellStyle name="Normal 11 6 3 2" xfId="11678" xr:uid="{00000000-0005-0000-0000-0000BC060000}"/>
    <cellStyle name="Normal 11 6 4" xfId="8547" xr:uid="{00000000-0005-0000-0000-0000BD060000}"/>
    <cellStyle name="Normal 11 7" xfId="1292" xr:uid="{00000000-0005-0000-0000-0000BE060000}"/>
    <cellStyle name="Normal 11 7 2" xfId="4886" xr:uid="{00000000-0005-0000-0000-0000BF060000}"/>
    <cellStyle name="Normal 11 7 2 2" xfId="11312" xr:uid="{00000000-0005-0000-0000-0000C0060000}"/>
    <cellStyle name="Normal 11 7 3" xfId="8006" xr:uid="{00000000-0005-0000-0000-0000C1060000}"/>
    <cellStyle name="Normal 11 8" xfId="2872" xr:uid="{00000000-0005-0000-0000-0000C2060000}"/>
    <cellStyle name="Normal 11 8 2" xfId="5813" xr:uid="{00000000-0005-0000-0000-0000C3060000}"/>
    <cellStyle name="Normal 11 8 2 2" xfId="12239" xr:uid="{00000000-0005-0000-0000-0000C4060000}"/>
    <cellStyle name="Normal 11 8 3" xfId="9312" xr:uid="{00000000-0005-0000-0000-0000C5060000}"/>
    <cellStyle name="Normal 11 9" xfId="3814" xr:uid="{00000000-0005-0000-0000-0000C6060000}"/>
    <cellStyle name="Normal 11 9 2" xfId="10240" xr:uid="{00000000-0005-0000-0000-0000C7060000}"/>
    <cellStyle name="Normal 11_IOPES" xfId="2355" xr:uid="{00000000-0005-0000-0000-0000C8060000}"/>
    <cellStyle name="Normal 110" xfId="13523" xr:uid="{00000000-0005-0000-0000-0000C9060000}"/>
    <cellStyle name="Normal 111" xfId="13478" xr:uid="{00000000-0005-0000-0000-0000CA060000}"/>
    <cellStyle name="Normal 112" xfId="13598" xr:uid="{00000000-0005-0000-0000-0000CB060000}"/>
    <cellStyle name="Normal 113" xfId="13599" xr:uid="{00000000-0005-0000-0000-0000CC060000}"/>
    <cellStyle name="Normal 114" xfId="13620" xr:uid="{00000000-0005-0000-0000-0000CD060000}"/>
    <cellStyle name="Normal 115" xfId="13680" xr:uid="{00000000-0005-0000-0000-0000CE060000}"/>
    <cellStyle name="Normal 116" xfId="13681" xr:uid="{00000000-0005-0000-0000-0000CF060000}"/>
    <cellStyle name="Normal 117" xfId="13679" xr:uid="{00000000-0005-0000-0000-0000D0060000}"/>
    <cellStyle name="Normal 118" xfId="13678" xr:uid="{00000000-0005-0000-0000-0000D1060000}"/>
    <cellStyle name="Normal 119" xfId="13682" xr:uid="{00000000-0005-0000-0000-0000D2060000}"/>
    <cellStyle name="Normal 12" xfId="233" xr:uid="{00000000-0005-0000-0000-0000D3060000}"/>
    <cellStyle name="Normal 12 2" xfId="592" xr:uid="{00000000-0005-0000-0000-0000D4060000}"/>
    <cellStyle name="Normal 12 2 2" xfId="1170" xr:uid="{00000000-0005-0000-0000-0000D5060000}"/>
    <cellStyle name="Normal 12 2 2 2" xfId="4829" xr:uid="{00000000-0005-0000-0000-0000D6060000}"/>
    <cellStyle name="Normal 12 2 2 2 2" xfId="11255" xr:uid="{00000000-0005-0000-0000-0000D7060000}"/>
    <cellStyle name="Normal 12 2 2 3" xfId="7890" xr:uid="{00000000-0005-0000-0000-0000D8060000}"/>
    <cellStyle name="Normal 12 2 3" xfId="4281" xr:uid="{00000000-0005-0000-0000-0000D9060000}"/>
    <cellStyle name="Normal 12 2 3 2" xfId="10707" xr:uid="{00000000-0005-0000-0000-0000DA060000}"/>
    <cellStyle name="Normal 12 2 4" xfId="7336" xr:uid="{00000000-0005-0000-0000-0000DB060000}"/>
    <cellStyle name="Normal 12 3" xfId="413" xr:uid="{00000000-0005-0000-0000-0000DC060000}"/>
    <cellStyle name="Normal 12 3 2" xfId="992" xr:uid="{00000000-0005-0000-0000-0000DD060000}"/>
    <cellStyle name="Normal 12 3 2 2" xfId="4651" xr:uid="{00000000-0005-0000-0000-0000DE060000}"/>
    <cellStyle name="Normal 12 3 2 2 2" xfId="11077" xr:uid="{00000000-0005-0000-0000-0000DF060000}"/>
    <cellStyle name="Normal 12 3 2 3" xfId="7712" xr:uid="{00000000-0005-0000-0000-0000E0060000}"/>
    <cellStyle name="Normal 12 3 3" xfId="4103" xr:uid="{00000000-0005-0000-0000-0000E1060000}"/>
    <cellStyle name="Normal 12 3 3 2" xfId="10529" xr:uid="{00000000-0005-0000-0000-0000E2060000}"/>
    <cellStyle name="Normal 12 3 4" xfId="7158" xr:uid="{00000000-0005-0000-0000-0000E3060000}"/>
    <cellStyle name="Normal 12 4" xfId="814" xr:uid="{00000000-0005-0000-0000-0000E4060000}"/>
    <cellStyle name="Normal 12 4 2" xfId="4473" xr:uid="{00000000-0005-0000-0000-0000E5060000}"/>
    <cellStyle name="Normal 12 4 2 2" xfId="10899" xr:uid="{00000000-0005-0000-0000-0000E6060000}"/>
    <cellStyle name="Normal 12 4 3" xfId="7534" xr:uid="{00000000-0005-0000-0000-0000E7060000}"/>
    <cellStyle name="Normal 12 5" xfId="2569" xr:uid="{00000000-0005-0000-0000-0000E8060000}"/>
    <cellStyle name="Normal 12 5 2" xfId="5741" xr:uid="{00000000-0005-0000-0000-0000E9060000}"/>
    <cellStyle name="Normal 12 5 2 2" xfId="12167" xr:uid="{00000000-0005-0000-0000-0000EA060000}"/>
    <cellStyle name="Normal 12 5 3" xfId="9191" xr:uid="{00000000-0005-0000-0000-0000EB060000}"/>
    <cellStyle name="Normal 12 6" xfId="3720" xr:uid="{00000000-0005-0000-0000-0000EC060000}"/>
    <cellStyle name="Normal 12 6 2" xfId="6659" xr:uid="{00000000-0005-0000-0000-0000ED060000}"/>
    <cellStyle name="Normal 12 6 2 2" xfId="13085" xr:uid="{00000000-0005-0000-0000-0000EE060000}"/>
    <cellStyle name="Normal 12 6 3" xfId="10158" xr:uid="{00000000-0005-0000-0000-0000EF060000}"/>
    <cellStyle name="Normal 12 7" xfId="3925" xr:uid="{00000000-0005-0000-0000-0000F0060000}"/>
    <cellStyle name="Normal 12 7 2" xfId="10351" xr:uid="{00000000-0005-0000-0000-0000F1060000}"/>
    <cellStyle name="Normal 12 8" xfId="6980" xr:uid="{00000000-0005-0000-0000-0000F2060000}"/>
    <cellStyle name="Normal 120" xfId="13685" xr:uid="{00000000-0005-0000-0000-0000F3060000}"/>
    <cellStyle name="Normal 121" xfId="13686" xr:uid="{00000000-0005-0000-0000-0000F4060000}"/>
    <cellStyle name="Normal 13" xfId="631" xr:uid="{00000000-0005-0000-0000-0000F5060000}"/>
    <cellStyle name="Normal 13 10" xfId="13683" xr:uid="{00000000-0005-0000-0000-0000F6060000}"/>
    <cellStyle name="Normal 13 2" xfId="2764" xr:uid="{00000000-0005-0000-0000-0000F7060000}"/>
    <cellStyle name="Normal 13 3" xfId="4296" xr:uid="{00000000-0005-0000-0000-0000F8060000}"/>
    <cellStyle name="Normal 13 3 2" xfId="10722" xr:uid="{00000000-0005-0000-0000-0000F9060000}"/>
    <cellStyle name="Normal 13 4" xfId="6720" xr:uid="{00000000-0005-0000-0000-0000FA060000}"/>
    <cellStyle name="Normal 13 5" xfId="6760" xr:uid="{00000000-0005-0000-0000-0000FB060000}"/>
    <cellStyle name="Normal 13 6" xfId="6801" xr:uid="{00000000-0005-0000-0000-0000FC060000}"/>
    <cellStyle name="Normal 13 7" xfId="7351" xr:uid="{00000000-0005-0000-0000-0000FD060000}"/>
    <cellStyle name="Normal 13 8" xfId="13639" xr:uid="{00000000-0005-0000-0000-0000FE060000}"/>
    <cellStyle name="Normal 14" xfId="1237" xr:uid="{00000000-0005-0000-0000-0000FF060000}"/>
    <cellStyle name="Normal 15" xfId="1280" xr:uid="{00000000-0005-0000-0000-000000070000}"/>
    <cellStyle name="Normal 15 10" xfId="6758" xr:uid="{00000000-0005-0000-0000-000001070000}"/>
    <cellStyle name="Normal 15 11" xfId="6799" xr:uid="{00000000-0005-0000-0000-000002070000}"/>
    <cellStyle name="Normal 15 12" xfId="7994" xr:uid="{00000000-0005-0000-0000-000003070000}"/>
    <cellStyle name="Normal 15 2" xfId="1346" xr:uid="{00000000-0005-0000-0000-000004070000}"/>
    <cellStyle name="Normal 15 2 2" xfId="1900" xr:uid="{00000000-0005-0000-0000-000005070000}"/>
    <cellStyle name="Normal 15 2 2 2" xfId="3282" xr:uid="{00000000-0005-0000-0000-000006070000}"/>
    <cellStyle name="Normal 15 2 2 2 2" xfId="6221" xr:uid="{00000000-0005-0000-0000-000007070000}"/>
    <cellStyle name="Normal 15 2 2 2 2 2" xfId="12647" xr:uid="{00000000-0005-0000-0000-000008070000}"/>
    <cellStyle name="Normal 15 2 2 2 3" xfId="9720" xr:uid="{00000000-0005-0000-0000-000009070000}"/>
    <cellStyle name="Normal 15 2 2 3" xfId="5298" xr:uid="{00000000-0005-0000-0000-00000A070000}"/>
    <cellStyle name="Normal 15 2 2 3 2" xfId="11724" xr:uid="{00000000-0005-0000-0000-00000B070000}"/>
    <cellStyle name="Normal 15 2 2 4" xfId="8596" xr:uid="{00000000-0005-0000-0000-00000C070000}"/>
    <cellStyle name="Normal 15 2 3" xfId="2918" xr:uid="{00000000-0005-0000-0000-00000D070000}"/>
    <cellStyle name="Normal 15 2 3 2" xfId="5859" xr:uid="{00000000-0005-0000-0000-00000E070000}"/>
    <cellStyle name="Normal 15 2 3 2 2" xfId="12285" xr:uid="{00000000-0005-0000-0000-00000F070000}"/>
    <cellStyle name="Normal 15 2 3 3" xfId="9358" xr:uid="{00000000-0005-0000-0000-000010070000}"/>
    <cellStyle name="Normal 15 2 4" xfId="4932" xr:uid="{00000000-0005-0000-0000-000011070000}"/>
    <cellStyle name="Normal 15 2 4 2" xfId="11358" xr:uid="{00000000-0005-0000-0000-000012070000}"/>
    <cellStyle name="Normal 15 2 5" xfId="8060" xr:uid="{00000000-0005-0000-0000-000013070000}"/>
    <cellStyle name="Normal 15 3" xfId="1287" xr:uid="{00000000-0005-0000-0000-000014070000}"/>
    <cellStyle name="Normal 15 3 10" xfId="13625" xr:uid="{00000000-0005-0000-0000-000015070000}"/>
    <cellStyle name="Normal 15 3 17" xfId="13675" xr:uid="{00000000-0005-0000-0000-000016070000}"/>
    <cellStyle name="Normal 15 3 2" xfId="1296" xr:uid="{00000000-0005-0000-0000-000017070000}"/>
    <cellStyle name="Normal 15 3 2 2" xfId="1362" xr:uid="{00000000-0005-0000-0000-000018070000}"/>
    <cellStyle name="Normal 15 3 2 2 2" xfId="1916" xr:uid="{00000000-0005-0000-0000-000019070000}"/>
    <cellStyle name="Normal 15 3 2 2 2 2" xfId="3298" xr:uid="{00000000-0005-0000-0000-00001A070000}"/>
    <cellStyle name="Normal 15 3 2 2 2 2 2" xfId="6237" xr:uid="{00000000-0005-0000-0000-00001B070000}"/>
    <cellStyle name="Normal 15 3 2 2 2 2 2 2" xfId="12663" xr:uid="{00000000-0005-0000-0000-00001C070000}"/>
    <cellStyle name="Normal 15 3 2 2 2 2 3" xfId="9736" xr:uid="{00000000-0005-0000-0000-00001D070000}"/>
    <cellStyle name="Normal 15 3 2 2 2 3" xfId="5314" xr:uid="{00000000-0005-0000-0000-00001E070000}"/>
    <cellStyle name="Normal 15 3 2 2 2 3 2" xfId="11740" xr:uid="{00000000-0005-0000-0000-00001F070000}"/>
    <cellStyle name="Normal 15 3 2 2 2 4" xfId="8612" xr:uid="{00000000-0005-0000-0000-000020070000}"/>
    <cellStyle name="Normal 15 3 2 2 3" xfId="2934" xr:uid="{00000000-0005-0000-0000-000021070000}"/>
    <cellStyle name="Normal 15 3 2 2 3 2" xfId="5875" xr:uid="{00000000-0005-0000-0000-000022070000}"/>
    <cellStyle name="Normal 15 3 2 2 3 2 2" xfId="12301" xr:uid="{00000000-0005-0000-0000-000023070000}"/>
    <cellStyle name="Normal 15 3 2 2 3 3" xfId="9374" xr:uid="{00000000-0005-0000-0000-000024070000}"/>
    <cellStyle name="Normal 15 3 2 2 4" xfId="4948" xr:uid="{00000000-0005-0000-0000-000025070000}"/>
    <cellStyle name="Normal 15 3 2 2 4 2" xfId="11374" xr:uid="{00000000-0005-0000-0000-000026070000}"/>
    <cellStyle name="Normal 15 3 2 2 5" xfId="8076" xr:uid="{00000000-0005-0000-0000-000027070000}"/>
    <cellStyle name="Normal 15 3 2 3" xfId="1428" xr:uid="{00000000-0005-0000-0000-000028070000}"/>
    <cellStyle name="Normal 15 3 2 3 2" xfId="1981" xr:uid="{00000000-0005-0000-0000-000029070000}"/>
    <cellStyle name="Normal 15 3 2 3 2 2" xfId="3356" xr:uid="{00000000-0005-0000-0000-00002A070000}"/>
    <cellStyle name="Normal 15 3 2 3 2 2 2" xfId="6295" xr:uid="{00000000-0005-0000-0000-00002B070000}"/>
    <cellStyle name="Normal 15 3 2 3 2 2 2 2" xfId="12721" xr:uid="{00000000-0005-0000-0000-00002C070000}"/>
    <cellStyle name="Normal 15 3 2 3 2 2 3" xfId="9794" xr:uid="{00000000-0005-0000-0000-00002D070000}"/>
    <cellStyle name="Normal 15 3 2 3 2 3" xfId="5372" xr:uid="{00000000-0005-0000-0000-00002E070000}"/>
    <cellStyle name="Normal 15 3 2 3 2 3 2" xfId="11798" xr:uid="{00000000-0005-0000-0000-00002F070000}"/>
    <cellStyle name="Normal 15 3 2 3 2 4" xfId="8677" xr:uid="{00000000-0005-0000-0000-000030070000}"/>
    <cellStyle name="Normal 15 3 2 3 3" xfId="2992" xr:uid="{00000000-0005-0000-0000-000031070000}"/>
    <cellStyle name="Normal 15 3 2 3 3 2" xfId="5933" xr:uid="{00000000-0005-0000-0000-000032070000}"/>
    <cellStyle name="Normal 15 3 2 3 3 2 2" xfId="12359" xr:uid="{00000000-0005-0000-0000-000033070000}"/>
    <cellStyle name="Normal 15 3 2 3 3 3" xfId="9432" xr:uid="{00000000-0005-0000-0000-000034070000}"/>
    <cellStyle name="Normal 15 3 2 3 4" xfId="5006" xr:uid="{00000000-0005-0000-0000-000035070000}"/>
    <cellStyle name="Normal 15 3 2 3 4 2" xfId="11432" xr:uid="{00000000-0005-0000-0000-000036070000}"/>
    <cellStyle name="Normal 15 3 2 3 5" xfId="8142" xr:uid="{00000000-0005-0000-0000-000037070000}"/>
    <cellStyle name="Normal 15 3 2 4" xfId="1586" xr:uid="{00000000-0005-0000-0000-000038070000}"/>
    <cellStyle name="Normal 15 3 2 4 2" xfId="2135" xr:uid="{00000000-0005-0000-0000-000039070000}"/>
    <cellStyle name="Normal 15 3 2 4 2 2" xfId="3414" xr:uid="{00000000-0005-0000-0000-00003A070000}"/>
    <cellStyle name="Normal 15 3 2 4 2 2 2" xfId="6353" xr:uid="{00000000-0005-0000-0000-00003B070000}"/>
    <cellStyle name="Normal 15 3 2 4 2 2 2 2" xfId="12779" xr:uid="{00000000-0005-0000-0000-00003C070000}"/>
    <cellStyle name="Normal 15 3 2 4 2 2 3" xfId="9852" xr:uid="{00000000-0005-0000-0000-00003D070000}"/>
    <cellStyle name="Normal 15 3 2 4 2 3" xfId="5432" xr:uid="{00000000-0005-0000-0000-00003E070000}"/>
    <cellStyle name="Normal 15 3 2 4 2 3 2" xfId="11858" xr:uid="{00000000-0005-0000-0000-00003F070000}"/>
    <cellStyle name="Normal 15 3 2 4 2 4" xfId="8829" xr:uid="{00000000-0005-0000-0000-000040070000}"/>
    <cellStyle name="Normal 15 3 2 4 3" xfId="3051" xr:uid="{00000000-0005-0000-0000-000041070000}"/>
    <cellStyle name="Normal 15 3 2 4 3 2" xfId="5991" xr:uid="{00000000-0005-0000-0000-000042070000}"/>
    <cellStyle name="Normal 15 3 2 4 3 2 2" xfId="12417" xr:uid="{00000000-0005-0000-0000-000043070000}"/>
    <cellStyle name="Normal 15 3 2 4 3 3" xfId="9490" xr:uid="{00000000-0005-0000-0000-000044070000}"/>
    <cellStyle name="Normal 15 3 2 4 4" xfId="5064" xr:uid="{00000000-0005-0000-0000-000045070000}"/>
    <cellStyle name="Normal 15 3 2 4 4 2" xfId="11490" xr:uid="{00000000-0005-0000-0000-000046070000}"/>
    <cellStyle name="Normal 15 3 2 4 5" xfId="8300" xr:uid="{00000000-0005-0000-0000-000047070000}"/>
    <cellStyle name="Normal 15 3 2 5" xfId="1855" xr:uid="{00000000-0005-0000-0000-000048070000}"/>
    <cellStyle name="Normal 15 3 2 5 2" xfId="3240" xr:uid="{00000000-0005-0000-0000-000049070000}"/>
    <cellStyle name="Normal 15 3 2 5 2 2" xfId="6179" xr:uid="{00000000-0005-0000-0000-00004A070000}"/>
    <cellStyle name="Normal 15 3 2 5 2 2 2" xfId="12605" xr:uid="{00000000-0005-0000-0000-00004B070000}"/>
    <cellStyle name="Normal 15 3 2 5 2 3" xfId="9678" xr:uid="{00000000-0005-0000-0000-00004C070000}"/>
    <cellStyle name="Normal 15 3 2 5 3" xfId="5256" xr:uid="{00000000-0005-0000-0000-00004D070000}"/>
    <cellStyle name="Normal 15 3 2 5 3 2" xfId="11682" xr:uid="{00000000-0005-0000-0000-00004E070000}"/>
    <cellStyle name="Normal 15 3 2 5 4" xfId="8551" xr:uid="{00000000-0005-0000-0000-00004F070000}"/>
    <cellStyle name="Normal 15 3 2 6" xfId="2876" xr:uid="{00000000-0005-0000-0000-000050070000}"/>
    <cellStyle name="Normal 15 3 2 6 2" xfId="5817" xr:uid="{00000000-0005-0000-0000-000051070000}"/>
    <cellStyle name="Normal 15 3 2 6 2 2" xfId="12243" xr:uid="{00000000-0005-0000-0000-000052070000}"/>
    <cellStyle name="Normal 15 3 2 6 3" xfId="9316" xr:uid="{00000000-0005-0000-0000-000053070000}"/>
    <cellStyle name="Normal 15 3 2 7" xfId="4890" xr:uid="{00000000-0005-0000-0000-000054070000}"/>
    <cellStyle name="Normal 15 3 2 7 2" xfId="11316" xr:uid="{00000000-0005-0000-0000-000055070000}"/>
    <cellStyle name="Normal 15 3 2 8" xfId="8010" xr:uid="{00000000-0005-0000-0000-000056070000}"/>
    <cellStyle name="Normal 15 3 2 9" xfId="13650" xr:uid="{00000000-0005-0000-0000-000057070000}"/>
    <cellStyle name="Normal 15 3 3" xfId="1353" xr:uid="{00000000-0005-0000-0000-000058070000}"/>
    <cellStyle name="Normal 15 3 3 2" xfId="1907" xr:uid="{00000000-0005-0000-0000-000059070000}"/>
    <cellStyle name="Normal 15 3 3 2 2" xfId="3289" xr:uid="{00000000-0005-0000-0000-00005A070000}"/>
    <cellStyle name="Normal 15 3 3 2 2 2" xfId="6228" xr:uid="{00000000-0005-0000-0000-00005B070000}"/>
    <cellStyle name="Normal 15 3 3 2 2 2 2" xfId="12654" xr:uid="{00000000-0005-0000-0000-00005C070000}"/>
    <cellStyle name="Normal 15 3 3 2 2 3" xfId="9727" xr:uid="{00000000-0005-0000-0000-00005D070000}"/>
    <cellStyle name="Normal 15 3 3 2 3" xfId="5305" xr:uid="{00000000-0005-0000-0000-00005E070000}"/>
    <cellStyle name="Normal 15 3 3 2 3 2" xfId="11731" xr:uid="{00000000-0005-0000-0000-00005F070000}"/>
    <cellStyle name="Normal 15 3 3 2 4" xfId="8603" xr:uid="{00000000-0005-0000-0000-000060070000}"/>
    <cellStyle name="Normal 15 3 3 3" xfId="2925" xr:uid="{00000000-0005-0000-0000-000061070000}"/>
    <cellStyle name="Normal 15 3 3 3 2" xfId="5866" xr:uid="{00000000-0005-0000-0000-000062070000}"/>
    <cellStyle name="Normal 15 3 3 3 2 2" xfId="12292" xr:uid="{00000000-0005-0000-0000-000063070000}"/>
    <cellStyle name="Normal 15 3 3 3 3" xfId="9365" xr:uid="{00000000-0005-0000-0000-000064070000}"/>
    <cellStyle name="Normal 15 3 3 4" xfId="4939" xr:uid="{00000000-0005-0000-0000-000065070000}"/>
    <cellStyle name="Normal 15 3 3 4 2" xfId="11365" xr:uid="{00000000-0005-0000-0000-000066070000}"/>
    <cellStyle name="Normal 15 3 3 5" xfId="8067" xr:uid="{00000000-0005-0000-0000-000067070000}"/>
    <cellStyle name="Normal 15 3 4" xfId="1419" xr:uid="{00000000-0005-0000-0000-000068070000}"/>
    <cellStyle name="Normal 15 3 4 2" xfId="1972" xr:uid="{00000000-0005-0000-0000-000069070000}"/>
    <cellStyle name="Normal 15 3 4 2 2" xfId="3347" xr:uid="{00000000-0005-0000-0000-00006A070000}"/>
    <cellStyle name="Normal 15 3 4 2 2 2" xfId="6286" xr:uid="{00000000-0005-0000-0000-00006B070000}"/>
    <cellStyle name="Normal 15 3 4 2 2 2 2" xfId="12712" xr:uid="{00000000-0005-0000-0000-00006C070000}"/>
    <cellStyle name="Normal 15 3 4 2 2 3" xfId="9785" xr:uid="{00000000-0005-0000-0000-00006D070000}"/>
    <cellStyle name="Normal 15 3 4 2 3" xfId="5363" xr:uid="{00000000-0005-0000-0000-00006E070000}"/>
    <cellStyle name="Normal 15 3 4 2 3 2" xfId="11789" xr:uid="{00000000-0005-0000-0000-00006F070000}"/>
    <cellStyle name="Normal 15 3 4 2 4" xfId="8668" xr:uid="{00000000-0005-0000-0000-000070070000}"/>
    <cellStyle name="Normal 15 3 4 3" xfId="2983" xr:uid="{00000000-0005-0000-0000-000071070000}"/>
    <cellStyle name="Normal 15 3 4 3 2" xfId="5924" xr:uid="{00000000-0005-0000-0000-000072070000}"/>
    <cellStyle name="Normal 15 3 4 3 2 2" xfId="12350" xr:uid="{00000000-0005-0000-0000-000073070000}"/>
    <cellStyle name="Normal 15 3 4 3 3" xfId="9423" xr:uid="{00000000-0005-0000-0000-000074070000}"/>
    <cellStyle name="Normal 15 3 4 4" xfId="4997" xr:uid="{00000000-0005-0000-0000-000075070000}"/>
    <cellStyle name="Normal 15 3 4 4 2" xfId="11423" xr:uid="{00000000-0005-0000-0000-000076070000}"/>
    <cellStyle name="Normal 15 3 4 5" xfId="8133" xr:uid="{00000000-0005-0000-0000-000077070000}"/>
    <cellStyle name="Normal 15 3 5" xfId="1577" xr:uid="{00000000-0005-0000-0000-000078070000}"/>
    <cellStyle name="Normal 15 3 5 2" xfId="2126" xr:uid="{00000000-0005-0000-0000-000079070000}"/>
    <cellStyle name="Normal 15 3 5 2 2" xfId="3405" xr:uid="{00000000-0005-0000-0000-00007A070000}"/>
    <cellStyle name="Normal 15 3 5 2 2 2" xfId="6344" xr:uid="{00000000-0005-0000-0000-00007B070000}"/>
    <cellStyle name="Normal 15 3 5 2 2 2 2" xfId="12770" xr:uid="{00000000-0005-0000-0000-00007C070000}"/>
    <cellStyle name="Normal 15 3 5 2 2 3" xfId="9843" xr:uid="{00000000-0005-0000-0000-00007D070000}"/>
    <cellStyle name="Normal 15 3 5 2 3" xfId="5423" xr:uid="{00000000-0005-0000-0000-00007E070000}"/>
    <cellStyle name="Normal 15 3 5 2 3 2" xfId="11849" xr:uid="{00000000-0005-0000-0000-00007F070000}"/>
    <cellStyle name="Normal 15 3 5 2 4" xfId="8820" xr:uid="{00000000-0005-0000-0000-000080070000}"/>
    <cellStyle name="Normal 15 3 5 3" xfId="3042" xr:uid="{00000000-0005-0000-0000-000081070000}"/>
    <cellStyle name="Normal 15 3 5 3 2" xfId="5982" xr:uid="{00000000-0005-0000-0000-000082070000}"/>
    <cellStyle name="Normal 15 3 5 3 2 2" xfId="12408" xr:uid="{00000000-0005-0000-0000-000083070000}"/>
    <cellStyle name="Normal 15 3 5 3 3" xfId="9481" xr:uid="{00000000-0005-0000-0000-000084070000}"/>
    <cellStyle name="Normal 15 3 5 4" xfId="5055" xr:uid="{00000000-0005-0000-0000-000085070000}"/>
    <cellStyle name="Normal 15 3 5 4 2" xfId="11481" xr:uid="{00000000-0005-0000-0000-000086070000}"/>
    <cellStyle name="Normal 15 3 5 5" xfId="8291" xr:uid="{00000000-0005-0000-0000-000087070000}"/>
    <cellStyle name="Normal 15 3 6" xfId="1846" xr:uid="{00000000-0005-0000-0000-000088070000}"/>
    <cellStyle name="Normal 15 3 6 2" xfId="3231" xr:uid="{00000000-0005-0000-0000-000089070000}"/>
    <cellStyle name="Normal 15 3 6 2 2" xfId="6170" xr:uid="{00000000-0005-0000-0000-00008A070000}"/>
    <cellStyle name="Normal 15 3 6 2 2 2" xfId="12596" xr:uid="{00000000-0005-0000-0000-00008B070000}"/>
    <cellStyle name="Normal 15 3 6 2 3" xfId="9669" xr:uid="{00000000-0005-0000-0000-00008C070000}"/>
    <cellStyle name="Normal 15 3 6 3" xfId="5247" xr:uid="{00000000-0005-0000-0000-00008D070000}"/>
    <cellStyle name="Normal 15 3 6 3 2" xfId="11673" xr:uid="{00000000-0005-0000-0000-00008E070000}"/>
    <cellStyle name="Normal 15 3 6 4" xfId="8542" xr:uid="{00000000-0005-0000-0000-00008F070000}"/>
    <cellStyle name="Normal 15 3 7" xfId="2867" xr:uid="{00000000-0005-0000-0000-000090070000}"/>
    <cellStyle name="Normal 15 3 7 2" xfId="5808" xr:uid="{00000000-0005-0000-0000-000091070000}"/>
    <cellStyle name="Normal 15 3 7 2 2" xfId="12234" xr:uid="{00000000-0005-0000-0000-000092070000}"/>
    <cellStyle name="Normal 15 3 7 3" xfId="9307" xr:uid="{00000000-0005-0000-0000-000093070000}"/>
    <cellStyle name="Normal 15 3 8" xfId="4881" xr:uid="{00000000-0005-0000-0000-000094070000}"/>
    <cellStyle name="Normal 15 3 8 2" xfId="11307" xr:uid="{00000000-0005-0000-0000-000095070000}"/>
    <cellStyle name="Normal 15 3 9" xfId="8001" xr:uid="{00000000-0005-0000-0000-000096070000}"/>
    <cellStyle name="Normal 15 4" xfId="1412" xr:uid="{00000000-0005-0000-0000-000097070000}"/>
    <cellStyle name="Normal 15 4 2" xfId="1965" xr:uid="{00000000-0005-0000-0000-000098070000}"/>
    <cellStyle name="Normal 15 4 2 2" xfId="3340" xr:uid="{00000000-0005-0000-0000-000099070000}"/>
    <cellStyle name="Normal 15 4 2 2 2" xfId="6279" xr:uid="{00000000-0005-0000-0000-00009A070000}"/>
    <cellStyle name="Normal 15 4 2 2 2 2" xfId="12705" xr:uid="{00000000-0005-0000-0000-00009B070000}"/>
    <cellStyle name="Normal 15 4 2 2 3" xfId="9778" xr:uid="{00000000-0005-0000-0000-00009C070000}"/>
    <cellStyle name="Normal 15 4 2 3" xfId="5356" xr:uid="{00000000-0005-0000-0000-00009D070000}"/>
    <cellStyle name="Normal 15 4 2 3 2" xfId="11782" xr:uid="{00000000-0005-0000-0000-00009E070000}"/>
    <cellStyle name="Normal 15 4 2 4" xfId="8661" xr:uid="{00000000-0005-0000-0000-00009F070000}"/>
    <cellStyle name="Normal 15 4 3" xfId="2976" xr:uid="{00000000-0005-0000-0000-0000A0070000}"/>
    <cellStyle name="Normal 15 4 3 2" xfId="5917" xr:uid="{00000000-0005-0000-0000-0000A1070000}"/>
    <cellStyle name="Normal 15 4 3 2 2" xfId="12343" xr:uid="{00000000-0005-0000-0000-0000A2070000}"/>
    <cellStyle name="Normal 15 4 3 3" xfId="9416" xr:uid="{00000000-0005-0000-0000-0000A3070000}"/>
    <cellStyle name="Normal 15 4 4" xfId="4990" xr:uid="{00000000-0005-0000-0000-0000A4070000}"/>
    <cellStyle name="Normal 15 4 4 2" xfId="11416" xr:uid="{00000000-0005-0000-0000-0000A5070000}"/>
    <cellStyle name="Normal 15 4 5" xfId="8126" xr:uid="{00000000-0005-0000-0000-0000A6070000}"/>
    <cellStyle name="Normal 15 5" xfId="1570" xr:uid="{00000000-0005-0000-0000-0000A7070000}"/>
    <cellStyle name="Normal 15 5 2" xfId="2119" xr:uid="{00000000-0005-0000-0000-0000A8070000}"/>
    <cellStyle name="Normal 15 5 2 2" xfId="3398" xr:uid="{00000000-0005-0000-0000-0000A9070000}"/>
    <cellStyle name="Normal 15 5 2 2 2" xfId="6337" xr:uid="{00000000-0005-0000-0000-0000AA070000}"/>
    <cellStyle name="Normal 15 5 2 2 2 2" xfId="12763" xr:uid="{00000000-0005-0000-0000-0000AB070000}"/>
    <cellStyle name="Normal 15 5 2 2 3" xfId="9836" xr:uid="{00000000-0005-0000-0000-0000AC070000}"/>
    <cellStyle name="Normal 15 5 2 3" xfId="5416" xr:uid="{00000000-0005-0000-0000-0000AD070000}"/>
    <cellStyle name="Normal 15 5 2 3 2" xfId="11842" xr:uid="{00000000-0005-0000-0000-0000AE070000}"/>
    <cellStyle name="Normal 15 5 2 4" xfId="8813" xr:uid="{00000000-0005-0000-0000-0000AF070000}"/>
    <cellStyle name="Normal 15 5 3" xfId="3035" xr:uid="{00000000-0005-0000-0000-0000B0070000}"/>
    <cellStyle name="Normal 15 5 3 2" xfId="5975" xr:uid="{00000000-0005-0000-0000-0000B1070000}"/>
    <cellStyle name="Normal 15 5 3 2 2" xfId="12401" xr:uid="{00000000-0005-0000-0000-0000B2070000}"/>
    <cellStyle name="Normal 15 5 3 3" xfId="9474" xr:uid="{00000000-0005-0000-0000-0000B3070000}"/>
    <cellStyle name="Normal 15 5 4" xfId="5048" xr:uid="{00000000-0005-0000-0000-0000B4070000}"/>
    <cellStyle name="Normal 15 5 4 2" xfId="11474" xr:uid="{00000000-0005-0000-0000-0000B5070000}"/>
    <cellStyle name="Normal 15 5 5" xfId="8284" xr:uid="{00000000-0005-0000-0000-0000B6070000}"/>
    <cellStyle name="Normal 15 6" xfId="1839" xr:uid="{00000000-0005-0000-0000-0000B7070000}"/>
    <cellStyle name="Normal 15 6 2" xfId="3224" xr:uid="{00000000-0005-0000-0000-0000B8070000}"/>
    <cellStyle name="Normal 15 6 2 2" xfId="6163" xr:uid="{00000000-0005-0000-0000-0000B9070000}"/>
    <cellStyle name="Normal 15 6 2 2 2" xfId="12589" xr:uid="{00000000-0005-0000-0000-0000BA070000}"/>
    <cellStyle name="Normal 15 6 2 3" xfId="9662" xr:uid="{00000000-0005-0000-0000-0000BB070000}"/>
    <cellStyle name="Normal 15 6 3" xfId="5240" xr:uid="{00000000-0005-0000-0000-0000BC070000}"/>
    <cellStyle name="Normal 15 6 3 2" xfId="11666" xr:uid="{00000000-0005-0000-0000-0000BD070000}"/>
    <cellStyle name="Normal 15 6 4" xfId="8535" xr:uid="{00000000-0005-0000-0000-0000BE070000}"/>
    <cellStyle name="Normal 15 7" xfId="2860" xr:uid="{00000000-0005-0000-0000-0000BF070000}"/>
    <cellStyle name="Normal 15 7 2" xfId="5801" xr:uid="{00000000-0005-0000-0000-0000C0070000}"/>
    <cellStyle name="Normal 15 7 2 2" xfId="12227" xr:uid="{00000000-0005-0000-0000-0000C1070000}"/>
    <cellStyle name="Normal 15 7 3" xfId="9300" xr:uid="{00000000-0005-0000-0000-0000C2070000}"/>
    <cellStyle name="Normal 15 8" xfId="4874" xr:uid="{00000000-0005-0000-0000-0000C3070000}"/>
    <cellStyle name="Normal 15 8 2" xfId="11300" xr:uid="{00000000-0005-0000-0000-0000C4070000}"/>
    <cellStyle name="Normal 15 9" xfId="6716" xr:uid="{00000000-0005-0000-0000-0000C5070000}"/>
    <cellStyle name="Normal 16" xfId="2610" xr:uid="{00000000-0005-0000-0000-0000C6070000}"/>
    <cellStyle name="Normal 17" xfId="1233" xr:uid="{00000000-0005-0000-0000-0000C7070000}"/>
    <cellStyle name="Normal 17 2" xfId="6717" xr:uid="{00000000-0005-0000-0000-0000C8070000}"/>
    <cellStyle name="Normal 17 5" xfId="13676" xr:uid="{00000000-0005-0000-0000-0000C9070000}"/>
    <cellStyle name="Normal 18" xfId="2578" xr:uid="{00000000-0005-0000-0000-0000CA070000}"/>
    <cellStyle name="Normal 18 2" xfId="3729" xr:uid="{00000000-0005-0000-0000-0000CB070000}"/>
    <cellStyle name="Normal 18 2 2" xfId="6668" xr:uid="{00000000-0005-0000-0000-0000CC070000}"/>
    <cellStyle name="Normal 18 2 2 2" xfId="13094" xr:uid="{00000000-0005-0000-0000-0000CD070000}"/>
    <cellStyle name="Normal 18 2 2 3" xfId="1785" xr:uid="{00000000-0005-0000-0000-0000CE070000}"/>
    <cellStyle name="Normal 18 2 2 3 2" xfId="2326" xr:uid="{00000000-0005-0000-0000-0000CF070000}"/>
    <cellStyle name="Normal 18 2 2 3 2 2" xfId="3543" xr:uid="{00000000-0005-0000-0000-0000D0070000}"/>
    <cellStyle name="Normal 18 2 2 3 2 2 2" xfId="6482" xr:uid="{00000000-0005-0000-0000-0000D1070000}"/>
    <cellStyle name="Normal 18 2 2 3 2 2 2 2" xfId="12908" xr:uid="{00000000-0005-0000-0000-0000D2070000}"/>
    <cellStyle name="Normal 18 2 2 3 2 2 3" xfId="9981" xr:uid="{00000000-0005-0000-0000-0000D3070000}"/>
    <cellStyle name="Normal 18 2 2 3 2 3" xfId="5564" xr:uid="{00000000-0005-0000-0000-0000D4070000}"/>
    <cellStyle name="Normal 18 2 2 3 2 3 2" xfId="11990" xr:uid="{00000000-0005-0000-0000-0000D5070000}"/>
    <cellStyle name="Normal 18 2 2 3 2 4" xfId="9005" xr:uid="{00000000-0005-0000-0000-0000D6070000}"/>
    <cellStyle name="Normal 18 2 2 3 3" xfId="3181" xr:uid="{00000000-0005-0000-0000-0000D7070000}"/>
    <cellStyle name="Normal 18 2 2 3 3 2" xfId="6120" xr:uid="{00000000-0005-0000-0000-0000D8070000}"/>
    <cellStyle name="Normal 18 2 2 3 3 2 2" xfId="12546" xr:uid="{00000000-0005-0000-0000-0000D9070000}"/>
    <cellStyle name="Normal 18 2 2 3 3 3" xfId="9619" xr:uid="{00000000-0005-0000-0000-0000DA070000}"/>
    <cellStyle name="Normal 18 2 2 3 4" xfId="5197" xr:uid="{00000000-0005-0000-0000-0000DB070000}"/>
    <cellStyle name="Normal 18 2 2 3 4 2" xfId="11623" xr:uid="{00000000-0005-0000-0000-0000DC070000}"/>
    <cellStyle name="Normal 18 2 2 3 5" xfId="8490" xr:uid="{00000000-0005-0000-0000-0000DD070000}"/>
    <cellStyle name="Normal 18 2 3" xfId="10167" xr:uid="{00000000-0005-0000-0000-0000DE070000}"/>
    <cellStyle name="Normal 18 3" xfId="5750" xr:uid="{00000000-0005-0000-0000-0000DF070000}"/>
    <cellStyle name="Normal 18 3 2" xfId="12176" xr:uid="{00000000-0005-0000-0000-0000E0070000}"/>
    <cellStyle name="Normal 18 4" xfId="9200" xr:uid="{00000000-0005-0000-0000-0000E1070000}"/>
    <cellStyle name="Normal 19" xfId="2786" xr:uid="{00000000-0005-0000-0000-0000E2070000}"/>
    <cellStyle name="Normal 2" xfId="12" xr:uid="{00000000-0005-0000-0000-0000E3070000}"/>
    <cellStyle name="Normal 2 2 2" xfId="47" xr:uid="{00000000-0005-0000-0000-0000E4070000}"/>
    <cellStyle name="Normal 2 2 3" xfId="13593" xr:uid="{00000000-0005-0000-0000-0000E5070000}"/>
    <cellStyle name="Normal 2_Modelo de Detalhamento do  BDI 2" xfId="226" xr:uid="{00000000-0005-0000-0000-0000E6070000}"/>
    <cellStyle name="Normal 20" xfId="2768" xr:uid="{00000000-0005-0000-0000-0000E7070000}"/>
    <cellStyle name="Normal 21" xfId="2776" xr:uid="{00000000-0005-0000-0000-0000E8070000}"/>
    <cellStyle name="Normal 22" xfId="2771" xr:uid="{00000000-0005-0000-0000-0000E9070000}"/>
    <cellStyle name="Normal 23" xfId="2772" xr:uid="{00000000-0005-0000-0000-0000EA070000}"/>
    <cellStyle name="Normal 24" xfId="2793" xr:uid="{00000000-0005-0000-0000-0000EB070000}"/>
    <cellStyle name="Normal 25" xfId="2804" xr:uid="{00000000-0005-0000-0000-0000EC070000}"/>
    <cellStyle name="Normal 25 2" xfId="13622" xr:uid="{00000000-0005-0000-0000-0000ED070000}"/>
    <cellStyle name="Normal 25 3" xfId="13666" xr:uid="{00000000-0005-0000-0000-0000EE070000}"/>
    <cellStyle name="Normal 25 4" xfId="13638" xr:uid="{00000000-0005-0000-0000-0000EF070000}"/>
    <cellStyle name="Normal 26" xfId="2791" xr:uid="{00000000-0005-0000-0000-0000F0070000}"/>
    <cellStyle name="Normal 27" xfId="2809" xr:uid="{00000000-0005-0000-0000-0000F1070000}"/>
    <cellStyle name="Normal 28" xfId="2815" xr:uid="{00000000-0005-0000-0000-0000F2070000}"/>
    <cellStyle name="Normal 29" xfId="2769" xr:uid="{00000000-0005-0000-0000-0000F3070000}"/>
    <cellStyle name="Normal 29 2" xfId="1780" xr:uid="{00000000-0005-0000-0000-0000F4070000}"/>
    <cellStyle name="Normal 29 2 2" xfId="2321" xr:uid="{00000000-0005-0000-0000-0000F5070000}"/>
    <cellStyle name="Normal 29 2 2 2" xfId="3538" xr:uid="{00000000-0005-0000-0000-0000F6070000}"/>
    <cellStyle name="Normal 29 2 2 2 2" xfId="6477" xr:uid="{00000000-0005-0000-0000-0000F7070000}"/>
    <cellStyle name="Normal 29 2 2 2 2 2" xfId="12903" xr:uid="{00000000-0005-0000-0000-0000F8070000}"/>
    <cellStyle name="Normal 29 2 2 2 3" xfId="9976" xr:uid="{00000000-0005-0000-0000-0000F9070000}"/>
    <cellStyle name="Normal 29 2 2 3" xfId="5559" xr:uid="{00000000-0005-0000-0000-0000FA070000}"/>
    <cellStyle name="Normal 29 2 2 3 2" xfId="11985" xr:uid="{00000000-0005-0000-0000-0000FB070000}"/>
    <cellStyle name="Normal 29 2 2 4" xfId="9000" xr:uid="{00000000-0005-0000-0000-0000FC070000}"/>
    <cellStyle name="Normal 29 2 3" xfId="3176" xr:uid="{00000000-0005-0000-0000-0000FD070000}"/>
    <cellStyle name="Normal 29 2 3 2" xfId="6115" xr:uid="{00000000-0005-0000-0000-0000FE070000}"/>
    <cellStyle name="Normal 29 2 3 2 2" xfId="12541" xr:uid="{00000000-0005-0000-0000-0000FF070000}"/>
    <cellStyle name="Normal 29 2 3 3" xfId="9614" xr:uid="{00000000-0005-0000-0000-000000080000}"/>
    <cellStyle name="Normal 29 2 4" xfId="5192" xr:uid="{00000000-0005-0000-0000-000001080000}"/>
    <cellStyle name="Normal 29 2 4 2" xfId="11618" xr:uid="{00000000-0005-0000-0000-000002080000}"/>
    <cellStyle name="Normal 29 2 5" xfId="8485" xr:uid="{00000000-0005-0000-0000-000003080000}"/>
    <cellStyle name="Normal 3" xfId="3" xr:uid="{00000000-0005-0000-0000-000004080000}"/>
    <cellStyle name="Normal 3 2" xfId="28" xr:uid="{00000000-0005-0000-0000-000005080000}"/>
    <cellStyle name="Normal 3 3" xfId="13600" xr:uid="{00000000-0005-0000-0000-000006080000}"/>
    <cellStyle name="Normal 3_IOPES" xfId="2690" xr:uid="{00000000-0005-0000-0000-000007080000}"/>
    <cellStyle name="Normal 30" xfId="2789" xr:uid="{00000000-0005-0000-0000-000008080000}"/>
    <cellStyle name="Normal 30 2 2" xfId="13642" xr:uid="{00000000-0005-0000-0000-000009080000}"/>
    <cellStyle name="Normal 31" xfId="2788" xr:uid="{00000000-0005-0000-0000-00000A080000}"/>
    <cellStyle name="Normal 32" xfId="2801" xr:uid="{00000000-0005-0000-0000-00000B080000}"/>
    <cellStyle name="Normal 33" xfId="2799" xr:uid="{00000000-0005-0000-0000-00000C080000}"/>
    <cellStyle name="Normal 34" xfId="2811" xr:uid="{00000000-0005-0000-0000-00000D080000}"/>
    <cellStyle name="Normal 35" xfId="2790" xr:uid="{00000000-0005-0000-0000-00000E080000}"/>
    <cellStyle name="Normal 36" xfId="2581" xr:uid="{00000000-0005-0000-0000-00000F080000}"/>
    <cellStyle name="Normal 37" xfId="2797" xr:uid="{00000000-0005-0000-0000-000010080000}"/>
    <cellStyle name="Normal 38" xfId="2787" xr:uid="{00000000-0005-0000-0000-000011080000}"/>
    <cellStyle name="Normal 39" xfId="2800" xr:uid="{00000000-0005-0000-0000-000012080000}"/>
    <cellStyle name="Normal 4" xfId="22" xr:uid="{00000000-0005-0000-0000-000013080000}"/>
    <cellStyle name="Normal 4 10" xfId="639" xr:uid="{00000000-0005-0000-0000-000014080000}"/>
    <cellStyle name="Normal 4 10 2" xfId="1789" xr:uid="{00000000-0005-0000-0000-000015080000}"/>
    <cellStyle name="Normal 4 10 2 2" xfId="5199" xr:uid="{00000000-0005-0000-0000-000016080000}"/>
    <cellStyle name="Normal 4 10 2 2 2" xfId="11625" xr:uid="{00000000-0005-0000-0000-000017080000}"/>
    <cellStyle name="Normal 4 10 2 3" xfId="8494" xr:uid="{00000000-0005-0000-0000-000018080000}"/>
    <cellStyle name="Normal 4 10 3" xfId="3183" xr:uid="{00000000-0005-0000-0000-000019080000}"/>
    <cellStyle name="Normal 4 10 3 2" xfId="6122" xr:uid="{00000000-0005-0000-0000-00001A080000}"/>
    <cellStyle name="Normal 4 10 3 2 2" xfId="12548" xr:uid="{00000000-0005-0000-0000-00001B080000}"/>
    <cellStyle name="Normal 4 10 3 3" xfId="9621" xr:uid="{00000000-0005-0000-0000-00001C080000}"/>
    <cellStyle name="Normal 4 10 4" xfId="4298" xr:uid="{00000000-0005-0000-0000-00001D080000}"/>
    <cellStyle name="Normal 4 10 4 2" xfId="10724" xr:uid="{00000000-0005-0000-0000-00001E080000}"/>
    <cellStyle name="Normal 4 10 5" xfId="7359" xr:uid="{00000000-0005-0000-0000-00001F080000}"/>
    <cellStyle name="Normal 4 11" xfId="1235" xr:uid="{00000000-0005-0000-0000-000020080000}"/>
    <cellStyle name="Normal 4 11 2" xfId="4833" xr:uid="{00000000-0005-0000-0000-000021080000}"/>
    <cellStyle name="Normal 4 11 2 2" xfId="11259" xr:uid="{00000000-0005-0000-0000-000022080000}"/>
    <cellStyle name="Normal 4 11 3" xfId="7953" xr:uid="{00000000-0005-0000-0000-000023080000}"/>
    <cellStyle name="Normal 4 12" xfId="2819" xr:uid="{00000000-0005-0000-0000-000024080000}"/>
    <cellStyle name="Normal 4 12 2" xfId="5760" xr:uid="{00000000-0005-0000-0000-000025080000}"/>
    <cellStyle name="Normal 4 12 2 2" xfId="12186" xr:uid="{00000000-0005-0000-0000-000026080000}"/>
    <cellStyle name="Normal 4 12 3" xfId="9259" xr:uid="{00000000-0005-0000-0000-000027080000}"/>
    <cellStyle name="Normal 4 13" xfId="3750" xr:uid="{00000000-0005-0000-0000-000028080000}"/>
    <cellStyle name="Normal 4 13 2" xfId="10176" xr:uid="{00000000-0005-0000-0000-000029080000}"/>
    <cellStyle name="Normal 4 14" xfId="6681" xr:uid="{00000000-0005-0000-0000-00002A080000}"/>
    <cellStyle name="Normal 4 15" xfId="6725" xr:uid="{00000000-0005-0000-0000-00002B080000}"/>
    <cellStyle name="Normal 4 16" xfId="6766" xr:uid="{00000000-0005-0000-0000-00002C080000}"/>
    <cellStyle name="Normal 4 17" xfId="6805" xr:uid="{00000000-0005-0000-0000-00002D080000}"/>
    <cellStyle name="Normal 4 18" xfId="13618" xr:uid="{00000000-0005-0000-0000-00002E080000}"/>
    <cellStyle name="Normal 4 2" xfId="25" xr:uid="{00000000-0005-0000-0000-00002F080000}"/>
    <cellStyle name="Normal 4 2 10" xfId="1236" xr:uid="{00000000-0005-0000-0000-000030080000}"/>
    <cellStyle name="Normal 4 2 10 2" xfId="4834" xr:uid="{00000000-0005-0000-0000-000031080000}"/>
    <cellStyle name="Normal 4 2 10 2 2" xfId="11260" xr:uid="{00000000-0005-0000-0000-000032080000}"/>
    <cellStyle name="Normal 4 2 10 3" xfId="7954" xr:uid="{00000000-0005-0000-0000-000033080000}"/>
    <cellStyle name="Normal 4 2 11" xfId="2820" xr:uid="{00000000-0005-0000-0000-000034080000}"/>
    <cellStyle name="Normal 4 2 11 2" xfId="5761" xr:uid="{00000000-0005-0000-0000-000035080000}"/>
    <cellStyle name="Normal 4 2 11 2 2" xfId="12187" xr:uid="{00000000-0005-0000-0000-000036080000}"/>
    <cellStyle name="Normal 4 2 11 3" xfId="9260" xr:uid="{00000000-0005-0000-0000-000037080000}"/>
    <cellStyle name="Normal 4 2 12" xfId="3751" xr:uid="{00000000-0005-0000-0000-000038080000}"/>
    <cellStyle name="Normal 4 2 12 2" xfId="10177" xr:uid="{00000000-0005-0000-0000-000039080000}"/>
    <cellStyle name="Normal 4 2 13" xfId="6682" xr:uid="{00000000-0005-0000-0000-00003A080000}"/>
    <cellStyle name="Normal 4 2 14" xfId="6726" xr:uid="{00000000-0005-0000-0000-00003B080000}"/>
    <cellStyle name="Normal 4 2 15" xfId="6767" xr:uid="{00000000-0005-0000-0000-00003C080000}"/>
    <cellStyle name="Normal 4 2 16" xfId="6806" xr:uid="{00000000-0005-0000-0000-00003D080000}"/>
    <cellStyle name="Normal 4 2 2" xfId="40" xr:uid="{00000000-0005-0000-0000-00003E080000}"/>
    <cellStyle name="Normal 4 2 2 10" xfId="1239" xr:uid="{00000000-0005-0000-0000-00003F080000}"/>
    <cellStyle name="Normal 4 2 2 10 2" xfId="4835" xr:uid="{00000000-0005-0000-0000-000040080000}"/>
    <cellStyle name="Normal 4 2 2 10 2 2" xfId="11261" xr:uid="{00000000-0005-0000-0000-000041080000}"/>
    <cellStyle name="Normal 4 2 2 10 3" xfId="7955" xr:uid="{00000000-0005-0000-0000-000042080000}"/>
    <cellStyle name="Normal 4 2 2 11" xfId="2821" xr:uid="{00000000-0005-0000-0000-000043080000}"/>
    <cellStyle name="Normal 4 2 2 11 2" xfId="5762" xr:uid="{00000000-0005-0000-0000-000044080000}"/>
    <cellStyle name="Normal 4 2 2 11 2 2" xfId="12188" xr:uid="{00000000-0005-0000-0000-000045080000}"/>
    <cellStyle name="Normal 4 2 2 11 3" xfId="9261" xr:uid="{00000000-0005-0000-0000-000046080000}"/>
    <cellStyle name="Normal 4 2 2 12" xfId="3752" xr:uid="{00000000-0005-0000-0000-000047080000}"/>
    <cellStyle name="Normal 4 2 2 12 2" xfId="10178" xr:uid="{00000000-0005-0000-0000-000048080000}"/>
    <cellStyle name="Normal 4 2 2 13" xfId="6684" xr:uid="{00000000-0005-0000-0000-000049080000}"/>
    <cellStyle name="Normal 4 2 2 14" xfId="6727" xr:uid="{00000000-0005-0000-0000-00004A080000}"/>
    <cellStyle name="Normal 4 2 2 15" xfId="6768" xr:uid="{00000000-0005-0000-0000-00004B080000}"/>
    <cellStyle name="Normal 4 2 2 16" xfId="6807" xr:uid="{00000000-0005-0000-0000-00004C080000}"/>
    <cellStyle name="Normal 4 2 2 2" xfId="51" xr:uid="{00000000-0005-0000-0000-00004D080000}"/>
    <cellStyle name="Normal 4 2 2 2 10" xfId="2830" xr:uid="{00000000-0005-0000-0000-00004E080000}"/>
    <cellStyle name="Normal 4 2 2 2 10 2" xfId="5771" xr:uid="{00000000-0005-0000-0000-00004F080000}"/>
    <cellStyle name="Normal 4 2 2 2 10 2 2" xfId="12197" xr:uid="{00000000-0005-0000-0000-000050080000}"/>
    <cellStyle name="Normal 4 2 2 2 10 3" xfId="9270" xr:uid="{00000000-0005-0000-0000-000051080000}"/>
    <cellStyle name="Normal 4 2 2 2 11" xfId="3761" xr:uid="{00000000-0005-0000-0000-000052080000}"/>
    <cellStyle name="Normal 4 2 2 2 11 2" xfId="10187" xr:uid="{00000000-0005-0000-0000-000053080000}"/>
    <cellStyle name="Normal 4 2 2 2 12" xfId="6693" xr:uid="{00000000-0005-0000-0000-000054080000}"/>
    <cellStyle name="Normal 4 2 2 2 13" xfId="6736" xr:uid="{00000000-0005-0000-0000-000055080000}"/>
    <cellStyle name="Normal 4 2 2 2 14" xfId="6777" xr:uid="{00000000-0005-0000-0000-000056080000}"/>
    <cellStyle name="Normal 4 2 2 2 15" xfId="6816" xr:uid="{00000000-0005-0000-0000-000057080000}"/>
    <cellStyle name="Normal 4 2 2 2 2" xfId="118" xr:uid="{00000000-0005-0000-0000-000058080000}"/>
    <cellStyle name="Normal 4 2 2 2 2 2" xfId="179" xr:uid="{00000000-0005-0000-0000-000059080000}"/>
    <cellStyle name="Normal 4 2 2 2 2 2 2" xfId="550" xr:uid="{00000000-0005-0000-0000-00005A080000}"/>
    <cellStyle name="Normal 4 2 2 2 2 2 2 2" xfId="1129" xr:uid="{00000000-0005-0000-0000-00005B080000}"/>
    <cellStyle name="Normal 4 2 2 2 2 2 2 2 2" xfId="4788" xr:uid="{00000000-0005-0000-0000-00005C080000}"/>
    <cellStyle name="Normal 4 2 2 2 2 2 2 2 2 2" xfId="11214" xr:uid="{00000000-0005-0000-0000-00005D080000}"/>
    <cellStyle name="Normal 4 2 2 2 2 2 2 2 3" xfId="7849" xr:uid="{00000000-0005-0000-0000-00005E080000}"/>
    <cellStyle name="Normal 4 2 2 2 2 2 2 3" xfId="2518" xr:uid="{00000000-0005-0000-0000-00005F080000}"/>
    <cellStyle name="Normal 4 2 2 2 2 2 2 3 2" xfId="5700" xr:uid="{00000000-0005-0000-0000-000060080000}"/>
    <cellStyle name="Normal 4 2 2 2 2 2 2 3 2 2" xfId="12126" xr:uid="{00000000-0005-0000-0000-000061080000}"/>
    <cellStyle name="Normal 4 2 2 2 2 2 2 3 3" xfId="9150" xr:uid="{00000000-0005-0000-0000-000062080000}"/>
    <cellStyle name="Normal 4 2 2 2 2 2 2 4" xfId="3679" xr:uid="{00000000-0005-0000-0000-000063080000}"/>
    <cellStyle name="Normal 4 2 2 2 2 2 2 4 2" xfId="6618" xr:uid="{00000000-0005-0000-0000-000064080000}"/>
    <cellStyle name="Normal 4 2 2 2 2 2 2 4 2 2" xfId="13044" xr:uid="{00000000-0005-0000-0000-000065080000}"/>
    <cellStyle name="Normal 4 2 2 2 2 2 2 4 3" xfId="10117" xr:uid="{00000000-0005-0000-0000-000066080000}"/>
    <cellStyle name="Normal 4 2 2 2 2 2 2 5" xfId="4240" xr:uid="{00000000-0005-0000-0000-000067080000}"/>
    <cellStyle name="Normal 4 2 2 2 2 2 2 5 2" xfId="10666" xr:uid="{00000000-0005-0000-0000-000068080000}"/>
    <cellStyle name="Normal 4 2 2 2 2 2 2 6" xfId="7295" xr:uid="{00000000-0005-0000-0000-000069080000}"/>
    <cellStyle name="Normal 4 2 2 2 2 2 3" xfId="371" xr:uid="{00000000-0005-0000-0000-00006A080000}"/>
    <cellStyle name="Normal 4 2 2 2 2 2 3 2" xfId="951" xr:uid="{00000000-0005-0000-0000-00006B080000}"/>
    <cellStyle name="Normal 4 2 2 2 2 2 3 2 2" xfId="4610" xr:uid="{00000000-0005-0000-0000-00006C080000}"/>
    <cellStyle name="Normal 4 2 2 2 2 2 3 2 2 2" xfId="11036" xr:uid="{00000000-0005-0000-0000-00006D080000}"/>
    <cellStyle name="Normal 4 2 2 2 2 2 3 2 3" xfId="7671" xr:uid="{00000000-0005-0000-0000-00006E080000}"/>
    <cellStyle name="Normal 4 2 2 2 2 2 3 3" xfId="2284" xr:uid="{00000000-0005-0000-0000-00006F080000}"/>
    <cellStyle name="Normal 4 2 2 2 2 2 3 3 2" xfId="5538" xr:uid="{00000000-0005-0000-0000-000070080000}"/>
    <cellStyle name="Normal 4 2 2 2 2 2 3 3 2 2" xfId="11964" xr:uid="{00000000-0005-0000-0000-000071080000}"/>
    <cellStyle name="Normal 4 2 2 2 2 2 3 3 3" xfId="8965" xr:uid="{00000000-0005-0000-0000-000072080000}"/>
    <cellStyle name="Normal 4 2 2 2 2 2 3 4" xfId="3519" xr:uid="{00000000-0005-0000-0000-000073080000}"/>
    <cellStyle name="Normal 4 2 2 2 2 2 3 4 2" xfId="6458" xr:uid="{00000000-0005-0000-0000-000074080000}"/>
    <cellStyle name="Normal 4 2 2 2 2 2 3 4 2 2" xfId="12884" xr:uid="{00000000-0005-0000-0000-000075080000}"/>
    <cellStyle name="Normal 4 2 2 2 2 2 3 4 3" xfId="9957" xr:uid="{00000000-0005-0000-0000-000076080000}"/>
    <cellStyle name="Normal 4 2 2 2 2 2 3 5" xfId="4062" xr:uid="{00000000-0005-0000-0000-000077080000}"/>
    <cellStyle name="Normal 4 2 2 2 2 2 3 5 2" xfId="10488" xr:uid="{00000000-0005-0000-0000-000078080000}"/>
    <cellStyle name="Normal 4 2 2 2 2 2 3 6" xfId="7117" xr:uid="{00000000-0005-0000-0000-000079080000}"/>
    <cellStyle name="Normal 4 2 2 2 2 2 4" xfId="773" xr:uid="{00000000-0005-0000-0000-00007A080000}"/>
    <cellStyle name="Normal 4 2 2 2 2 2 4 2" xfId="4432" xr:uid="{00000000-0005-0000-0000-00007B080000}"/>
    <cellStyle name="Normal 4 2 2 2 2 2 4 2 2" xfId="10858" xr:uid="{00000000-0005-0000-0000-00007C080000}"/>
    <cellStyle name="Normal 4 2 2 2 2 2 4 3" xfId="7493" xr:uid="{00000000-0005-0000-0000-00007D080000}"/>
    <cellStyle name="Normal 4 2 2 2 2 2 5" xfId="1728" xr:uid="{00000000-0005-0000-0000-00007E080000}"/>
    <cellStyle name="Normal 4 2 2 2 2 2 5 2" xfId="5170" xr:uid="{00000000-0005-0000-0000-00007F080000}"/>
    <cellStyle name="Normal 4 2 2 2 2 2 5 2 2" xfId="11596" xr:uid="{00000000-0005-0000-0000-000080080000}"/>
    <cellStyle name="Normal 4 2 2 2 2 2 5 3" xfId="8437" xr:uid="{00000000-0005-0000-0000-000081080000}"/>
    <cellStyle name="Normal 4 2 2 2 2 2 6" xfId="3157" xr:uid="{00000000-0005-0000-0000-000082080000}"/>
    <cellStyle name="Normal 4 2 2 2 2 2 6 2" xfId="6096" xr:uid="{00000000-0005-0000-0000-000083080000}"/>
    <cellStyle name="Normal 4 2 2 2 2 2 6 2 2" xfId="12522" xr:uid="{00000000-0005-0000-0000-000084080000}"/>
    <cellStyle name="Normal 4 2 2 2 2 2 6 3" xfId="9595" xr:uid="{00000000-0005-0000-0000-000085080000}"/>
    <cellStyle name="Normal 4 2 2 2 2 2 7" xfId="3884" xr:uid="{00000000-0005-0000-0000-000086080000}"/>
    <cellStyle name="Normal 4 2 2 2 2 2 7 2" xfId="10310" xr:uid="{00000000-0005-0000-0000-000087080000}"/>
    <cellStyle name="Normal 4 2 2 2 2 2 8" xfId="6939" xr:uid="{00000000-0005-0000-0000-000088080000}"/>
    <cellStyle name="Normal 4 2 2 2 2 2_IOPES" xfId="2647" xr:uid="{00000000-0005-0000-0000-000089080000}"/>
    <cellStyle name="Normal 4 2 2 2 2 3" xfId="491" xr:uid="{00000000-0005-0000-0000-00008A080000}"/>
    <cellStyle name="Normal 4 2 2 2 2 3 2" xfId="1070" xr:uid="{00000000-0005-0000-0000-00008B080000}"/>
    <cellStyle name="Normal 4 2 2 2 2 3 2 2" xfId="2206" xr:uid="{00000000-0005-0000-0000-00008C080000}"/>
    <cellStyle name="Normal 4 2 2 2 2 3 2 2 2" xfId="5476" xr:uid="{00000000-0005-0000-0000-00008D080000}"/>
    <cellStyle name="Normal 4 2 2 2 2 3 2 2 2 2" xfId="11902" xr:uid="{00000000-0005-0000-0000-00008E080000}"/>
    <cellStyle name="Normal 4 2 2 2 2 3 2 2 3" xfId="8891" xr:uid="{00000000-0005-0000-0000-00008F080000}"/>
    <cellStyle name="Normal 4 2 2 2 2 3 2 3" xfId="3458" xr:uid="{00000000-0005-0000-0000-000090080000}"/>
    <cellStyle name="Normal 4 2 2 2 2 3 2 3 2" xfId="6397" xr:uid="{00000000-0005-0000-0000-000091080000}"/>
    <cellStyle name="Normal 4 2 2 2 2 3 2 3 2 2" xfId="12823" xr:uid="{00000000-0005-0000-0000-000092080000}"/>
    <cellStyle name="Normal 4 2 2 2 2 3 2 3 3" xfId="9896" xr:uid="{00000000-0005-0000-0000-000093080000}"/>
    <cellStyle name="Normal 4 2 2 2 2 3 2 4" xfId="4729" xr:uid="{00000000-0005-0000-0000-000094080000}"/>
    <cellStyle name="Normal 4 2 2 2 2 3 2 4 2" xfId="11155" xr:uid="{00000000-0005-0000-0000-000095080000}"/>
    <cellStyle name="Normal 4 2 2 2 2 3 2 5" xfId="7790" xr:uid="{00000000-0005-0000-0000-000096080000}"/>
    <cellStyle name="Normal 4 2 2 2 2 3 3" xfId="1652" xr:uid="{00000000-0005-0000-0000-000097080000}"/>
    <cellStyle name="Normal 4 2 2 2 2 3 3 2" xfId="5108" xr:uid="{00000000-0005-0000-0000-000098080000}"/>
    <cellStyle name="Normal 4 2 2 2 2 3 3 2 2" xfId="11534" xr:uid="{00000000-0005-0000-0000-000099080000}"/>
    <cellStyle name="Normal 4 2 2 2 2 3 3 3" xfId="8363" xr:uid="{00000000-0005-0000-0000-00009A080000}"/>
    <cellStyle name="Normal 4 2 2 2 2 3 4" xfId="3096" xr:uid="{00000000-0005-0000-0000-00009B080000}"/>
    <cellStyle name="Normal 4 2 2 2 2 3 4 2" xfId="6035" xr:uid="{00000000-0005-0000-0000-00009C080000}"/>
    <cellStyle name="Normal 4 2 2 2 2 3 4 2 2" xfId="12461" xr:uid="{00000000-0005-0000-0000-00009D080000}"/>
    <cellStyle name="Normal 4 2 2 2 2 3 4 3" xfId="9534" xr:uid="{00000000-0005-0000-0000-00009E080000}"/>
    <cellStyle name="Normal 4 2 2 2 2 3 5" xfId="4181" xr:uid="{00000000-0005-0000-0000-00009F080000}"/>
    <cellStyle name="Normal 4 2 2 2 2 3 5 2" xfId="10607" xr:uid="{00000000-0005-0000-0000-0000A0080000}"/>
    <cellStyle name="Normal 4 2 2 2 2 3 6" xfId="7236" xr:uid="{00000000-0005-0000-0000-0000A1080000}"/>
    <cellStyle name="Normal 4 2 2 2 2 4" xfId="312" xr:uid="{00000000-0005-0000-0000-0000A2080000}"/>
    <cellStyle name="Normal 4 2 2 2 2 4 2" xfId="892" xr:uid="{00000000-0005-0000-0000-0000A3080000}"/>
    <cellStyle name="Normal 4 2 2 2 2 4 2 2" xfId="4551" xr:uid="{00000000-0005-0000-0000-0000A4080000}"/>
    <cellStyle name="Normal 4 2 2 2 2 4 2 2 2" xfId="10977" xr:uid="{00000000-0005-0000-0000-0000A5080000}"/>
    <cellStyle name="Normal 4 2 2 2 2 4 2 3" xfId="7612" xr:uid="{00000000-0005-0000-0000-0000A6080000}"/>
    <cellStyle name="Normal 4 2 2 2 2 4 3" xfId="2457" xr:uid="{00000000-0005-0000-0000-0000A7080000}"/>
    <cellStyle name="Normal 4 2 2 2 2 4 3 2" xfId="5641" xr:uid="{00000000-0005-0000-0000-0000A8080000}"/>
    <cellStyle name="Normal 4 2 2 2 2 4 3 2 2" xfId="12067" xr:uid="{00000000-0005-0000-0000-0000A9080000}"/>
    <cellStyle name="Normal 4 2 2 2 2 4 3 3" xfId="9091" xr:uid="{00000000-0005-0000-0000-0000AA080000}"/>
    <cellStyle name="Normal 4 2 2 2 2 4 4" xfId="3620" xr:uid="{00000000-0005-0000-0000-0000AB080000}"/>
    <cellStyle name="Normal 4 2 2 2 2 4 4 2" xfId="6559" xr:uid="{00000000-0005-0000-0000-0000AC080000}"/>
    <cellStyle name="Normal 4 2 2 2 2 4 4 2 2" xfId="12985" xr:uid="{00000000-0005-0000-0000-0000AD080000}"/>
    <cellStyle name="Normal 4 2 2 2 2 4 4 3" xfId="10058" xr:uid="{00000000-0005-0000-0000-0000AE080000}"/>
    <cellStyle name="Normal 4 2 2 2 2 4 5" xfId="4003" xr:uid="{00000000-0005-0000-0000-0000AF080000}"/>
    <cellStyle name="Normal 4 2 2 2 2 4 5 2" xfId="10429" xr:uid="{00000000-0005-0000-0000-0000B0080000}"/>
    <cellStyle name="Normal 4 2 2 2 2 4 6" xfId="7058" xr:uid="{00000000-0005-0000-0000-0000B1080000}"/>
    <cellStyle name="Normal 4 2 2 2 2 5" xfId="714" xr:uid="{00000000-0005-0000-0000-0000B2080000}"/>
    <cellStyle name="Normal 4 2 2 2 2 5 2" xfId="1870" xr:uid="{00000000-0005-0000-0000-0000B3080000}"/>
    <cellStyle name="Normal 4 2 2 2 2 5 2 2" xfId="5268" xr:uid="{00000000-0005-0000-0000-0000B4080000}"/>
    <cellStyle name="Normal 4 2 2 2 2 5 2 2 2" xfId="11694" xr:uid="{00000000-0005-0000-0000-0000B5080000}"/>
    <cellStyle name="Normal 4 2 2 2 2 5 2 3" xfId="8566" xr:uid="{00000000-0005-0000-0000-0000B6080000}"/>
    <cellStyle name="Normal 4 2 2 2 2 5 3" xfId="3252" xr:uid="{00000000-0005-0000-0000-0000B7080000}"/>
    <cellStyle name="Normal 4 2 2 2 2 5 3 2" xfId="6191" xr:uid="{00000000-0005-0000-0000-0000B8080000}"/>
    <cellStyle name="Normal 4 2 2 2 2 5 3 2 2" xfId="12617" xr:uid="{00000000-0005-0000-0000-0000B9080000}"/>
    <cellStyle name="Normal 4 2 2 2 2 5 3 3" xfId="9690" xr:uid="{00000000-0005-0000-0000-0000BA080000}"/>
    <cellStyle name="Normal 4 2 2 2 2 5 4" xfId="4373" xr:uid="{00000000-0005-0000-0000-0000BB080000}"/>
    <cellStyle name="Normal 4 2 2 2 2 5 4 2" xfId="10799" xr:uid="{00000000-0005-0000-0000-0000BC080000}"/>
    <cellStyle name="Normal 4 2 2 2 2 5 5" xfId="7434" xr:uid="{00000000-0005-0000-0000-0000BD080000}"/>
    <cellStyle name="Normal 4 2 2 2 2 6" xfId="1316" xr:uid="{00000000-0005-0000-0000-0000BE080000}"/>
    <cellStyle name="Normal 4 2 2 2 2 6 2" xfId="4902" xr:uid="{00000000-0005-0000-0000-0000BF080000}"/>
    <cellStyle name="Normal 4 2 2 2 2 6 2 2" xfId="11328" xr:uid="{00000000-0005-0000-0000-0000C0080000}"/>
    <cellStyle name="Normal 4 2 2 2 2 6 3" xfId="8030" xr:uid="{00000000-0005-0000-0000-0000C1080000}"/>
    <cellStyle name="Normal 4 2 2 2 2 7" xfId="2888" xr:uid="{00000000-0005-0000-0000-0000C2080000}"/>
    <cellStyle name="Normal 4 2 2 2 2 7 2" xfId="5829" xr:uid="{00000000-0005-0000-0000-0000C3080000}"/>
    <cellStyle name="Normal 4 2 2 2 2 7 2 2" xfId="12255" xr:uid="{00000000-0005-0000-0000-0000C4080000}"/>
    <cellStyle name="Normal 4 2 2 2 2 7 3" xfId="9328" xr:uid="{00000000-0005-0000-0000-0000C5080000}"/>
    <cellStyle name="Normal 4 2 2 2 2 8" xfId="3825" xr:uid="{00000000-0005-0000-0000-0000C6080000}"/>
    <cellStyle name="Normal 4 2 2 2 2 8 2" xfId="10251" xr:uid="{00000000-0005-0000-0000-0000C7080000}"/>
    <cellStyle name="Normal 4 2 2 2 2 9" xfId="6880" xr:uid="{00000000-0005-0000-0000-0000C8080000}"/>
    <cellStyle name="Normal 4 2 2 2 2_IOPES" xfId="2354" xr:uid="{00000000-0005-0000-0000-0000C9080000}"/>
    <cellStyle name="Normal 4 2 2 2 3" xfId="84" xr:uid="{00000000-0005-0000-0000-0000CA080000}"/>
    <cellStyle name="Normal 4 2 2 2 3 2" xfId="457" xr:uid="{00000000-0005-0000-0000-0000CB080000}"/>
    <cellStyle name="Normal 4 2 2 2 3 2 2" xfId="1036" xr:uid="{00000000-0005-0000-0000-0000CC080000}"/>
    <cellStyle name="Normal 4 2 2 2 3 2 2 2" xfId="2247" xr:uid="{00000000-0005-0000-0000-0000CD080000}"/>
    <cellStyle name="Normal 4 2 2 2 3 2 2 2 2" xfId="5506" xr:uid="{00000000-0005-0000-0000-0000CE080000}"/>
    <cellStyle name="Normal 4 2 2 2 3 2 2 2 2 2" xfId="11932" xr:uid="{00000000-0005-0000-0000-0000CF080000}"/>
    <cellStyle name="Normal 4 2 2 2 3 2 2 2 3" xfId="8930" xr:uid="{00000000-0005-0000-0000-0000D0080000}"/>
    <cellStyle name="Normal 4 2 2 2 3 2 2 3" xfId="3488" xr:uid="{00000000-0005-0000-0000-0000D1080000}"/>
    <cellStyle name="Normal 4 2 2 2 3 2 2 3 2" xfId="6427" xr:uid="{00000000-0005-0000-0000-0000D2080000}"/>
    <cellStyle name="Normal 4 2 2 2 3 2 2 3 2 2" xfId="12853" xr:uid="{00000000-0005-0000-0000-0000D3080000}"/>
    <cellStyle name="Normal 4 2 2 2 3 2 2 3 3" xfId="9926" xr:uid="{00000000-0005-0000-0000-0000D4080000}"/>
    <cellStyle name="Normal 4 2 2 2 3 2 2 4" xfId="4695" xr:uid="{00000000-0005-0000-0000-0000D5080000}"/>
    <cellStyle name="Normal 4 2 2 2 3 2 2 4 2" xfId="11121" xr:uid="{00000000-0005-0000-0000-0000D6080000}"/>
    <cellStyle name="Normal 4 2 2 2 3 2 2 5" xfId="7756" xr:uid="{00000000-0005-0000-0000-0000D7080000}"/>
    <cellStyle name="Normal 4 2 2 2 3 2 3" xfId="1692" xr:uid="{00000000-0005-0000-0000-0000D8080000}"/>
    <cellStyle name="Normal 4 2 2 2 3 2 3 2" xfId="5138" xr:uid="{00000000-0005-0000-0000-0000D9080000}"/>
    <cellStyle name="Normal 4 2 2 2 3 2 3 2 2" xfId="11564" xr:uid="{00000000-0005-0000-0000-0000DA080000}"/>
    <cellStyle name="Normal 4 2 2 2 3 2 3 3" xfId="8402" xr:uid="{00000000-0005-0000-0000-0000DB080000}"/>
    <cellStyle name="Normal 4 2 2 2 3 2 4" xfId="3126" xr:uid="{00000000-0005-0000-0000-0000DC080000}"/>
    <cellStyle name="Normal 4 2 2 2 3 2 4 2" xfId="6065" xr:uid="{00000000-0005-0000-0000-0000DD080000}"/>
    <cellStyle name="Normal 4 2 2 2 3 2 4 2 2" xfId="12491" xr:uid="{00000000-0005-0000-0000-0000DE080000}"/>
    <cellStyle name="Normal 4 2 2 2 3 2 4 3" xfId="9564" xr:uid="{00000000-0005-0000-0000-0000DF080000}"/>
    <cellStyle name="Normal 4 2 2 2 3 2 5" xfId="4147" xr:uid="{00000000-0005-0000-0000-0000E0080000}"/>
    <cellStyle name="Normal 4 2 2 2 3 2 5 2" xfId="10573" xr:uid="{00000000-0005-0000-0000-0000E1080000}"/>
    <cellStyle name="Normal 4 2 2 2 3 2 6" xfId="7202" xr:uid="{00000000-0005-0000-0000-0000E2080000}"/>
    <cellStyle name="Normal 4 2 2 2 3 3" xfId="278" xr:uid="{00000000-0005-0000-0000-0000E3080000}"/>
    <cellStyle name="Normal 4 2 2 2 3 3 2" xfId="858" xr:uid="{00000000-0005-0000-0000-0000E4080000}"/>
    <cellStyle name="Normal 4 2 2 2 3 3 2 2" xfId="4517" xr:uid="{00000000-0005-0000-0000-0000E5080000}"/>
    <cellStyle name="Normal 4 2 2 2 3 3 2 2 2" xfId="10943" xr:uid="{00000000-0005-0000-0000-0000E6080000}"/>
    <cellStyle name="Normal 4 2 2 2 3 3 2 3" xfId="7578" xr:uid="{00000000-0005-0000-0000-0000E7080000}"/>
    <cellStyle name="Normal 4 2 2 2 3 3 3" xfId="2423" xr:uid="{00000000-0005-0000-0000-0000E8080000}"/>
    <cellStyle name="Normal 4 2 2 2 3 3 3 2" xfId="5607" xr:uid="{00000000-0005-0000-0000-0000E9080000}"/>
    <cellStyle name="Normal 4 2 2 2 3 3 3 2 2" xfId="12033" xr:uid="{00000000-0005-0000-0000-0000EA080000}"/>
    <cellStyle name="Normal 4 2 2 2 3 3 3 3" xfId="9057" xr:uid="{00000000-0005-0000-0000-0000EB080000}"/>
    <cellStyle name="Normal 4 2 2 2 3 3 4" xfId="3586" xr:uid="{00000000-0005-0000-0000-0000EC080000}"/>
    <cellStyle name="Normal 4 2 2 2 3 3 4 2" xfId="6525" xr:uid="{00000000-0005-0000-0000-0000ED080000}"/>
    <cellStyle name="Normal 4 2 2 2 3 3 4 2 2" xfId="12951" xr:uid="{00000000-0005-0000-0000-0000EE080000}"/>
    <cellStyle name="Normal 4 2 2 2 3 3 4 3" xfId="10024" xr:uid="{00000000-0005-0000-0000-0000EF080000}"/>
    <cellStyle name="Normal 4 2 2 2 3 3 5" xfId="3969" xr:uid="{00000000-0005-0000-0000-0000F0080000}"/>
    <cellStyle name="Normal 4 2 2 2 3 3 5 2" xfId="10395" xr:uid="{00000000-0005-0000-0000-0000F1080000}"/>
    <cellStyle name="Normal 4 2 2 2 3 3 6" xfId="7024" xr:uid="{00000000-0005-0000-0000-0000F2080000}"/>
    <cellStyle name="Normal 4 2 2 2 3 4" xfId="680" xr:uid="{00000000-0005-0000-0000-0000F3080000}"/>
    <cellStyle name="Normal 4 2 2 2 3 4 2" xfId="1935" xr:uid="{00000000-0005-0000-0000-0000F4080000}"/>
    <cellStyle name="Normal 4 2 2 2 3 4 2 2" xfId="5326" xr:uid="{00000000-0005-0000-0000-0000F5080000}"/>
    <cellStyle name="Normal 4 2 2 2 3 4 2 2 2" xfId="11752" xr:uid="{00000000-0005-0000-0000-0000F6080000}"/>
    <cellStyle name="Normal 4 2 2 2 3 4 2 3" xfId="8631" xr:uid="{00000000-0005-0000-0000-0000F7080000}"/>
    <cellStyle name="Normal 4 2 2 2 3 4 3" xfId="3310" xr:uid="{00000000-0005-0000-0000-0000F8080000}"/>
    <cellStyle name="Normal 4 2 2 2 3 4 3 2" xfId="6249" xr:uid="{00000000-0005-0000-0000-0000F9080000}"/>
    <cellStyle name="Normal 4 2 2 2 3 4 3 2 2" xfId="12675" xr:uid="{00000000-0005-0000-0000-0000FA080000}"/>
    <cellStyle name="Normal 4 2 2 2 3 4 3 3" xfId="9748" xr:uid="{00000000-0005-0000-0000-0000FB080000}"/>
    <cellStyle name="Normal 4 2 2 2 3 4 4" xfId="4339" xr:uid="{00000000-0005-0000-0000-0000FC080000}"/>
    <cellStyle name="Normal 4 2 2 2 3 4 4 2" xfId="10765" xr:uid="{00000000-0005-0000-0000-0000FD080000}"/>
    <cellStyle name="Normal 4 2 2 2 3 4 5" xfId="7400" xr:uid="{00000000-0005-0000-0000-0000FE080000}"/>
    <cellStyle name="Normal 4 2 2 2 3 5" xfId="1382" xr:uid="{00000000-0005-0000-0000-0000FF080000}"/>
    <cellStyle name="Normal 4 2 2 2 3 5 2" xfId="4960" xr:uid="{00000000-0005-0000-0000-000000090000}"/>
    <cellStyle name="Normal 4 2 2 2 3 5 2 2" xfId="11386" xr:uid="{00000000-0005-0000-0000-000001090000}"/>
    <cellStyle name="Normal 4 2 2 2 3 5 3" xfId="8096" xr:uid="{00000000-0005-0000-0000-000002090000}"/>
    <cellStyle name="Normal 4 2 2 2 3 6" xfId="2946" xr:uid="{00000000-0005-0000-0000-000003090000}"/>
    <cellStyle name="Normal 4 2 2 2 3 6 2" xfId="5887" xr:uid="{00000000-0005-0000-0000-000004090000}"/>
    <cellStyle name="Normal 4 2 2 2 3 6 2 2" xfId="12313" xr:uid="{00000000-0005-0000-0000-000005090000}"/>
    <cellStyle name="Normal 4 2 2 2 3 6 3" xfId="9386" xr:uid="{00000000-0005-0000-0000-000006090000}"/>
    <cellStyle name="Normal 4 2 2 2 3 7" xfId="3791" xr:uid="{00000000-0005-0000-0000-000007090000}"/>
    <cellStyle name="Normal 4 2 2 2 3 7 2" xfId="10217" xr:uid="{00000000-0005-0000-0000-000008090000}"/>
    <cellStyle name="Normal 4 2 2 2 3 8" xfId="6846" xr:uid="{00000000-0005-0000-0000-000009090000}"/>
    <cellStyle name="Normal 4 2 2 2 3_IOPES" xfId="2617" xr:uid="{00000000-0005-0000-0000-00000A090000}"/>
    <cellStyle name="Normal 4 2 2 2 4" xfId="145" xr:uid="{00000000-0005-0000-0000-00000B090000}"/>
    <cellStyle name="Normal 4 2 2 2 4 2" xfId="516" xr:uid="{00000000-0005-0000-0000-00000C090000}"/>
    <cellStyle name="Normal 4 2 2 2 4 2 2" xfId="1095" xr:uid="{00000000-0005-0000-0000-00000D090000}"/>
    <cellStyle name="Normal 4 2 2 2 4 2 2 2" xfId="4754" xr:uid="{00000000-0005-0000-0000-00000E090000}"/>
    <cellStyle name="Normal 4 2 2 2 4 2 2 2 2" xfId="11180" xr:uid="{00000000-0005-0000-0000-00000F090000}"/>
    <cellStyle name="Normal 4 2 2 2 4 2 2 3" xfId="7815" xr:uid="{00000000-0005-0000-0000-000010090000}"/>
    <cellStyle name="Normal 4 2 2 2 4 2 3" xfId="2484" xr:uid="{00000000-0005-0000-0000-000011090000}"/>
    <cellStyle name="Normal 4 2 2 2 4 2 3 2" xfId="5666" xr:uid="{00000000-0005-0000-0000-000012090000}"/>
    <cellStyle name="Normal 4 2 2 2 4 2 3 2 2" xfId="12092" xr:uid="{00000000-0005-0000-0000-000013090000}"/>
    <cellStyle name="Normal 4 2 2 2 4 2 3 3" xfId="9116" xr:uid="{00000000-0005-0000-0000-000014090000}"/>
    <cellStyle name="Normal 4 2 2 2 4 2 4" xfId="3645" xr:uid="{00000000-0005-0000-0000-000015090000}"/>
    <cellStyle name="Normal 4 2 2 2 4 2 4 2" xfId="6584" xr:uid="{00000000-0005-0000-0000-000016090000}"/>
    <cellStyle name="Normal 4 2 2 2 4 2 4 2 2" xfId="13010" xr:uid="{00000000-0005-0000-0000-000017090000}"/>
    <cellStyle name="Normal 4 2 2 2 4 2 4 3" xfId="10083" xr:uid="{00000000-0005-0000-0000-000018090000}"/>
    <cellStyle name="Normal 4 2 2 2 4 2 5" xfId="4206" xr:uid="{00000000-0005-0000-0000-000019090000}"/>
    <cellStyle name="Normal 4 2 2 2 4 2 5 2" xfId="10632" xr:uid="{00000000-0005-0000-0000-00001A090000}"/>
    <cellStyle name="Normal 4 2 2 2 4 2 6" xfId="7261" xr:uid="{00000000-0005-0000-0000-00001B090000}"/>
    <cellStyle name="Normal 4 2 2 2 4 3" xfId="337" xr:uid="{00000000-0005-0000-0000-00001C090000}"/>
    <cellStyle name="Normal 4 2 2 2 4 3 2" xfId="917" xr:uid="{00000000-0005-0000-0000-00001D090000}"/>
    <cellStyle name="Normal 4 2 2 2 4 3 2 2" xfId="4576" xr:uid="{00000000-0005-0000-0000-00001E090000}"/>
    <cellStyle name="Normal 4 2 2 2 4 3 2 2 2" xfId="11002" xr:uid="{00000000-0005-0000-0000-00001F090000}"/>
    <cellStyle name="Normal 4 2 2 2 4 3 2 3" xfId="7637" xr:uid="{00000000-0005-0000-0000-000020090000}"/>
    <cellStyle name="Normal 4 2 2 2 4 3 3" xfId="2088" xr:uid="{00000000-0005-0000-0000-000021090000}"/>
    <cellStyle name="Normal 4 2 2 2 4 3 3 2" xfId="5386" xr:uid="{00000000-0005-0000-0000-000022090000}"/>
    <cellStyle name="Normal 4 2 2 2 4 3 3 2 2" xfId="11812" xr:uid="{00000000-0005-0000-0000-000023090000}"/>
    <cellStyle name="Normal 4 2 2 2 4 3 3 3" xfId="8782" xr:uid="{00000000-0005-0000-0000-000024090000}"/>
    <cellStyle name="Normal 4 2 2 2 4 3 4" xfId="3368" xr:uid="{00000000-0005-0000-0000-000025090000}"/>
    <cellStyle name="Normal 4 2 2 2 4 3 4 2" xfId="6307" xr:uid="{00000000-0005-0000-0000-000026090000}"/>
    <cellStyle name="Normal 4 2 2 2 4 3 4 2 2" xfId="12733" xr:uid="{00000000-0005-0000-0000-000027090000}"/>
    <cellStyle name="Normal 4 2 2 2 4 3 4 3" xfId="9806" xr:uid="{00000000-0005-0000-0000-000028090000}"/>
    <cellStyle name="Normal 4 2 2 2 4 3 5" xfId="4028" xr:uid="{00000000-0005-0000-0000-000029090000}"/>
    <cellStyle name="Normal 4 2 2 2 4 3 5 2" xfId="10454" xr:uid="{00000000-0005-0000-0000-00002A090000}"/>
    <cellStyle name="Normal 4 2 2 2 4 3 6" xfId="7083" xr:uid="{00000000-0005-0000-0000-00002B090000}"/>
    <cellStyle name="Normal 4 2 2 2 4 4" xfId="739" xr:uid="{00000000-0005-0000-0000-00002C090000}"/>
    <cellStyle name="Normal 4 2 2 2 4 4 2" xfId="4398" xr:uid="{00000000-0005-0000-0000-00002D090000}"/>
    <cellStyle name="Normal 4 2 2 2 4 4 2 2" xfId="10824" xr:uid="{00000000-0005-0000-0000-00002E090000}"/>
    <cellStyle name="Normal 4 2 2 2 4 4 3" xfId="7459" xr:uid="{00000000-0005-0000-0000-00002F090000}"/>
    <cellStyle name="Normal 4 2 2 2 4 5" xfId="1539" xr:uid="{00000000-0005-0000-0000-000030090000}"/>
    <cellStyle name="Normal 4 2 2 2 4 5 2" xfId="5018" xr:uid="{00000000-0005-0000-0000-000031090000}"/>
    <cellStyle name="Normal 4 2 2 2 4 5 2 2" xfId="11444" xr:uid="{00000000-0005-0000-0000-000032090000}"/>
    <cellStyle name="Normal 4 2 2 2 4 5 3" xfId="8253" xr:uid="{00000000-0005-0000-0000-000033090000}"/>
    <cellStyle name="Normal 4 2 2 2 4 6" xfId="3005" xr:uid="{00000000-0005-0000-0000-000034090000}"/>
    <cellStyle name="Normal 4 2 2 2 4 6 2" xfId="5945" xr:uid="{00000000-0005-0000-0000-000035090000}"/>
    <cellStyle name="Normal 4 2 2 2 4 6 2 2" xfId="12371" xr:uid="{00000000-0005-0000-0000-000036090000}"/>
    <cellStyle name="Normal 4 2 2 2 4 6 3" xfId="9444" xr:uid="{00000000-0005-0000-0000-000037090000}"/>
    <cellStyle name="Normal 4 2 2 2 4 7" xfId="3850" xr:uid="{00000000-0005-0000-0000-000038090000}"/>
    <cellStyle name="Normal 4 2 2 2 4 7 2" xfId="10276" xr:uid="{00000000-0005-0000-0000-000039090000}"/>
    <cellStyle name="Normal 4 2 2 2 4 8" xfId="6905" xr:uid="{00000000-0005-0000-0000-00003A090000}"/>
    <cellStyle name="Normal 4 2 2 2 4_IOPES" xfId="2704" xr:uid="{00000000-0005-0000-0000-00003B090000}"/>
    <cellStyle name="Normal 4 2 2 2 5" xfId="210" xr:uid="{00000000-0005-0000-0000-00003C090000}"/>
    <cellStyle name="Normal 4 2 2 2 5 2" xfId="575" xr:uid="{00000000-0005-0000-0000-00003D090000}"/>
    <cellStyle name="Normal 4 2 2 2 5 2 2" xfId="1154" xr:uid="{00000000-0005-0000-0000-00003E090000}"/>
    <cellStyle name="Normal 4 2 2 2 5 2 2 2" xfId="4813" xr:uid="{00000000-0005-0000-0000-00003F090000}"/>
    <cellStyle name="Normal 4 2 2 2 5 2 2 2 2" xfId="11239" xr:uid="{00000000-0005-0000-0000-000040090000}"/>
    <cellStyle name="Normal 4 2 2 2 5 2 2 3" xfId="7874" xr:uid="{00000000-0005-0000-0000-000041090000}"/>
    <cellStyle name="Normal 4 2 2 2 5 2 3" xfId="2549" xr:uid="{00000000-0005-0000-0000-000042090000}"/>
    <cellStyle name="Normal 4 2 2 2 5 2 3 2" xfId="5725" xr:uid="{00000000-0005-0000-0000-000043090000}"/>
    <cellStyle name="Normal 4 2 2 2 5 2 3 2 2" xfId="12151" xr:uid="{00000000-0005-0000-0000-000044090000}"/>
    <cellStyle name="Normal 4 2 2 2 5 2 3 3" xfId="9175" xr:uid="{00000000-0005-0000-0000-000045090000}"/>
    <cellStyle name="Normal 4 2 2 2 5 2 4" xfId="3704" xr:uid="{00000000-0005-0000-0000-000046090000}"/>
    <cellStyle name="Normal 4 2 2 2 5 2 4 2" xfId="6643" xr:uid="{00000000-0005-0000-0000-000047090000}"/>
    <cellStyle name="Normal 4 2 2 2 5 2 4 2 2" xfId="13069" xr:uid="{00000000-0005-0000-0000-000048090000}"/>
    <cellStyle name="Normal 4 2 2 2 5 2 4 3" xfId="10142" xr:uid="{00000000-0005-0000-0000-000049090000}"/>
    <cellStyle name="Normal 4 2 2 2 5 2 5" xfId="4265" xr:uid="{00000000-0005-0000-0000-00004A090000}"/>
    <cellStyle name="Normal 4 2 2 2 5 2 5 2" xfId="10691" xr:uid="{00000000-0005-0000-0000-00004B090000}"/>
    <cellStyle name="Normal 4 2 2 2 5 2 6" xfId="7320" xr:uid="{00000000-0005-0000-0000-00004C090000}"/>
    <cellStyle name="Normal 4 2 2 2 5 3" xfId="396" xr:uid="{00000000-0005-0000-0000-00004D090000}"/>
    <cellStyle name="Normal 4 2 2 2 5 3 2" xfId="976" xr:uid="{00000000-0005-0000-0000-00004E090000}"/>
    <cellStyle name="Normal 4 2 2 2 5 3 2 2" xfId="4635" xr:uid="{00000000-0005-0000-0000-00004F090000}"/>
    <cellStyle name="Normal 4 2 2 2 5 3 2 2 2" xfId="11061" xr:uid="{00000000-0005-0000-0000-000050090000}"/>
    <cellStyle name="Normal 4 2 2 2 5 3 2 3" xfId="7696" xr:uid="{00000000-0005-0000-0000-000051090000}"/>
    <cellStyle name="Normal 4 2 2 2 5 3 3" xfId="2163" xr:uid="{00000000-0005-0000-0000-000052090000}"/>
    <cellStyle name="Normal 4 2 2 2 5 3 3 2" xfId="5445" xr:uid="{00000000-0005-0000-0000-000053090000}"/>
    <cellStyle name="Normal 4 2 2 2 5 3 3 2 2" xfId="11871" xr:uid="{00000000-0005-0000-0000-000054090000}"/>
    <cellStyle name="Normal 4 2 2 2 5 3 3 3" xfId="8855" xr:uid="{00000000-0005-0000-0000-000055090000}"/>
    <cellStyle name="Normal 4 2 2 2 5 3 4" xfId="3427" xr:uid="{00000000-0005-0000-0000-000056090000}"/>
    <cellStyle name="Normal 4 2 2 2 5 3 4 2" xfId="6366" xr:uid="{00000000-0005-0000-0000-000057090000}"/>
    <cellStyle name="Normal 4 2 2 2 5 3 4 2 2" xfId="12792" xr:uid="{00000000-0005-0000-0000-000058090000}"/>
    <cellStyle name="Normal 4 2 2 2 5 3 4 3" xfId="9865" xr:uid="{00000000-0005-0000-0000-000059090000}"/>
    <cellStyle name="Normal 4 2 2 2 5 3 5" xfId="4087" xr:uid="{00000000-0005-0000-0000-00005A090000}"/>
    <cellStyle name="Normal 4 2 2 2 5 3 5 2" xfId="10513" xr:uid="{00000000-0005-0000-0000-00005B090000}"/>
    <cellStyle name="Normal 4 2 2 2 5 3 6" xfId="7142" xr:uid="{00000000-0005-0000-0000-00005C090000}"/>
    <cellStyle name="Normal 4 2 2 2 5 4" xfId="798" xr:uid="{00000000-0005-0000-0000-00005D090000}"/>
    <cellStyle name="Normal 4 2 2 2 5 4 2" xfId="4457" xr:uid="{00000000-0005-0000-0000-00005E090000}"/>
    <cellStyle name="Normal 4 2 2 2 5 4 2 2" xfId="10883" xr:uid="{00000000-0005-0000-0000-00005F090000}"/>
    <cellStyle name="Normal 4 2 2 2 5 4 3" xfId="7518" xr:uid="{00000000-0005-0000-0000-000060090000}"/>
    <cellStyle name="Normal 4 2 2 2 5 5" xfId="1616" xr:uid="{00000000-0005-0000-0000-000061090000}"/>
    <cellStyle name="Normal 4 2 2 2 5 5 2" xfId="5077" xr:uid="{00000000-0005-0000-0000-000062090000}"/>
    <cellStyle name="Normal 4 2 2 2 5 5 2 2" xfId="11503" xr:uid="{00000000-0005-0000-0000-000063090000}"/>
    <cellStyle name="Normal 4 2 2 2 5 5 3" xfId="8327" xr:uid="{00000000-0005-0000-0000-000064090000}"/>
    <cellStyle name="Normal 4 2 2 2 5 6" xfId="3065" xr:uid="{00000000-0005-0000-0000-000065090000}"/>
    <cellStyle name="Normal 4 2 2 2 5 6 2" xfId="6004" xr:uid="{00000000-0005-0000-0000-000066090000}"/>
    <cellStyle name="Normal 4 2 2 2 5 6 2 2" xfId="12430" xr:uid="{00000000-0005-0000-0000-000067090000}"/>
    <cellStyle name="Normal 4 2 2 2 5 6 3" xfId="9503" xr:uid="{00000000-0005-0000-0000-000068090000}"/>
    <cellStyle name="Normal 4 2 2 2 5 7" xfId="3909" xr:uid="{00000000-0005-0000-0000-000069090000}"/>
    <cellStyle name="Normal 4 2 2 2 5 7 2" xfId="10335" xr:uid="{00000000-0005-0000-0000-00006A090000}"/>
    <cellStyle name="Normal 4 2 2 2 5 8" xfId="6964" xr:uid="{00000000-0005-0000-0000-00006B090000}"/>
    <cellStyle name="Normal 4 2 2 2 5_IOPES" xfId="2689" xr:uid="{00000000-0005-0000-0000-00006C090000}"/>
    <cellStyle name="Normal 4 2 2 2 6" xfId="427" xr:uid="{00000000-0005-0000-0000-00006D090000}"/>
    <cellStyle name="Normal 4 2 2 2 6 2" xfId="1006" xr:uid="{00000000-0005-0000-0000-00006E090000}"/>
    <cellStyle name="Normal 4 2 2 2 6 2 2" xfId="4665" xr:uid="{00000000-0005-0000-0000-00006F090000}"/>
    <cellStyle name="Normal 4 2 2 2 6 2 2 2" xfId="11091" xr:uid="{00000000-0005-0000-0000-000070090000}"/>
    <cellStyle name="Normal 4 2 2 2 6 2 3" xfId="7726" xr:uid="{00000000-0005-0000-0000-000071090000}"/>
    <cellStyle name="Normal 4 2 2 2 6 3" xfId="2390" xr:uid="{00000000-0005-0000-0000-000072090000}"/>
    <cellStyle name="Normal 4 2 2 2 6 3 2" xfId="5577" xr:uid="{00000000-0005-0000-0000-000073090000}"/>
    <cellStyle name="Normal 4 2 2 2 6 3 2 2" xfId="12003" xr:uid="{00000000-0005-0000-0000-000074090000}"/>
    <cellStyle name="Normal 4 2 2 2 6 3 3" xfId="9027" xr:uid="{00000000-0005-0000-0000-000075090000}"/>
    <cellStyle name="Normal 4 2 2 2 6 4" xfId="3556" xr:uid="{00000000-0005-0000-0000-000076090000}"/>
    <cellStyle name="Normal 4 2 2 2 6 4 2" xfId="6495" xr:uid="{00000000-0005-0000-0000-000077090000}"/>
    <cellStyle name="Normal 4 2 2 2 6 4 2 2" xfId="12921" xr:uid="{00000000-0005-0000-0000-000078090000}"/>
    <cellStyle name="Normal 4 2 2 2 6 4 3" xfId="9994" xr:uid="{00000000-0005-0000-0000-000079090000}"/>
    <cellStyle name="Normal 4 2 2 2 6 5" xfId="4117" xr:uid="{00000000-0005-0000-0000-00007A090000}"/>
    <cellStyle name="Normal 4 2 2 2 6 5 2" xfId="10543" xr:uid="{00000000-0005-0000-0000-00007B090000}"/>
    <cellStyle name="Normal 4 2 2 2 6 6" xfId="7172" xr:uid="{00000000-0005-0000-0000-00007C090000}"/>
    <cellStyle name="Normal 4 2 2 2 7" xfId="248" xr:uid="{00000000-0005-0000-0000-00007D090000}"/>
    <cellStyle name="Normal 4 2 2 2 7 2" xfId="828" xr:uid="{00000000-0005-0000-0000-00007E090000}"/>
    <cellStyle name="Normal 4 2 2 2 7 2 2" xfId="4487" xr:uid="{00000000-0005-0000-0000-00007F090000}"/>
    <cellStyle name="Normal 4 2 2 2 7 2 2 2" xfId="10913" xr:uid="{00000000-0005-0000-0000-000080090000}"/>
    <cellStyle name="Normal 4 2 2 2 7 2 3" xfId="7548" xr:uid="{00000000-0005-0000-0000-000081090000}"/>
    <cellStyle name="Normal 4 2 2 2 7 3" xfId="1807" xr:uid="{00000000-0005-0000-0000-000082090000}"/>
    <cellStyle name="Normal 4 2 2 2 7 3 2" xfId="5210" xr:uid="{00000000-0005-0000-0000-000083090000}"/>
    <cellStyle name="Normal 4 2 2 2 7 3 2 2" xfId="11636" xr:uid="{00000000-0005-0000-0000-000084090000}"/>
    <cellStyle name="Normal 4 2 2 2 7 3 3" xfId="8505" xr:uid="{00000000-0005-0000-0000-000085090000}"/>
    <cellStyle name="Normal 4 2 2 2 7 4" xfId="3194" xr:uid="{00000000-0005-0000-0000-000086090000}"/>
    <cellStyle name="Normal 4 2 2 2 7 4 2" xfId="6133" xr:uid="{00000000-0005-0000-0000-000087090000}"/>
    <cellStyle name="Normal 4 2 2 2 7 4 2 2" xfId="12559" xr:uid="{00000000-0005-0000-0000-000088090000}"/>
    <cellStyle name="Normal 4 2 2 2 7 4 3" xfId="9632" xr:uid="{00000000-0005-0000-0000-000089090000}"/>
    <cellStyle name="Normal 4 2 2 2 7 5" xfId="3939" xr:uid="{00000000-0005-0000-0000-00008A090000}"/>
    <cellStyle name="Normal 4 2 2 2 7 5 2" xfId="10365" xr:uid="{00000000-0005-0000-0000-00008B090000}"/>
    <cellStyle name="Normal 4 2 2 2 7 6" xfId="6994" xr:uid="{00000000-0005-0000-0000-00008C090000}"/>
    <cellStyle name="Normal 4 2 2 2 8" xfId="650" xr:uid="{00000000-0005-0000-0000-00008D090000}"/>
    <cellStyle name="Normal 4 2 2 2 8 2" xfId="4309" xr:uid="{00000000-0005-0000-0000-00008E090000}"/>
    <cellStyle name="Normal 4 2 2 2 8 2 2" xfId="10735" xr:uid="{00000000-0005-0000-0000-00008F090000}"/>
    <cellStyle name="Normal 4 2 2 2 8 3" xfId="7370" xr:uid="{00000000-0005-0000-0000-000090090000}"/>
    <cellStyle name="Normal 4 2 2 2 9" xfId="1248" xr:uid="{00000000-0005-0000-0000-000091090000}"/>
    <cellStyle name="Normal 4 2 2 2 9 2" xfId="4844" xr:uid="{00000000-0005-0000-0000-000092090000}"/>
    <cellStyle name="Normal 4 2 2 2 9 2 2" xfId="11270" xr:uid="{00000000-0005-0000-0000-000093090000}"/>
    <cellStyle name="Normal 4 2 2 2 9 3" xfId="7964" xr:uid="{00000000-0005-0000-0000-000094090000}"/>
    <cellStyle name="Normal 4 2 2 2_IOPES" xfId="2701" xr:uid="{00000000-0005-0000-0000-000095090000}"/>
    <cellStyle name="Normal 4 2 2 3" xfId="112" xr:uid="{00000000-0005-0000-0000-000096090000}"/>
    <cellStyle name="Normal 4 2 2 3 2" xfId="173" xr:uid="{00000000-0005-0000-0000-000097090000}"/>
    <cellStyle name="Normal 4 2 2 3 2 2" xfId="544" xr:uid="{00000000-0005-0000-0000-000098090000}"/>
    <cellStyle name="Normal 4 2 2 3 2 2 2" xfId="1123" xr:uid="{00000000-0005-0000-0000-000099090000}"/>
    <cellStyle name="Normal 4 2 2 3 2 2 2 2" xfId="4782" xr:uid="{00000000-0005-0000-0000-00009A090000}"/>
    <cellStyle name="Normal 4 2 2 3 2 2 2 2 2" xfId="11208" xr:uid="{00000000-0005-0000-0000-00009B090000}"/>
    <cellStyle name="Normal 4 2 2 3 2 2 2 3" xfId="7843" xr:uid="{00000000-0005-0000-0000-00009C090000}"/>
    <cellStyle name="Normal 4 2 2 3 2 2 3" xfId="2512" xr:uid="{00000000-0005-0000-0000-00009D090000}"/>
    <cellStyle name="Normal 4 2 2 3 2 2 3 2" xfId="5694" xr:uid="{00000000-0005-0000-0000-00009E090000}"/>
    <cellStyle name="Normal 4 2 2 3 2 2 3 2 2" xfId="12120" xr:uid="{00000000-0005-0000-0000-00009F090000}"/>
    <cellStyle name="Normal 4 2 2 3 2 2 3 3" xfId="9144" xr:uid="{00000000-0005-0000-0000-0000A0090000}"/>
    <cellStyle name="Normal 4 2 2 3 2 2 4" xfId="3673" xr:uid="{00000000-0005-0000-0000-0000A1090000}"/>
    <cellStyle name="Normal 4 2 2 3 2 2 4 2" xfId="6612" xr:uid="{00000000-0005-0000-0000-0000A2090000}"/>
    <cellStyle name="Normal 4 2 2 3 2 2 4 2 2" xfId="13038" xr:uid="{00000000-0005-0000-0000-0000A3090000}"/>
    <cellStyle name="Normal 4 2 2 3 2 2 4 3" xfId="10111" xr:uid="{00000000-0005-0000-0000-0000A4090000}"/>
    <cellStyle name="Normal 4 2 2 3 2 2 5" xfId="4234" xr:uid="{00000000-0005-0000-0000-0000A5090000}"/>
    <cellStyle name="Normal 4 2 2 3 2 2 5 2" xfId="10660" xr:uid="{00000000-0005-0000-0000-0000A6090000}"/>
    <cellStyle name="Normal 4 2 2 3 2 2 6" xfId="7289" xr:uid="{00000000-0005-0000-0000-0000A7090000}"/>
    <cellStyle name="Normal 4 2 2 3 2 3" xfId="365" xr:uid="{00000000-0005-0000-0000-0000A8090000}"/>
    <cellStyle name="Normal 4 2 2 3 2 3 2" xfId="945" xr:uid="{00000000-0005-0000-0000-0000A9090000}"/>
    <cellStyle name="Normal 4 2 2 3 2 3 2 2" xfId="4604" xr:uid="{00000000-0005-0000-0000-0000AA090000}"/>
    <cellStyle name="Normal 4 2 2 3 2 3 2 2 2" xfId="11030" xr:uid="{00000000-0005-0000-0000-0000AB090000}"/>
    <cellStyle name="Normal 4 2 2 3 2 3 2 3" xfId="7665" xr:uid="{00000000-0005-0000-0000-0000AC090000}"/>
    <cellStyle name="Normal 4 2 2 3 2 3 3" xfId="2275" xr:uid="{00000000-0005-0000-0000-0000AD090000}"/>
    <cellStyle name="Normal 4 2 2 3 2 3 3 2" xfId="5529" xr:uid="{00000000-0005-0000-0000-0000AE090000}"/>
    <cellStyle name="Normal 4 2 2 3 2 3 3 2 2" xfId="11955" xr:uid="{00000000-0005-0000-0000-0000AF090000}"/>
    <cellStyle name="Normal 4 2 2 3 2 3 3 3" xfId="8956" xr:uid="{00000000-0005-0000-0000-0000B0090000}"/>
    <cellStyle name="Normal 4 2 2 3 2 3 4" xfId="3510" xr:uid="{00000000-0005-0000-0000-0000B1090000}"/>
    <cellStyle name="Normal 4 2 2 3 2 3 4 2" xfId="6449" xr:uid="{00000000-0005-0000-0000-0000B2090000}"/>
    <cellStyle name="Normal 4 2 2 3 2 3 4 2 2" xfId="12875" xr:uid="{00000000-0005-0000-0000-0000B3090000}"/>
    <cellStyle name="Normal 4 2 2 3 2 3 4 3" xfId="9948" xr:uid="{00000000-0005-0000-0000-0000B4090000}"/>
    <cellStyle name="Normal 4 2 2 3 2 3 5" xfId="4056" xr:uid="{00000000-0005-0000-0000-0000B5090000}"/>
    <cellStyle name="Normal 4 2 2 3 2 3 5 2" xfId="10482" xr:uid="{00000000-0005-0000-0000-0000B6090000}"/>
    <cellStyle name="Normal 4 2 2 3 2 3 6" xfId="7111" xr:uid="{00000000-0005-0000-0000-0000B7090000}"/>
    <cellStyle name="Normal 4 2 2 3 2 4" xfId="767" xr:uid="{00000000-0005-0000-0000-0000B8090000}"/>
    <cellStyle name="Normal 4 2 2 3 2 4 2" xfId="4426" xr:uid="{00000000-0005-0000-0000-0000B9090000}"/>
    <cellStyle name="Normal 4 2 2 3 2 4 2 2" xfId="10852" xr:uid="{00000000-0005-0000-0000-0000BA090000}"/>
    <cellStyle name="Normal 4 2 2 3 2 4 3" xfId="7487" xr:uid="{00000000-0005-0000-0000-0000BB090000}"/>
    <cellStyle name="Normal 4 2 2 3 2 5" xfId="1719" xr:uid="{00000000-0005-0000-0000-0000BC090000}"/>
    <cellStyle name="Normal 4 2 2 3 2 5 2" xfId="5161" xr:uid="{00000000-0005-0000-0000-0000BD090000}"/>
    <cellStyle name="Normal 4 2 2 3 2 5 2 2" xfId="11587" xr:uid="{00000000-0005-0000-0000-0000BE090000}"/>
    <cellStyle name="Normal 4 2 2 3 2 5 3" xfId="8428" xr:uid="{00000000-0005-0000-0000-0000BF090000}"/>
    <cellStyle name="Normal 4 2 2 3 2 6" xfId="3148" xr:uid="{00000000-0005-0000-0000-0000C0090000}"/>
    <cellStyle name="Normal 4 2 2 3 2 6 2" xfId="6087" xr:uid="{00000000-0005-0000-0000-0000C1090000}"/>
    <cellStyle name="Normal 4 2 2 3 2 6 2 2" xfId="12513" xr:uid="{00000000-0005-0000-0000-0000C2090000}"/>
    <cellStyle name="Normal 4 2 2 3 2 6 3" xfId="9586" xr:uid="{00000000-0005-0000-0000-0000C3090000}"/>
    <cellStyle name="Normal 4 2 2 3 2 7" xfId="3878" xr:uid="{00000000-0005-0000-0000-0000C4090000}"/>
    <cellStyle name="Normal 4 2 2 3 2 7 2" xfId="10304" xr:uid="{00000000-0005-0000-0000-0000C5090000}"/>
    <cellStyle name="Normal 4 2 2 3 2 8" xfId="6933" xr:uid="{00000000-0005-0000-0000-0000C6090000}"/>
    <cellStyle name="Normal 4 2 2 3 2_IOPES" xfId="2344" xr:uid="{00000000-0005-0000-0000-0000C7090000}"/>
    <cellStyle name="Normal 4 2 2 3 3" xfId="485" xr:uid="{00000000-0005-0000-0000-0000C8090000}"/>
    <cellStyle name="Normal 4 2 2 3 3 2" xfId="1064" xr:uid="{00000000-0005-0000-0000-0000C9090000}"/>
    <cellStyle name="Normal 4 2 2 3 3 2 2" xfId="2197" xr:uid="{00000000-0005-0000-0000-0000CA090000}"/>
    <cellStyle name="Normal 4 2 2 3 3 2 2 2" xfId="5467" xr:uid="{00000000-0005-0000-0000-0000CB090000}"/>
    <cellStyle name="Normal 4 2 2 3 3 2 2 2 2" xfId="11893" xr:uid="{00000000-0005-0000-0000-0000CC090000}"/>
    <cellStyle name="Normal 4 2 2 3 3 2 2 3" xfId="8882" xr:uid="{00000000-0005-0000-0000-0000CD090000}"/>
    <cellStyle name="Normal 4 2 2 3 3 2 3" xfId="3449" xr:uid="{00000000-0005-0000-0000-0000CE090000}"/>
    <cellStyle name="Normal 4 2 2 3 3 2 3 2" xfId="6388" xr:uid="{00000000-0005-0000-0000-0000CF090000}"/>
    <cellStyle name="Normal 4 2 2 3 3 2 3 2 2" xfId="12814" xr:uid="{00000000-0005-0000-0000-0000D0090000}"/>
    <cellStyle name="Normal 4 2 2 3 3 2 3 3" xfId="9887" xr:uid="{00000000-0005-0000-0000-0000D1090000}"/>
    <cellStyle name="Normal 4 2 2 3 3 2 4" xfId="4723" xr:uid="{00000000-0005-0000-0000-0000D2090000}"/>
    <cellStyle name="Normal 4 2 2 3 3 2 4 2" xfId="11149" xr:uid="{00000000-0005-0000-0000-0000D3090000}"/>
    <cellStyle name="Normal 4 2 2 3 3 2 5" xfId="7784" xr:uid="{00000000-0005-0000-0000-0000D4090000}"/>
    <cellStyle name="Normal 4 2 2 3 3 3" xfId="1643" xr:uid="{00000000-0005-0000-0000-0000D5090000}"/>
    <cellStyle name="Normal 4 2 2 3 3 3 2" xfId="5099" xr:uid="{00000000-0005-0000-0000-0000D6090000}"/>
    <cellStyle name="Normal 4 2 2 3 3 3 2 2" xfId="11525" xr:uid="{00000000-0005-0000-0000-0000D7090000}"/>
    <cellStyle name="Normal 4 2 2 3 3 3 3" xfId="8354" xr:uid="{00000000-0005-0000-0000-0000D8090000}"/>
    <cellStyle name="Normal 4 2 2 3 3 4" xfId="3087" xr:uid="{00000000-0005-0000-0000-0000D9090000}"/>
    <cellStyle name="Normal 4 2 2 3 3 4 2" xfId="6026" xr:uid="{00000000-0005-0000-0000-0000DA090000}"/>
    <cellStyle name="Normal 4 2 2 3 3 4 2 2" xfId="12452" xr:uid="{00000000-0005-0000-0000-0000DB090000}"/>
    <cellStyle name="Normal 4 2 2 3 3 4 3" xfId="9525" xr:uid="{00000000-0005-0000-0000-0000DC090000}"/>
    <cellStyle name="Normal 4 2 2 3 3 5" xfId="4175" xr:uid="{00000000-0005-0000-0000-0000DD090000}"/>
    <cellStyle name="Normal 4 2 2 3 3 5 2" xfId="10601" xr:uid="{00000000-0005-0000-0000-0000DE090000}"/>
    <cellStyle name="Normal 4 2 2 3 3 6" xfId="7230" xr:uid="{00000000-0005-0000-0000-0000DF090000}"/>
    <cellStyle name="Normal 4 2 2 3 4" xfId="306" xr:uid="{00000000-0005-0000-0000-0000E0090000}"/>
    <cellStyle name="Normal 4 2 2 3 4 2" xfId="886" xr:uid="{00000000-0005-0000-0000-0000E1090000}"/>
    <cellStyle name="Normal 4 2 2 3 4 2 2" xfId="4545" xr:uid="{00000000-0005-0000-0000-0000E2090000}"/>
    <cellStyle name="Normal 4 2 2 3 4 2 2 2" xfId="10971" xr:uid="{00000000-0005-0000-0000-0000E3090000}"/>
    <cellStyle name="Normal 4 2 2 3 4 2 3" xfId="7606" xr:uid="{00000000-0005-0000-0000-0000E4090000}"/>
    <cellStyle name="Normal 4 2 2 3 4 3" xfId="2451" xr:uid="{00000000-0005-0000-0000-0000E5090000}"/>
    <cellStyle name="Normal 4 2 2 3 4 3 2" xfId="5635" xr:uid="{00000000-0005-0000-0000-0000E6090000}"/>
    <cellStyle name="Normal 4 2 2 3 4 3 2 2" xfId="12061" xr:uid="{00000000-0005-0000-0000-0000E7090000}"/>
    <cellStyle name="Normal 4 2 2 3 4 3 3" xfId="9085" xr:uid="{00000000-0005-0000-0000-0000E8090000}"/>
    <cellStyle name="Normal 4 2 2 3 4 4" xfId="3614" xr:uid="{00000000-0005-0000-0000-0000E9090000}"/>
    <cellStyle name="Normal 4 2 2 3 4 4 2" xfId="6553" xr:uid="{00000000-0005-0000-0000-0000EA090000}"/>
    <cellStyle name="Normal 4 2 2 3 4 4 2 2" xfId="12979" xr:uid="{00000000-0005-0000-0000-0000EB090000}"/>
    <cellStyle name="Normal 4 2 2 3 4 4 3" xfId="10052" xr:uid="{00000000-0005-0000-0000-0000EC090000}"/>
    <cellStyle name="Normal 4 2 2 3 4 5" xfId="3997" xr:uid="{00000000-0005-0000-0000-0000ED090000}"/>
    <cellStyle name="Normal 4 2 2 3 4 5 2" xfId="10423" xr:uid="{00000000-0005-0000-0000-0000EE090000}"/>
    <cellStyle name="Normal 4 2 2 3 4 6" xfId="7052" xr:uid="{00000000-0005-0000-0000-0000EF090000}"/>
    <cellStyle name="Normal 4 2 2 3 5" xfId="708" xr:uid="{00000000-0005-0000-0000-0000F0090000}"/>
    <cellStyle name="Normal 4 2 2 3 5 2" xfId="1861" xr:uid="{00000000-0005-0000-0000-0000F1090000}"/>
    <cellStyle name="Normal 4 2 2 3 5 2 2" xfId="5259" xr:uid="{00000000-0005-0000-0000-0000F2090000}"/>
    <cellStyle name="Normal 4 2 2 3 5 2 2 2" xfId="11685" xr:uid="{00000000-0005-0000-0000-0000F3090000}"/>
    <cellStyle name="Normal 4 2 2 3 5 2 3" xfId="8557" xr:uid="{00000000-0005-0000-0000-0000F4090000}"/>
    <cellStyle name="Normal 4 2 2 3 5 3" xfId="3243" xr:uid="{00000000-0005-0000-0000-0000F5090000}"/>
    <cellStyle name="Normal 4 2 2 3 5 3 2" xfId="6182" xr:uid="{00000000-0005-0000-0000-0000F6090000}"/>
    <cellStyle name="Normal 4 2 2 3 5 3 2 2" xfId="12608" xr:uid="{00000000-0005-0000-0000-0000F7090000}"/>
    <cellStyle name="Normal 4 2 2 3 5 3 3" xfId="9681" xr:uid="{00000000-0005-0000-0000-0000F8090000}"/>
    <cellStyle name="Normal 4 2 2 3 5 4" xfId="4367" xr:uid="{00000000-0005-0000-0000-0000F9090000}"/>
    <cellStyle name="Normal 4 2 2 3 5 4 2" xfId="10793" xr:uid="{00000000-0005-0000-0000-0000FA090000}"/>
    <cellStyle name="Normal 4 2 2 3 5 5" xfId="7428" xr:uid="{00000000-0005-0000-0000-0000FB090000}"/>
    <cellStyle name="Normal 4 2 2 3 6" xfId="1307" xr:uid="{00000000-0005-0000-0000-0000FC090000}"/>
    <cellStyle name="Normal 4 2 2 3 6 2" xfId="4893" xr:uid="{00000000-0005-0000-0000-0000FD090000}"/>
    <cellStyle name="Normal 4 2 2 3 6 2 2" xfId="11319" xr:uid="{00000000-0005-0000-0000-0000FE090000}"/>
    <cellStyle name="Normal 4 2 2 3 6 3" xfId="8021" xr:uid="{00000000-0005-0000-0000-0000FF090000}"/>
    <cellStyle name="Normal 4 2 2 3 7" xfId="2879" xr:uid="{00000000-0005-0000-0000-0000000A0000}"/>
    <cellStyle name="Normal 4 2 2 3 7 2" xfId="5820" xr:uid="{00000000-0005-0000-0000-0000010A0000}"/>
    <cellStyle name="Normal 4 2 2 3 7 2 2" xfId="12246" xr:uid="{00000000-0005-0000-0000-0000020A0000}"/>
    <cellStyle name="Normal 4 2 2 3 7 3" xfId="9319" xr:uid="{00000000-0005-0000-0000-0000030A0000}"/>
    <cellStyle name="Normal 4 2 2 3 8" xfId="3819" xr:uid="{00000000-0005-0000-0000-0000040A0000}"/>
    <cellStyle name="Normal 4 2 2 3 8 2" xfId="10245" xr:uid="{00000000-0005-0000-0000-0000050A0000}"/>
    <cellStyle name="Normal 4 2 2 3 9" xfId="6874" xr:uid="{00000000-0005-0000-0000-0000060A0000}"/>
    <cellStyle name="Normal 4 2 2 3_IOPES" xfId="2696" xr:uid="{00000000-0005-0000-0000-0000070A0000}"/>
    <cellStyle name="Normal 4 2 2 4" xfId="75" xr:uid="{00000000-0005-0000-0000-0000080A0000}"/>
    <cellStyle name="Normal 4 2 2 4 2" xfId="448" xr:uid="{00000000-0005-0000-0000-0000090A0000}"/>
    <cellStyle name="Normal 4 2 2 4 2 2" xfId="1027" xr:uid="{00000000-0005-0000-0000-00000A0A0000}"/>
    <cellStyle name="Normal 4 2 2 4 2 2 2" xfId="2238" xr:uid="{00000000-0005-0000-0000-00000B0A0000}"/>
    <cellStyle name="Normal 4 2 2 4 2 2 2 2" xfId="5497" xr:uid="{00000000-0005-0000-0000-00000C0A0000}"/>
    <cellStyle name="Normal 4 2 2 4 2 2 2 2 2" xfId="11923" xr:uid="{00000000-0005-0000-0000-00000D0A0000}"/>
    <cellStyle name="Normal 4 2 2 4 2 2 2 3" xfId="8921" xr:uid="{00000000-0005-0000-0000-00000E0A0000}"/>
    <cellStyle name="Normal 4 2 2 4 2 2 3" xfId="3479" xr:uid="{00000000-0005-0000-0000-00000F0A0000}"/>
    <cellStyle name="Normal 4 2 2 4 2 2 3 2" xfId="6418" xr:uid="{00000000-0005-0000-0000-0000100A0000}"/>
    <cellStyle name="Normal 4 2 2 4 2 2 3 2 2" xfId="12844" xr:uid="{00000000-0005-0000-0000-0000110A0000}"/>
    <cellStyle name="Normal 4 2 2 4 2 2 3 3" xfId="9917" xr:uid="{00000000-0005-0000-0000-0000120A0000}"/>
    <cellStyle name="Normal 4 2 2 4 2 2 4" xfId="4686" xr:uid="{00000000-0005-0000-0000-0000130A0000}"/>
    <cellStyle name="Normal 4 2 2 4 2 2 4 2" xfId="11112" xr:uid="{00000000-0005-0000-0000-0000140A0000}"/>
    <cellStyle name="Normal 4 2 2 4 2 2 5" xfId="7747" xr:uid="{00000000-0005-0000-0000-0000150A0000}"/>
    <cellStyle name="Normal 4 2 2 4 2 3" xfId="1683" xr:uid="{00000000-0005-0000-0000-0000160A0000}"/>
    <cellStyle name="Normal 4 2 2 4 2 3 2" xfId="5129" xr:uid="{00000000-0005-0000-0000-0000170A0000}"/>
    <cellStyle name="Normal 4 2 2 4 2 3 2 2" xfId="11555" xr:uid="{00000000-0005-0000-0000-0000180A0000}"/>
    <cellStyle name="Normal 4 2 2 4 2 3 3" xfId="8393" xr:uid="{00000000-0005-0000-0000-0000190A0000}"/>
    <cellStyle name="Normal 4 2 2 4 2 4" xfId="3117" xr:uid="{00000000-0005-0000-0000-00001A0A0000}"/>
    <cellStyle name="Normal 4 2 2 4 2 4 2" xfId="6056" xr:uid="{00000000-0005-0000-0000-00001B0A0000}"/>
    <cellStyle name="Normal 4 2 2 4 2 4 2 2" xfId="12482" xr:uid="{00000000-0005-0000-0000-00001C0A0000}"/>
    <cellStyle name="Normal 4 2 2 4 2 4 3" xfId="9555" xr:uid="{00000000-0005-0000-0000-00001D0A0000}"/>
    <cellStyle name="Normal 4 2 2 4 2 5" xfId="4138" xr:uid="{00000000-0005-0000-0000-00001E0A0000}"/>
    <cellStyle name="Normal 4 2 2 4 2 5 2" xfId="10564" xr:uid="{00000000-0005-0000-0000-00001F0A0000}"/>
    <cellStyle name="Normal 4 2 2 4 2 6" xfId="7193" xr:uid="{00000000-0005-0000-0000-0000200A0000}"/>
    <cellStyle name="Normal 4 2 2 4 3" xfId="269" xr:uid="{00000000-0005-0000-0000-0000210A0000}"/>
    <cellStyle name="Normal 4 2 2 4 3 2" xfId="849" xr:uid="{00000000-0005-0000-0000-0000220A0000}"/>
    <cellStyle name="Normal 4 2 2 4 3 2 2" xfId="4508" xr:uid="{00000000-0005-0000-0000-0000230A0000}"/>
    <cellStyle name="Normal 4 2 2 4 3 2 2 2" xfId="10934" xr:uid="{00000000-0005-0000-0000-0000240A0000}"/>
    <cellStyle name="Normal 4 2 2 4 3 2 3" xfId="7569" xr:uid="{00000000-0005-0000-0000-0000250A0000}"/>
    <cellStyle name="Normal 4 2 2 4 3 3" xfId="2414" xr:uid="{00000000-0005-0000-0000-0000260A0000}"/>
    <cellStyle name="Normal 4 2 2 4 3 3 2" xfId="5598" xr:uid="{00000000-0005-0000-0000-0000270A0000}"/>
    <cellStyle name="Normal 4 2 2 4 3 3 2 2" xfId="12024" xr:uid="{00000000-0005-0000-0000-0000280A0000}"/>
    <cellStyle name="Normal 4 2 2 4 3 3 3" xfId="9048" xr:uid="{00000000-0005-0000-0000-0000290A0000}"/>
    <cellStyle name="Normal 4 2 2 4 3 4" xfId="3577" xr:uid="{00000000-0005-0000-0000-00002A0A0000}"/>
    <cellStyle name="Normal 4 2 2 4 3 4 2" xfId="6516" xr:uid="{00000000-0005-0000-0000-00002B0A0000}"/>
    <cellStyle name="Normal 4 2 2 4 3 4 2 2" xfId="12942" xr:uid="{00000000-0005-0000-0000-00002C0A0000}"/>
    <cellStyle name="Normal 4 2 2 4 3 4 3" xfId="10015" xr:uid="{00000000-0005-0000-0000-00002D0A0000}"/>
    <cellStyle name="Normal 4 2 2 4 3 5" xfId="3960" xr:uid="{00000000-0005-0000-0000-00002E0A0000}"/>
    <cellStyle name="Normal 4 2 2 4 3 5 2" xfId="10386" xr:uid="{00000000-0005-0000-0000-00002F0A0000}"/>
    <cellStyle name="Normal 4 2 2 4 3 6" xfId="7015" xr:uid="{00000000-0005-0000-0000-0000300A0000}"/>
    <cellStyle name="Normal 4 2 2 4 4" xfId="671" xr:uid="{00000000-0005-0000-0000-0000310A0000}"/>
    <cellStyle name="Normal 4 2 2 4 4 2" xfId="1926" xr:uid="{00000000-0005-0000-0000-0000320A0000}"/>
    <cellStyle name="Normal 4 2 2 4 4 2 2" xfId="5317" xr:uid="{00000000-0005-0000-0000-0000330A0000}"/>
    <cellStyle name="Normal 4 2 2 4 4 2 2 2" xfId="11743" xr:uid="{00000000-0005-0000-0000-0000340A0000}"/>
    <cellStyle name="Normal 4 2 2 4 4 2 3" xfId="8622" xr:uid="{00000000-0005-0000-0000-0000350A0000}"/>
    <cellStyle name="Normal 4 2 2 4 4 3" xfId="3301" xr:uid="{00000000-0005-0000-0000-0000360A0000}"/>
    <cellStyle name="Normal 4 2 2 4 4 3 2" xfId="6240" xr:uid="{00000000-0005-0000-0000-0000370A0000}"/>
    <cellStyle name="Normal 4 2 2 4 4 3 2 2" xfId="12666" xr:uid="{00000000-0005-0000-0000-0000380A0000}"/>
    <cellStyle name="Normal 4 2 2 4 4 3 3" xfId="9739" xr:uid="{00000000-0005-0000-0000-0000390A0000}"/>
    <cellStyle name="Normal 4 2 2 4 4 4" xfId="4330" xr:uid="{00000000-0005-0000-0000-00003A0A0000}"/>
    <cellStyle name="Normal 4 2 2 4 4 4 2" xfId="10756" xr:uid="{00000000-0005-0000-0000-00003B0A0000}"/>
    <cellStyle name="Normal 4 2 2 4 4 5" xfId="7391" xr:uid="{00000000-0005-0000-0000-00003C0A0000}"/>
    <cellStyle name="Normal 4 2 2 4 5" xfId="1373" xr:uid="{00000000-0005-0000-0000-00003D0A0000}"/>
    <cellStyle name="Normal 4 2 2 4 5 2" xfId="4951" xr:uid="{00000000-0005-0000-0000-00003E0A0000}"/>
    <cellStyle name="Normal 4 2 2 4 5 2 2" xfId="11377" xr:uid="{00000000-0005-0000-0000-00003F0A0000}"/>
    <cellStyle name="Normal 4 2 2 4 5 3" xfId="8087" xr:uid="{00000000-0005-0000-0000-0000400A0000}"/>
    <cellStyle name="Normal 4 2 2 4 6" xfId="2937" xr:uid="{00000000-0005-0000-0000-0000410A0000}"/>
    <cellStyle name="Normal 4 2 2 4 6 2" xfId="5878" xr:uid="{00000000-0005-0000-0000-0000420A0000}"/>
    <cellStyle name="Normal 4 2 2 4 6 2 2" xfId="12304" xr:uid="{00000000-0005-0000-0000-0000430A0000}"/>
    <cellStyle name="Normal 4 2 2 4 6 3" xfId="9377" xr:uid="{00000000-0005-0000-0000-0000440A0000}"/>
    <cellStyle name="Normal 4 2 2 4 7" xfId="3782" xr:uid="{00000000-0005-0000-0000-0000450A0000}"/>
    <cellStyle name="Normal 4 2 2 4 7 2" xfId="10208" xr:uid="{00000000-0005-0000-0000-0000460A0000}"/>
    <cellStyle name="Normal 4 2 2 4 8" xfId="6837" xr:uid="{00000000-0005-0000-0000-0000470A0000}"/>
    <cellStyle name="Normal 4 2 2 4_IOPES" xfId="2694" xr:uid="{00000000-0005-0000-0000-0000480A0000}"/>
    <cellStyle name="Normal 4 2 2 5" xfId="136" xr:uid="{00000000-0005-0000-0000-0000490A0000}"/>
    <cellStyle name="Normal 4 2 2 5 2" xfId="507" xr:uid="{00000000-0005-0000-0000-00004A0A0000}"/>
    <cellStyle name="Normal 4 2 2 5 2 2" xfId="1086" xr:uid="{00000000-0005-0000-0000-00004B0A0000}"/>
    <cellStyle name="Normal 4 2 2 5 2 2 2" xfId="4745" xr:uid="{00000000-0005-0000-0000-00004C0A0000}"/>
    <cellStyle name="Normal 4 2 2 5 2 2 2 2" xfId="11171" xr:uid="{00000000-0005-0000-0000-00004D0A0000}"/>
    <cellStyle name="Normal 4 2 2 5 2 2 3" xfId="7806" xr:uid="{00000000-0005-0000-0000-00004E0A0000}"/>
    <cellStyle name="Normal 4 2 2 5 2 3" xfId="2475" xr:uid="{00000000-0005-0000-0000-00004F0A0000}"/>
    <cellStyle name="Normal 4 2 2 5 2 3 2" xfId="5657" xr:uid="{00000000-0005-0000-0000-0000500A0000}"/>
    <cellStyle name="Normal 4 2 2 5 2 3 2 2" xfId="12083" xr:uid="{00000000-0005-0000-0000-0000510A0000}"/>
    <cellStyle name="Normal 4 2 2 5 2 3 3" xfId="9107" xr:uid="{00000000-0005-0000-0000-0000520A0000}"/>
    <cellStyle name="Normal 4 2 2 5 2 4" xfId="3636" xr:uid="{00000000-0005-0000-0000-0000530A0000}"/>
    <cellStyle name="Normal 4 2 2 5 2 4 2" xfId="6575" xr:uid="{00000000-0005-0000-0000-0000540A0000}"/>
    <cellStyle name="Normal 4 2 2 5 2 4 2 2" xfId="13001" xr:uid="{00000000-0005-0000-0000-0000550A0000}"/>
    <cellStyle name="Normal 4 2 2 5 2 4 3" xfId="10074" xr:uid="{00000000-0005-0000-0000-0000560A0000}"/>
    <cellStyle name="Normal 4 2 2 5 2 5" xfId="4197" xr:uid="{00000000-0005-0000-0000-0000570A0000}"/>
    <cellStyle name="Normal 4 2 2 5 2 5 2" xfId="10623" xr:uid="{00000000-0005-0000-0000-0000580A0000}"/>
    <cellStyle name="Normal 4 2 2 5 2 6" xfId="7252" xr:uid="{00000000-0005-0000-0000-0000590A0000}"/>
    <cellStyle name="Normal 4 2 2 5 3" xfId="328" xr:uid="{00000000-0005-0000-0000-00005A0A0000}"/>
    <cellStyle name="Normal 4 2 2 5 3 2" xfId="908" xr:uid="{00000000-0005-0000-0000-00005B0A0000}"/>
    <cellStyle name="Normal 4 2 2 5 3 2 2" xfId="4567" xr:uid="{00000000-0005-0000-0000-00005C0A0000}"/>
    <cellStyle name="Normal 4 2 2 5 3 2 2 2" xfId="10993" xr:uid="{00000000-0005-0000-0000-00005D0A0000}"/>
    <cellStyle name="Normal 4 2 2 5 3 2 3" xfId="7628" xr:uid="{00000000-0005-0000-0000-00005E0A0000}"/>
    <cellStyle name="Normal 4 2 2 5 3 3" xfId="2078" xr:uid="{00000000-0005-0000-0000-00005F0A0000}"/>
    <cellStyle name="Normal 4 2 2 5 3 3 2" xfId="5377" xr:uid="{00000000-0005-0000-0000-0000600A0000}"/>
    <cellStyle name="Normal 4 2 2 5 3 3 2 2" xfId="11803" xr:uid="{00000000-0005-0000-0000-0000610A0000}"/>
    <cellStyle name="Normal 4 2 2 5 3 3 3" xfId="8772" xr:uid="{00000000-0005-0000-0000-0000620A0000}"/>
    <cellStyle name="Normal 4 2 2 5 3 4" xfId="3359" xr:uid="{00000000-0005-0000-0000-0000630A0000}"/>
    <cellStyle name="Normal 4 2 2 5 3 4 2" xfId="6298" xr:uid="{00000000-0005-0000-0000-0000640A0000}"/>
    <cellStyle name="Normal 4 2 2 5 3 4 2 2" xfId="12724" xr:uid="{00000000-0005-0000-0000-0000650A0000}"/>
    <cellStyle name="Normal 4 2 2 5 3 4 3" xfId="9797" xr:uid="{00000000-0005-0000-0000-0000660A0000}"/>
    <cellStyle name="Normal 4 2 2 5 3 5" xfId="4019" xr:uid="{00000000-0005-0000-0000-0000670A0000}"/>
    <cellStyle name="Normal 4 2 2 5 3 5 2" xfId="10445" xr:uid="{00000000-0005-0000-0000-0000680A0000}"/>
    <cellStyle name="Normal 4 2 2 5 3 6" xfId="7074" xr:uid="{00000000-0005-0000-0000-0000690A0000}"/>
    <cellStyle name="Normal 4 2 2 5 4" xfId="730" xr:uid="{00000000-0005-0000-0000-00006A0A0000}"/>
    <cellStyle name="Normal 4 2 2 5 4 2" xfId="4389" xr:uid="{00000000-0005-0000-0000-00006B0A0000}"/>
    <cellStyle name="Normal 4 2 2 5 4 2 2" xfId="10815" xr:uid="{00000000-0005-0000-0000-00006C0A0000}"/>
    <cellStyle name="Normal 4 2 2 5 4 3" xfId="7450" xr:uid="{00000000-0005-0000-0000-00006D0A0000}"/>
    <cellStyle name="Normal 4 2 2 5 5" xfId="1529" xr:uid="{00000000-0005-0000-0000-00006E0A0000}"/>
    <cellStyle name="Normal 4 2 2 5 5 2" xfId="5009" xr:uid="{00000000-0005-0000-0000-00006F0A0000}"/>
    <cellStyle name="Normal 4 2 2 5 5 2 2" xfId="11435" xr:uid="{00000000-0005-0000-0000-0000700A0000}"/>
    <cellStyle name="Normal 4 2 2 5 5 3" xfId="8243" xr:uid="{00000000-0005-0000-0000-0000710A0000}"/>
    <cellStyle name="Normal 4 2 2 5 6" xfId="2996" xr:uid="{00000000-0005-0000-0000-0000720A0000}"/>
    <cellStyle name="Normal 4 2 2 5 6 2" xfId="5936" xr:uid="{00000000-0005-0000-0000-0000730A0000}"/>
    <cellStyle name="Normal 4 2 2 5 6 2 2" xfId="12362" xr:uid="{00000000-0005-0000-0000-0000740A0000}"/>
    <cellStyle name="Normal 4 2 2 5 6 3" xfId="9435" xr:uid="{00000000-0005-0000-0000-0000750A0000}"/>
    <cellStyle name="Normal 4 2 2 5 7" xfId="3841" xr:uid="{00000000-0005-0000-0000-0000760A0000}"/>
    <cellStyle name="Normal 4 2 2 5 7 2" xfId="10267" xr:uid="{00000000-0005-0000-0000-0000770A0000}"/>
    <cellStyle name="Normal 4 2 2 5 8" xfId="6896" xr:uid="{00000000-0005-0000-0000-0000780A0000}"/>
    <cellStyle name="Normal 4 2 2 5_IOPES" xfId="2639" xr:uid="{00000000-0005-0000-0000-0000790A0000}"/>
    <cellStyle name="Normal 4 2 2 6" xfId="201" xr:uid="{00000000-0005-0000-0000-00007A0A0000}"/>
    <cellStyle name="Normal 4 2 2 6 2" xfId="566" xr:uid="{00000000-0005-0000-0000-00007B0A0000}"/>
    <cellStyle name="Normal 4 2 2 6 2 2" xfId="1145" xr:uid="{00000000-0005-0000-0000-00007C0A0000}"/>
    <cellStyle name="Normal 4 2 2 6 2 2 2" xfId="4804" xr:uid="{00000000-0005-0000-0000-00007D0A0000}"/>
    <cellStyle name="Normal 4 2 2 6 2 2 2 2" xfId="11230" xr:uid="{00000000-0005-0000-0000-00007E0A0000}"/>
    <cellStyle name="Normal 4 2 2 6 2 2 3" xfId="7865" xr:uid="{00000000-0005-0000-0000-00007F0A0000}"/>
    <cellStyle name="Normal 4 2 2 6 2 3" xfId="2540" xr:uid="{00000000-0005-0000-0000-0000800A0000}"/>
    <cellStyle name="Normal 4 2 2 6 2 3 2" xfId="5716" xr:uid="{00000000-0005-0000-0000-0000810A0000}"/>
    <cellStyle name="Normal 4 2 2 6 2 3 2 2" xfId="12142" xr:uid="{00000000-0005-0000-0000-0000820A0000}"/>
    <cellStyle name="Normal 4 2 2 6 2 3 3" xfId="9166" xr:uid="{00000000-0005-0000-0000-0000830A0000}"/>
    <cellStyle name="Normal 4 2 2 6 2 4" xfId="3695" xr:uid="{00000000-0005-0000-0000-0000840A0000}"/>
    <cellStyle name="Normal 4 2 2 6 2 4 2" xfId="6634" xr:uid="{00000000-0005-0000-0000-0000850A0000}"/>
    <cellStyle name="Normal 4 2 2 6 2 4 2 2" xfId="13060" xr:uid="{00000000-0005-0000-0000-0000860A0000}"/>
    <cellStyle name="Normal 4 2 2 6 2 4 3" xfId="10133" xr:uid="{00000000-0005-0000-0000-0000870A0000}"/>
    <cellStyle name="Normal 4 2 2 6 2 5" xfId="4256" xr:uid="{00000000-0005-0000-0000-0000880A0000}"/>
    <cellStyle name="Normal 4 2 2 6 2 5 2" xfId="10682" xr:uid="{00000000-0005-0000-0000-0000890A0000}"/>
    <cellStyle name="Normal 4 2 2 6 2 6" xfId="7311" xr:uid="{00000000-0005-0000-0000-00008A0A0000}"/>
    <cellStyle name="Normal 4 2 2 6 3" xfId="387" xr:uid="{00000000-0005-0000-0000-00008B0A0000}"/>
    <cellStyle name="Normal 4 2 2 6 3 2" xfId="967" xr:uid="{00000000-0005-0000-0000-00008C0A0000}"/>
    <cellStyle name="Normal 4 2 2 6 3 2 2" xfId="4626" xr:uid="{00000000-0005-0000-0000-00008D0A0000}"/>
    <cellStyle name="Normal 4 2 2 6 3 2 2 2" xfId="11052" xr:uid="{00000000-0005-0000-0000-00008E0A0000}"/>
    <cellStyle name="Normal 4 2 2 6 3 2 3" xfId="7687" xr:uid="{00000000-0005-0000-0000-00008F0A0000}"/>
    <cellStyle name="Normal 4 2 2 6 3 3" xfId="2154" xr:uid="{00000000-0005-0000-0000-0000900A0000}"/>
    <cellStyle name="Normal 4 2 2 6 3 3 2" xfId="5436" xr:uid="{00000000-0005-0000-0000-0000910A0000}"/>
    <cellStyle name="Normal 4 2 2 6 3 3 2 2" xfId="11862" xr:uid="{00000000-0005-0000-0000-0000920A0000}"/>
    <cellStyle name="Normal 4 2 2 6 3 3 3" xfId="8846" xr:uid="{00000000-0005-0000-0000-0000930A0000}"/>
    <cellStyle name="Normal 4 2 2 6 3 4" xfId="3418" xr:uid="{00000000-0005-0000-0000-0000940A0000}"/>
    <cellStyle name="Normal 4 2 2 6 3 4 2" xfId="6357" xr:uid="{00000000-0005-0000-0000-0000950A0000}"/>
    <cellStyle name="Normal 4 2 2 6 3 4 2 2" xfId="12783" xr:uid="{00000000-0005-0000-0000-0000960A0000}"/>
    <cellStyle name="Normal 4 2 2 6 3 4 3" xfId="9856" xr:uid="{00000000-0005-0000-0000-0000970A0000}"/>
    <cellStyle name="Normal 4 2 2 6 3 5" xfId="4078" xr:uid="{00000000-0005-0000-0000-0000980A0000}"/>
    <cellStyle name="Normal 4 2 2 6 3 5 2" xfId="10504" xr:uid="{00000000-0005-0000-0000-0000990A0000}"/>
    <cellStyle name="Normal 4 2 2 6 3 6" xfId="7133" xr:uid="{00000000-0005-0000-0000-00009A0A0000}"/>
    <cellStyle name="Normal 4 2 2 6 4" xfId="789" xr:uid="{00000000-0005-0000-0000-00009B0A0000}"/>
    <cellStyle name="Normal 4 2 2 6 4 2" xfId="4448" xr:uid="{00000000-0005-0000-0000-00009C0A0000}"/>
    <cellStyle name="Normal 4 2 2 6 4 2 2" xfId="10874" xr:uid="{00000000-0005-0000-0000-00009D0A0000}"/>
    <cellStyle name="Normal 4 2 2 6 4 3" xfId="7509" xr:uid="{00000000-0005-0000-0000-00009E0A0000}"/>
    <cellStyle name="Normal 4 2 2 6 5" xfId="1607" xr:uid="{00000000-0005-0000-0000-00009F0A0000}"/>
    <cellStyle name="Normal 4 2 2 6 5 2" xfId="5068" xr:uid="{00000000-0005-0000-0000-0000A00A0000}"/>
    <cellStyle name="Normal 4 2 2 6 5 2 2" xfId="11494" xr:uid="{00000000-0005-0000-0000-0000A10A0000}"/>
    <cellStyle name="Normal 4 2 2 6 5 3" xfId="8318" xr:uid="{00000000-0005-0000-0000-0000A20A0000}"/>
    <cellStyle name="Normal 4 2 2 6 6" xfId="3056" xr:uid="{00000000-0005-0000-0000-0000A30A0000}"/>
    <cellStyle name="Normal 4 2 2 6 6 2" xfId="5995" xr:uid="{00000000-0005-0000-0000-0000A40A0000}"/>
    <cellStyle name="Normal 4 2 2 6 6 2 2" xfId="12421" xr:uid="{00000000-0005-0000-0000-0000A50A0000}"/>
    <cellStyle name="Normal 4 2 2 6 6 3" xfId="9494" xr:uid="{00000000-0005-0000-0000-0000A60A0000}"/>
    <cellStyle name="Normal 4 2 2 6 7" xfId="3900" xr:uid="{00000000-0005-0000-0000-0000A70A0000}"/>
    <cellStyle name="Normal 4 2 2 6 7 2" xfId="10326" xr:uid="{00000000-0005-0000-0000-0000A80A0000}"/>
    <cellStyle name="Normal 4 2 2 6 8" xfId="6955" xr:uid="{00000000-0005-0000-0000-0000A90A0000}"/>
    <cellStyle name="Normal 4 2 2 6_IOPES" xfId="2590" xr:uid="{00000000-0005-0000-0000-0000AA0A0000}"/>
    <cellStyle name="Normal 4 2 2 7" xfId="418" xr:uid="{00000000-0005-0000-0000-0000AB0A0000}"/>
    <cellStyle name="Normal 4 2 2 7 2" xfId="997" xr:uid="{00000000-0005-0000-0000-0000AC0A0000}"/>
    <cellStyle name="Normal 4 2 2 7 2 2" xfId="4656" xr:uid="{00000000-0005-0000-0000-0000AD0A0000}"/>
    <cellStyle name="Normal 4 2 2 7 2 2 2" xfId="11082" xr:uid="{00000000-0005-0000-0000-0000AE0A0000}"/>
    <cellStyle name="Normal 4 2 2 7 2 3" xfId="7717" xr:uid="{00000000-0005-0000-0000-0000AF0A0000}"/>
    <cellStyle name="Normal 4 2 2 7 3" xfId="2379" xr:uid="{00000000-0005-0000-0000-0000B00A0000}"/>
    <cellStyle name="Normal 4 2 2 7 3 2" xfId="5568" xr:uid="{00000000-0005-0000-0000-0000B10A0000}"/>
    <cellStyle name="Normal 4 2 2 7 3 2 2" xfId="11994" xr:uid="{00000000-0005-0000-0000-0000B20A0000}"/>
    <cellStyle name="Normal 4 2 2 7 3 3" xfId="9018" xr:uid="{00000000-0005-0000-0000-0000B30A0000}"/>
    <cellStyle name="Normal 4 2 2 7 4" xfId="3547" xr:uid="{00000000-0005-0000-0000-0000B40A0000}"/>
    <cellStyle name="Normal 4 2 2 7 4 2" xfId="6486" xr:uid="{00000000-0005-0000-0000-0000B50A0000}"/>
    <cellStyle name="Normal 4 2 2 7 4 2 2" xfId="12912" xr:uid="{00000000-0005-0000-0000-0000B60A0000}"/>
    <cellStyle name="Normal 4 2 2 7 4 3" xfId="9985" xr:uid="{00000000-0005-0000-0000-0000B70A0000}"/>
    <cellStyle name="Normal 4 2 2 7 5" xfId="4108" xr:uid="{00000000-0005-0000-0000-0000B80A0000}"/>
    <cellStyle name="Normal 4 2 2 7 5 2" xfId="10534" xr:uid="{00000000-0005-0000-0000-0000B90A0000}"/>
    <cellStyle name="Normal 4 2 2 7 6" xfId="7163" xr:uid="{00000000-0005-0000-0000-0000BA0A0000}"/>
    <cellStyle name="Normal 4 2 2 8" xfId="239" xr:uid="{00000000-0005-0000-0000-0000BB0A0000}"/>
    <cellStyle name="Normal 4 2 2 8 2" xfId="819" xr:uid="{00000000-0005-0000-0000-0000BC0A0000}"/>
    <cellStyle name="Normal 4 2 2 8 2 2" xfId="4478" xr:uid="{00000000-0005-0000-0000-0000BD0A0000}"/>
    <cellStyle name="Normal 4 2 2 8 2 2 2" xfId="10904" xr:uid="{00000000-0005-0000-0000-0000BE0A0000}"/>
    <cellStyle name="Normal 4 2 2 8 2 3" xfId="7539" xr:uid="{00000000-0005-0000-0000-0000BF0A0000}"/>
    <cellStyle name="Normal 4 2 2 8 3" xfId="1798" xr:uid="{00000000-0005-0000-0000-0000C00A0000}"/>
    <cellStyle name="Normal 4 2 2 8 3 2" xfId="5201" xr:uid="{00000000-0005-0000-0000-0000C10A0000}"/>
    <cellStyle name="Normal 4 2 2 8 3 2 2" xfId="11627" xr:uid="{00000000-0005-0000-0000-0000C20A0000}"/>
    <cellStyle name="Normal 4 2 2 8 3 3" xfId="8496" xr:uid="{00000000-0005-0000-0000-0000C30A0000}"/>
    <cellStyle name="Normal 4 2 2 8 4" xfId="3185" xr:uid="{00000000-0005-0000-0000-0000C40A0000}"/>
    <cellStyle name="Normal 4 2 2 8 4 2" xfId="6124" xr:uid="{00000000-0005-0000-0000-0000C50A0000}"/>
    <cellStyle name="Normal 4 2 2 8 4 2 2" xfId="12550" xr:uid="{00000000-0005-0000-0000-0000C60A0000}"/>
    <cellStyle name="Normal 4 2 2 8 4 3" xfId="9623" xr:uid="{00000000-0005-0000-0000-0000C70A0000}"/>
    <cellStyle name="Normal 4 2 2 8 5" xfId="3930" xr:uid="{00000000-0005-0000-0000-0000C80A0000}"/>
    <cellStyle name="Normal 4 2 2 8 5 2" xfId="10356" xr:uid="{00000000-0005-0000-0000-0000C90A0000}"/>
    <cellStyle name="Normal 4 2 2 8 6" xfId="6985" xr:uid="{00000000-0005-0000-0000-0000CA0A0000}"/>
    <cellStyle name="Normal 4 2 2 9" xfId="641" xr:uid="{00000000-0005-0000-0000-0000CB0A0000}"/>
    <cellStyle name="Normal 4 2 2 9 2" xfId="4300" xr:uid="{00000000-0005-0000-0000-0000CC0A0000}"/>
    <cellStyle name="Normal 4 2 2 9 2 2" xfId="10726" xr:uid="{00000000-0005-0000-0000-0000CD0A0000}"/>
    <cellStyle name="Normal 4 2 2 9 3" xfId="7361" xr:uid="{00000000-0005-0000-0000-0000CE0A0000}"/>
    <cellStyle name="Normal 4 2 2_IOPES" xfId="2695" xr:uid="{00000000-0005-0000-0000-0000CF0A0000}"/>
    <cellStyle name="Normal 4 2 3" xfId="111" xr:uid="{00000000-0005-0000-0000-0000D00A0000}"/>
    <cellStyle name="Normal 4 2 3 2" xfId="172" xr:uid="{00000000-0005-0000-0000-0000D10A0000}"/>
    <cellStyle name="Normal 4 2 3 2 2" xfId="543" xr:uid="{00000000-0005-0000-0000-0000D20A0000}"/>
    <cellStyle name="Normal 4 2 3 2 2 2" xfId="1122" xr:uid="{00000000-0005-0000-0000-0000D30A0000}"/>
    <cellStyle name="Normal 4 2 3 2 2 2 2" xfId="4781" xr:uid="{00000000-0005-0000-0000-0000D40A0000}"/>
    <cellStyle name="Normal 4 2 3 2 2 2 2 2" xfId="11207" xr:uid="{00000000-0005-0000-0000-0000D50A0000}"/>
    <cellStyle name="Normal 4 2 3 2 2 2 3" xfId="7842" xr:uid="{00000000-0005-0000-0000-0000D60A0000}"/>
    <cellStyle name="Normal 4 2 3 2 2 3" xfId="2511" xr:uid="{00000000-0005-0000-0000-0000D70A0000}"/>
    <cellStyle name="Normal 4 2 3 2 2 3 2" xfId="5693" xr:uid="{00000000-0005-0000-0000-0000D80A0000}"/>
    <cellStyle name="Normal 4 2 3 2 2 3 2 2" xfId="12119" xr:uid="{00000000-0005-0000-0000-0000D90A0000}"/>
    <cellStyle name="Normal 4 2 3 2 2 3 3" xfId="9143" xr:uid="{00000000-0005-0000-0000-0000DA0A0000}"/>
    <cellStyle name="Normal 4 2 3 2 2 4" xfId="3672" xr:uid="{00000000-0005-0000-0000-0000DB0A0000}"/>
    <cellStyle name="Normal 4 2 3 2 2 4 2" xfId="6611" xr:uid="{00000000-0005-0000-0000-0000DC0A0000}"/>
    <cellStyle name="Normal 4 2 3 2 2 4 2 2" xfId="13037" xr:uid="{00000000-0005-0000-0000-0000DD0A0000}"/>
    <cellStyle name="Normal 4 2 3 2 2 4 3" xfId="10110" xr:uid="{00000000-0005-0000-0000-0000DE0A0000}"/>
    <cellStyle name="Normal 4 2 3 2 2 5" xfId="4233" xr:uid="{00000000-0005-0000-0000-0000DF0A0000}"/>
    <cellStyle name="Normal 4 2 3 2 2 5 2" xfId="10659" xr:uid="{00000000-0005-0000-0000-0000E00A0000}"/>
    <cellStyle name="Normal 4 2 3 2 2 6" xfId="7288" xr:uid="{00000000-0005-0000-0000-0000E10A0000}"/>
    <cellStyle name="Normal 4 2 3 2 3" xfId="364" xr:uid="{00000000-0005-0000-0000-0000E20A0000}"/>
    <cellStyle name="Normal 4 2 3 2 3 2" xfId="944" xr:uid="{00000000-0005-0000-0000-0000E30A0000}"/>
    <cellStyle name="Normal 4 2 3 2 3 2 2" xfId="4603" xr:uid="{00000000-0005-0000-0000-0000E40A0000}"/>
    <cellStyle name="Normal 4 2 3 2 3 2 2 2" xfId="11029" xr:uid="{00000000-0005-0000-0000-0000E50A0000}"/>
    <cellStyle name="Normal 4 2 3 2 3 2 3" xfId="7664" xr:uid="{00000000-0005-0000-0000-0000E60A0000}"/>
    <cellStyle name="Normal 4 2 3 2 3 3" xfId="2274" xr:uid="{00000000-0005-0000-0000-0000E70A0000}"/>
    <cellStyle name="Normal 4 2 3 2 3 3 2" xfId="5528" xr:uid="{00000000-0005-0000-0000-0000E80A0000}"/>
    <cellStyle name="Normal 4 2 3 2 3 3 2 2" xfId="11954" xr:uid="{00000000-0005-0000-0000-0000E90A0000}"/>
    <cellStyle name="Normal 4 2 3 2 3 3 3" xfId="8955" xr:uid="{00000000-0005-0000-0000-0000EA0A0000}"/>
    <cellStyle name="Normal 4 2 3 2 3 4" xfId="3509" xr:uid="{00000000-0005-0000-0000-0000EB0A0000}"/>
    <cellStyle name="Normal 4 2 3 2 3 4 2" xfId="6448" xr:uid="{00000000-0005-0000-0000-0000EC0A0000}"/>
    <cellStyle name="Normal 4 2 3 2 3 4 2 2" xfId="12874" xr:uid="{00000000-0005-0000-0000-0000ED0A0000}"/>
    <cellStyle name="Normal 4 2 3 2 3 4 3" xfId="9947" xr:uid="{00000000-0005-0000-0000-0000EE0A0000}"/>
    <cellStyle name="Normal 4 2 3 2 3 5" xfId="4055" xr:uid="{00000000-0005-0000-0000-0000EF0A0000}"/>
    <cellStyle name="Normal 4 2 3 2 3 5 2" xfId="10481" xr:uid="{00000000-0005-0000-0000-0000F00A0000}"/>
    <cellStyle name="Normal 4 2 3 2 3 6" xfId="7110" xr:uid="{00000000-0005-0000-0000-0000F10A0000}"/>
    <cellStyle name="Normal 4 2 3 2 4" xfId="766" xr:uid="{00000000-0005-0000-0000-0000F20A0000}"/>
    <cellStyle name="Normal 4 2 3 2 4 2" xfId="4425" xr:uid="{00000000-0005-0000-0000-0000F30A0000}"/>
    <cellStyle name="Normal 4 2 3 2 4 2 2" xfId="10851" xr:uid="{00000000-0005-0000-0000-0000F40A0000}"/>
    <cellStyle name="Normal 4 2 3 2 4 3" xfId="7486" xr:uid="{00000000-0005-0000-0000-0000F50A0000}"/>
    <cellStyle name="Normal 4 2 3 2 5" xfId="1718" xr:uid="{00000000-0005-0000-0000-0000F60A0000}"/>
    <cellStyle name="Normal 4 2 3 2 5 2" xfId="5160" xr:uid="{00000000-0005-0000-0000-0000F70A0000}"/>
    <cellStyle name="Normal 4 2 3 2 5 2 2" xfId="11586" xr:uid="{00000000-0005-0000-0000-0000F80A0000}"/>
    <cellStyle name="Normal 4 2 3 2 5 3" xfId="8427" xr:uid="{00000000-0005-0000-0000-0000F90A0000}"/>
    <cellStyle name="Normal 4 2 3 2 6" xfId="3147" xr:uid="{00000000-0005-0000-0000-0000FA0A0000}"/>
    <cellStyle name="Normal 4 2 3 2 6 2" xfId="6086" xr:uid="{00000000-0005-0000-0000-0000FB0A0000}"/>
    <cellStyle name="Normal 4 2 3 2 6 2 2" xfId="12512" xr:uid="{00000000-0005-0000-0000-0000FC0A0000}"/>
    <cellStyle name="Normal 4 2 3 2 6 3" xfId="9585" xr:uid="{00000000-0005-0000-0000-0000FD0A0000}"/>
    <cellStyle name="Normal 4 2 3 2 7" xfId="3877" xr:uid="{00000000-0005-0000-0000-0000FE0A0000}"/>
    <cellStyle name="Normal 4 2 3 2 7 2" xfId="10303" xr:uid="{00000000-0005-0000-0000-0000FF0A0000}"/>
    <cellStyle name="Normal 4 2 3 2 8" xfId="6932" xr:uid="{00000000-0005-0000-0000-0000000B0000}"/>
    <cellStyle name="Normal 4 2 3 2_IOPES" xfId="2655" xr:uid="{00000000-0005-0000-0000-0000010B0000}"/>
    <cellStyle name="Normal 4 2 3 3" xfId="484" xr:uid="{00000000-0005-0000-0000-0000020B0000}"/>
    <cellStyle name="Normal 4 2 3 3 2" xfId="1063" xr:uid="{00000000-0005-0000-0000-0000030B0000}"/>
    <cellStyle name="Normal 4 2 3 3 2 2" xfId="2189" xr:uid="{00000000-0005-0000-0000-0000040B0000}"/>
    <cellStyle name="Normal 4 2 3 3 2 2 2" xfId="5466" xr:uid="{00000000-0005-0000-0000-0000050B0000}"/>
    <cellStyle name="Normal 4 2 3 3 2 2 2 2" xfId="11892" xr:uid="{00000000-0005-0000-0000-0000060B0000}"/>
    <cellStyle name="Normal 4 2 3 3 2 2 3" xfId="8880" xr:uid="{00000000-0005-0000-0000-0000070B0000}"/>
    <cellStyle name="Normal 4 2 3 3 2 3" xfId="3448" xr:uid="{00000000-0005-0000-0000-0000080B0000}"/>
    <cellStyle name="Normal 4 2 3 3 2 3 2" xfId="6387" xr:uid="{00000000-0005-0000-0000-0000090B0000}"/>
    <cellStyle name="Normal 4 2 3 3 2 3 2 2" xfId="12813" xr:uid="{00000000-0005-0000-0000-00000A0B0000}"/>
    <cellStyle name="Normal 4 2 3 3 2 3 3" xfId="9886" xr:uid="{00000000-0005-0000-0000-00000B0B0000}"/>
    <cellStyle name="Normal 4 2 3 3 2 4" xfId="4722" xr:uid="{00000000-0005-0000-0000-00000C0B0000}"/>
    <cellStyle name="Normal 4 2 3 3 2 4 2" xfId="11148" xr:uid="{00000000-0005-0000-0000-00000D0B0000}"/>
    <cellStyle name="Normal 4 2 3 3 2 5" xfId="7783" xr:uid="{00000000-0005-0000-0000-00000E0B0000}"/>
    <cellStyle name="Normal 4 2 3 3 3" xfId="1641" xr:uid="{00000000-0005-0000-0000-00000F0B0000}"/>
    <cellStyle name="Normal 4 2 3 3 3 2" xfId="5098" xr:uid="{00000000-0005-0000-0000-0000100B0000}"/>
    <cellStyle name="Normal 4 2 3 3 3 2 2" xfId="11524" xr:uid="{00000000-0005-0000-0000-0000110B0000}"/>
    <cellStyle name="Normal 4 2 3 3 3 3" xfId="8352" xr:uid="{00000000-0005-0000-0000-0000120B0000}"/>
    <cellStyle name="Normal 4 2 3 3 4" xfId="3086" xr:uid="{00000000-0005-0000-0000-0000130B0000}"/>
    <cellStyle name="Normal 4 2 3 3 4 2" xfId="6025" xr:uid="{00000000-0005-0000-0000-0000140B0000}"/>
    <cellStyle name="Normal 4 2 3 3 4 2 2" xfId="12451" xr:uid="{00000000-0005-0000-0000-0000150B0000}"/>
    <cellStyle name="Normal 4 2 3 3 4 3" xfId="9524" xr:uid="{00000000-0005-0000-0000-0000160B0000}"/>
    <cellStyle name="Normal 4 2 3 3 5" xfId="4174" xr:uid="{00000000-0005-0000-0000-0000170B0000}"/>
    <cellStyle name="Normal 4 2 3 3 5 2" xfId="10600" xr:uid="{00000000-0005-0000-0000-0000180B0000}"/>
    <cellStyle name="Normal 4 2 3 3 6" xfId="7229" xr:uid="{00000000-0005-0000-0000-0000190B0000}"/>
    <cellStyle name="Normal 4 2 3 4" xfId="305" xr:uid="{00000000-0005-0000-0000-00001A0B0000}"/>
    <cellStyle name="Normal 4 2 3 4 2" xfId="885" xr:uid="{00000000-0005-0000-0000-00001B0B0000}"/>
    <cellStyle name="Normal 4 2 3 4 2 2" xfId="4544" xr:uid="{00000000-0005-0000-0000-00001C0B0000}"/>
    <cellStyle name="Normal 4 2 3 4 2 2 2" xfId="10970" xr:uid="{00000000-0005-0000-0000-00001D0B0000}"/>
    <cellStyle name="Normal 4 2 3 4 2 3" xfId="7605" xr:uid="{00000000-0005-0000-0000-00001E0B0000}"/>
    <cellStyle name="Normal 4 2 3 4 3" xfId="2450" xr:uid="{00000000-0005-0000-0000-00001F0B0000}"/>
    <cellStyle name="Normal 4 2 3 4 3 2" xfId="5634" xr:uid="{00000000-0005-0000-0000-0000200B0000}"/>
    <cellStyle name="Normal 4 2 3 4 3 2 2" xfId="12060" xr:uid="{00000000-0005-0000-0000-0000210B0000}"/>
    <cellStyle name="Normal 4 2 3 4 3 3" xfId="9084" xr:uid="{00000000-0005-0000-0000-0000220B0000}"/>
    <cellStyle name="Normal 4 2 3 4 4" xfId="3613" xr:uid="{00000000-0005-0000-0000-0000230B0000}"/>
    <cellStyle name="Normal 4 2 3 4 4 2" xfId="6552" xr:uid="{00000000-0005-0000-0000-0000240B0000}"/>
    <cellStyle name="Normal 4 2 3 4 4 2 2" xfId="12978" xr:uid="{00000000-0005-0000-0000-0000250B0000}"/>
    <cellStyle name="Normal 4 2 3 4 4 3" xfId="10051" xr:uid="{00000000-0005-0000-0000-0000260B0000}"/>
    <cellStyle name="Normal 4 2 3 4 5" xfId="3996" xr:uid="{00000000-0005-0000-0000-0000270B0000}"/>
    <cellStyle name="Normal 4 2 3 4 5 2" xfId="10422" xr:uid="{00000000-0005-0000-0000-0000280B0000}"/>
    <cellStyle name="Normal 4 2 3 4 6" xfId="7051" xr:uid="{00000000-0005-0000-0000-0000290B0000}"/>
    <cellStyle name="Normal 4 2 3 5" xfId="707" xr:uid="{00000000-0005-0000-0000-00002A0B0000}"/>
    <cellStyle name="Normal 4 2 3 5 2" xfId="1860" xr:uid="{00000000-0005-0000-0000-00002B0B0000}"/>
    <cellStyle name="Normal 4 2 3 5 2 2" xfId="5258" xr:uid="{00000000-0005-0000-0000-00002C0B0000}"/>
    <cellStyle name="Normal 4 2 3 5 2 2 2" xfId="11684" xr:uid="{00000000-0005-0000-0000-00002D0B0000}"/>
    <cellStyle name="Normal 4 2 3 5 2 3" xfId="8556" xr:uid="{00000000-0005-0000-0000-00002E0B0000}"/>
    <cellStyle name="Normal 4 2 3 5 3" xfId="3242" xr:uid="{00000000-0005-0000-0000-00002F0B0000}"/>
    <cellStyle name="Normal 4 2 3 5 3 2" xfId="6181" xr:uid="{00000000-0005-0000-0000-0000300B0000}"/>
    <cellStyle name="Normal 4 2 3 5 3 2 2" xfId="12607" xr:uid="{00000000-0005-0000-0000-0000310B0000}"/>
    <cellStyle name="Normal 4 2 3 5 3 3" xfId="9680" xr:uid="{00000000-0005-0000-0000-0000320B0000}"/>
    <cellStyle name="Normal 4 2 3 5 4" xfId="4366" xr:uid="{00000000-0005-0000-0000-0000330B0000}"/>
    <cellStyle name="Normal 4 2 3 5 4 2" xfId="10792" xr:uid="{00000000-0005-0000-0000-0000340B0000}"/>
    <cellStyle name="Normal 4 2 3 5 5" xfId="7427" xr:uid="{00000000-0005-0000-0000-0000350B0000}"/>
    <cellStyle name="Normal 4 2 3 6" xfId="1304" xr:uid="{00000000-0005-0000-0000-0000360B0000}"/>
    <cellStyle name="Normal 4 2 3 6 2" xfId="4892" xr:uid="{00000000-0005-0000-0000-0000370B0000}"/>
    <cellStyle name="Normal 4 2 3 6 2 2" xfId="11318" xr:uid="{00000000-0005-0000-0000-0000380B0000}"/>
    <cellStyle name="Normal 4 2 3 6 3" xfId="8018" xr:uid="{00000000-0005-0000-0000-0000390B0000}"/>
    <cellStyle name="Normal 4 2 3 7" xfId="2878" xr:uid="{00000000-0005-0000-0000-00003A0B0000}"/>
    <cellStyle name="Normal 4 2 3 7 2" xfId="5819" xr:uid="{00000000-0005-0000-0000-00003B0B0000}"/>
    <cellStyle name="Normal 4 2 3 7 2 2" xfId="12245" xr:uid="{00000000-0005-0000-0000-00003C0B0000}"/>
    <cellStyle name="Normal 4 2 3 7 3" xfId="9318" xr:uid="{00000000-0005-0000-0000-00003D0B0000}"/>
    <cellStyle name="Normal 4 2 3 8" xfId="3818" xr:uid="{00000000-0005-0000-0000-00003E0B0000}"/>
    <cellStyle name="Normal 4 2 3 8 2" xfId="10244" xr:uid="{00000000-0005-0000-0000-00003F0B0000}"/>
    <cellStyle name="Normal 4 2 3 9" xfId="6873" xr:uid="{00000000-0005-0000-0000-0000400B0000}"/>
    <cellStyle name="Normal 4 2 3_IOPES" xfId="2662" xr:uid="{00000000-0005-0000-0000-0000410B0000}"/>
    <cellStyle name="Normal 4 2 4" xfId="74" xr:uid="{00000000-0005-0000-0000-0000420B0000}"/>
    <cellStyle name="Normal 4 2 4 2" xfId="447" xr:uid="{00000000-0005-0000-0000-0000430B0000}"/>
    <cellStyle name="Normal 4 2 4 2 2" xfId="1026" xr:uid="{00000000-0005-0000-0000-0000440B0000}"/>
    <cellStyle name="Normal 4 2 4 2 2 2" xfId="2236" xr:uid="{00000000-0005-0000-0000-0000450B0000}"/>
    <cellStyle name="Normal 4 2 4 2 2 2 2" xfId="5496" xr:uid="{00000000-0005-0000-0000-0000460B0000}"/>
    <cellStyle name="Normal 4 2 4 2 2 2 2 2" xfId="11922" xr:uid="{00000000-0005-0000-0000-0000470B0000}"/>
    <cellStyle name="Normal 4 2 4 2 2 2 3" xfId="8919" xr:uid="{00000000-0005-0000-0000-0000480B0000}"/>
    <cellStyle name="Normal 4 2 4 2 2 3" xfId="3478" xr:uid="{00000000-0005-0000-0000-0000490B0000}"/>
    <cellStyle name="Normal 4 2 4 2 2 3 2" xfId="6417" xr:uid="{00000000-0005-0000-0000-00004A0B0000}"/>
    <cellStyle name="Normal 4 2 4 2 2 3 2 2" xfId="12843" xr:uid="{00000000-0005-0000-0000-00004B0B0000}"/>
    <cellStyle name="Normal 4 2 4 2 2 3 3" xfId="9916" xr:uid="{00000000-0005-0000-0000-00004C0B0000}"/>
    <cellStyle name="Normal 4 2 4 2 2 4" xfId="4685" xr:uid="{00000000-0005-0000-0000-00004D0B0000}"/>
    <cellStyle name="Normal 4 2 4 2 2 4 2" xfId="11111" xr:uid="{00000000-0005-0000-0000-00004E0B0000}"/>
    <cellStyle name="Normal 4 2 4 2 2 5" xfId="7746" xr:uid="{00000000-0005-0000-0000-00004F0B0000}"/>
    <cellStyle name="Normal 4 2 4 2 3" xfId="1681" xr:uid="{00000000-0005-0000-0000-0000500B0000}"/>
    <cellStyle name="Normal 4 2 4 2 3 2" xfId="5128" xr:uid="{00000000-0005-0000-0000-0000510B0000}"/>
    <cellStyle name="Normal 4 2 4 2 3 2 2" xfId="11554" xr:uid="{00000000-0005-0000-0000-0000520B0000}"/>
    <cellStyle name="Normal 4 2 4 2 3 3" xfId="8391" xr:uid="{00000000-0005-0000-0000-0000530B0000}"/>
    <cellStyle name="Normal 4 2 4 2 4" xfId="3116" xr:uid="{00000000-0005-0000-0000-0000540B0000}"/>
    <cellStyle name="Normal 4 2 4 2 4 2" xfId="6055" xr:uid="{00000000-0005-0000-0000-0000550B0000}"/>
    <cellStyle name="Normal 4 2 4 2 4 2 2" xfId="12481" xr:uid="{00000000-0005-0000-0000-0000560B0000}"/>
    <cellStyle name="Normal 4 2 4 2 4 3" xfId="9554" xr:uid="{00000000-0005-0000-0000-0000570B0000}"/>
    <cellStyle name="Normal 4 2 4 2 5" xfId="4137" xr:uid="{00000000-0005-0000-0000-0000580B0000}"/>
    <cellStyle name="Normal 4 2 4 2 5 2" xfId="10563" xr:uid="{00000000-0005-0000-0000-0000590B0000}"/>
    <cellStyle name="Normal 4 2 4 2 6" xfId="7192" xr:uid="{00000000-0005-0000-0000-00005A0B0000}"/>
    <cellStyle name="Normal 4 2 4 3" xfId="268" xr:uid="{00000000-0005-0000-0000-00005B0B0000}"/>
    <cellStyle name="Normal 4 2 4 3 2" xfId="848" xr:uid="{00000000-0005-0000-0000-00005C0B0000}"/>
    <cellStyle name="Normal 4 2 4 3 2 2" xfId="4507" xr:uid="{00000000-0005-0000-0000-00005D0B0000}"/>
    <cellStyle name="Normal 4 2 4 3 2 2 2" xfId="10933" xr:uid="{00000000-0005-0000-0000-00005E0B0000}"/>
    <cellStyle name="Normal 4 2 4 3 2 3" xfId="7568" xr:uid="{00000000-0005-0000-0000-00005F0B0000}"/>
    <cellStyle name="Normal 4 2 4 3 3" xfId="2413" xr:uid="{00000000-0005-0000-0000-0000600B0000}"/>
    <cellStyle name="Normal 4 2 4 3 3 2" xfId="5597" xr:uid="{00000000-0005-0000-0000-0000610B0000}"/>
    <cellStyle name="Normal 4 2 4 3 3 2 2" xfId="12023" xr:uid="{00000000-0005-0000-0000-0000620B0000}"/>
    <cellStyle name="Normal 4 2 4 3 3 3" xfId="9047" xr:uid="{00000000-0005-0000-0000-0000630B0000}"/>
    <cellStyle name="Normal 4 2 4 3 4" xfId="3576" xr:uid="{00000000-0005-0000-0000-0000640B0000}"/>
    <cellStyle name="Normal 4 2 4 3 4 2" xfId="6515" xr:uid="{00000000-0005-0000-0000-0000650B0000}"/>
    <cellStyle name="Normal 4 2 4 3 4 2 2" xfId="12941" xr:uid="{00000000-0005-0000-0000-0000660B0000}"/>
    <cellStyle name="Normal 4 2 4 3 4 3" xfId="10014" xr:uid="{00000000-0005-0000-0000-0000670B0000}"/>
    <cellStyle name="Normal 4 2 4 3 5" xfId="3959" xr:uid="{00000000-0005-0000-0000-0000680B0000}"/>
    <cellStyle name="Normal 4 2 4 3 5 2" xfId="10385" xr:uid="{00000000-0005-0000-0000-0000690B0000}"/>
    <cellStyle name="Normal 4 2 4 3 6" xfId="7014" xr:uid="{00000000-0005-0000-0000-00006A0B0000}"/>
    <cellStyle name="Normal 4 2 4 4" xfId="670" xr:uid="{00000000-0005-0000-0000-00006B0B0000}"/>
    <cellStyle name="Normal 4 2 4 4 2" xfId="1925" xr:uid="{00000000-0005-0000-0000-00006C0B0000}"/>
    <cellStyle name="Normal 4 2 4 4 2 2" xfId="5316" xr:uid="{00000000-0005-0000-0000-00006D0B0000}"/>
    <cellStyle name="Normal 4 2 4 4 2 2 2" xfId="11742" xr:uid="{00000000-0005-0000-0000-00006E0B0000}"/>
    <cellStyle name="Normal 4 2 4 4 2 3" xfId="8621" xr:uid="{00000000-0005-0000-0000-00006F0B0000}"/>
    <cellStyle name="Normal 4 2 4 4 3" xfId="3300" xr:uid="{00000000-0005-0000-0000-0000700B0000}"/>
    <cellStyle name="Normal 4 2 4 4 3 2" xfId="6239" xr:uid="{00000000-0005-0000-0000-0000710B0000}"/>
    <cellStyle name="Normal 4 2 4 4 3 2 2" xfId="12665" xr:uid="{00000000-0005-0000-0000-0000720B0000}"/>
    <cellStyle name="Normal 4 2 4 4 3 3" xfId="9738" xr:uid="{00000000-0005-0000-0000-0000730B0000}"/>
    <cellStyle name="Normal 4 2 4 4 4" xfId="4329" xr:uid="{00000000-0005-0000-0000-0000740B0000}"/>
    <cellStyle name="Normal 4 2 4 4 4 2" xfId="10755" xr:uid="{00000000-0005-0000-0000-0000750B0000}"/>
    <cellStyle name="Normal 4 2 4 4 5" xfId="7390" xr:uid="{00000000-0005-0000-0000-0000760B0000}"/>
    <cellStyle name="Normal 4 2 4 5" xfId="1372" xr:uid="{00000000-0005-0000-0000-0000770B0000}"/>
    <cellStyle name="Normal 4 2 4 5 2" xfId="4950" xr:uid="{00000000-0005-0000-0000-0000780B0000}"/>
    <cellStyle name="Normal 4 2 4 5 2 2" xfId="11376" xr:uid="{00000000-0005-0000-0000-0000790B0000}"/>
    <cellStyle name="Normal 4 2 4 5 3" xfId="8086" xr:uid="{00000000-0005-0000-0000-00007A0B0000}"/>
    <cellStyle name="Normal 4 2 4 6" xfId="2936" xr:uid="{00000000-0005-0000-0000-00007B0B0000}"/>
    <cellStyle name="Normal 4 2 4 6 2" xfId="5877" xr:uid="{00000000-0005-0000-0000-00007C0B0000}"/>
    <cellStyle name="Normal 4 2 4 6 2 2" xfId="12303" xr:uid="{00000000-0005-0000-0000-00007D0B0000}"/>
    <cellStyle name="Normal 4 2 4 6 3" xfId="9376" xr:uid="{00000000-0005-0000-0000-00007E0B0000}"/>
    <cellStyle name="Normal 4 2 4 7" xfId="3781" xr:uid="{00000000-0005-0000-0000-00007F0B0000}"/>
    <cellStyle name="Normal 4 2 4 7 2" xfId="10207" xr:uid="{00000000-0005-0000-0000-0000800B0000}"/>
    <cellStyle name="Normal 4 2 4 8" xfId="6836" xr:uid="{00000000-0005-0000-0000-0000810B0000}"/>
    <cellStyle name="Normal 4 2 4_IOPES" xfId="2711" xr:uid="{00000000-0005-0000-0000-0000820B0000}"/>
    <cellStyle name="Normal 4 2 5" xfId="135" xr:uid="{00000000-0005-0000-0000-0000830B0000}"/>
    <cellStyle name="Normal 4 2 5 2" xfId="506" xr:uid="{00000000-0005-0000-0000-0000840B0000}"/>
    <cellStyle name="Normal 4 2 5 2 2" xfId="1085" xr:uid="{00000000-0005-0000-0000-0000850B0000}"/>
    <cellStyle name="Normal 4 2 5 2 2 2" xfId="4744" xr:uid="{00000000-0005-0000-0000-0000860B0000}"/>
    <cellStyle name="Normal 4 2 5 2 2 2 2" xfId="11170" xr:uid="{00000000-0005-0000-0000-0000870B0000}"/>
    <cellStyle name="Normal 4 2 5 2 2 3" xfId="7805" xr:uid="{00000000-0005-0000-0000-0000880B0000}"/>
    <cellStyle name="Normal 4 2 5 2 3" xfId="2474" xr:uid="{00000000-0005-0000-0000-0000890B0000}"/>
    <cellStyle name="Normal 4 2 5 2 3 2" xfId="5656" xr:uid="{00000000-0005-0000-0000-00008A0B0000}"/>
    <cellStyle name="Normal 4 2 5 2 3 2 2" xfId="12082" xr:uid="{00000000-0005-0000-0000-00008B0B0000}"/>
    <cellStyle name="Normal 4 2 5 2 3 3" xfId="9106" xr:uid="{00000000-0005-0000-0000-00008C0B0000}"/>
    <cellStyle name="Normal 4 2 5 2 4" xfId="3635" xr:uid="{00000000-0005-0000-0000-00008D0B0000}"/>
    <cellStyle name="Normal 4 2 5 2 4 2" xfId="6574" xr:uid="{00000000-0005-0000-0000-00008E0B0000}"/>
    <cellStyle name="Normal 4 2 5 2 4 2 2" xfId="13000" xr:uid="{00000000-0005-0000-0000-00008F0B0000}"/>
    <cellStyle name="Normal 4 2 5 2 4 3" xfId="10073" xr:uid="{00000000-0005-0000-0000-0000900B0000}"/>
    <cellStyle name="Normal 4 2 5 2 5" xfId="4196" xr:uid="{00000000-0005-0000-0000-0000910B0000}"/>
    <cellStyle name="Normal 4 2 5 2 5 2" xfId="10622" xr:uid="{00000000-0005-0000-0000-0000920B0000}"/>
    <cellStyle name="Normal 4 2 5 2 6" xfId="7251" xr:uid="{00000000-0005-0000-0000-0000930B0000}"/>
    <cellStyle name="Normal 4 2 5 3" xfId="327" xr:uid="{00000000-0005-0000-0000-0000940B0000}"/>
    <cellStyle name="Normal 4 2 5 3 2" xfId="907" xr:uid="{00000000-0005-0000-0000-0000950B0000}"/>
    <cellStyle name="Normal 4 2 5 3 2 2" xfId="4566" xr:uid="{00000000-0005-0000-0000-0000960B0000}"/>
    <cellStyle name="Normal 4 2 5 3 2 2 2" xfId="10992" xr:uid="{00000000-0005-0000-0000-0000970B0000}"/>
    <cellStyle name="Normal 4 2 5 3 2 3" xfId="7627" xr:uid="{00000000-0005-0000-0000-0000980B0000}"/>
    <cellStyle name="Normal 4 2 5 3 3" xfId="2075" xr:uid="{00000000-0005-0000-0000-0000990B0000}"/>
    <cellStyle name="Normal 4 2 5 3 3 2" xfId="5376" xr:uid="{00000000-0005-0000-0000-00009A0B0000}"/>
    <cellStyle name="Normal 4 2 5 3 3 2 2" xfId="11802" xr:uid="{00000000-0005-0000-0000-00009B0B0000}"/>
    <cellStyle name="Normal 4 2 5 3 3 3" xfId="8769" xr:uid="{00000000-0005-0000-0000-00009C0B0000}"/>
    <cellStyle name="Normal 4 2 5 3 4" xfId="3358" xr:uid="{00000000-0005-0000-0000-00009D0B0000}"/>
    <cellStyle name="Normal 4 2 5 3 4 2" xfId="6297" xr:uid="{00000000-0005-0000-0000-00009E0B0000}"/>
    <cellStyle name="Normal 4 2 5 3 4 2 2" xfId="12723" xr:uid="{00000000-0005-0000-0000-00009F0B0000}"/>
    <cellStyle name="Normal 4 2 5 3 4 3" xfId="9796" xr:uid="{00000000-0005-0000-0000-0000A00B0000}"/>
    <cellStyle name="Normal 4 2 5 3 5" xfId="4018" xr:uid="{00000000-0005-0000-0000-0000A10B0000}"/>
    <cellStyle name="Normal 4 2 5 3 5 2" xfId="10444" xr:uid="{00000000-0005-0000-0000-0000A20B0000}"/>
    <cellStyle name="Normal 4 2 5 3 6" xfId="7073" xr:uid="{00000000-0005-0000-0000-0000A30B0000}"/>
    <cellStyle name="Normal 4 2 5 4" xfId="729" xr:uid="{00000000-0005-0000-0000-0000A40B0000}"/>
    <cellStyle name="Normal 4 2 5 4 2" xfId="4388" xr:uid="{00000000-0005-0000-0000-0000A50B0000}"/>
    <cellStyle name="Normal 4 2 5 4 2 2" xfId="10814" xr:uid="{00000000-0005-0000-0000-0000A60B0000}"/>
    <cellStyle name="Normal 4 2 5 4 3" xfId="7449" xr:uid="{00000000-0005-0000-0000-0000A70B0000}"/>
    <cellStyle name="Normal 4 2 5 5" xfId="1526" xr:uid="{00000000-0005-0000-0000-0000A80B0000}"/>
    <cellStyle name="Normal 4 2 5 5 2" xfId="5008" xr:uid="{00000000-0005-0000-0000-0000A90B0000}"/>
    <cellStyle name="Normal 4 2 5 5 2 2" xfId="11434" xr:uid="{00000000-0005-0000-0000-0000AA0B0000}"/>
    <cellStyle name="Normal 4 2 5 5 3" xfId="8240" xr:uid="{00000000-0005-0000-0000-0000AB0B0000}"/>
    <cellStyle name="Normal 4 2 5 6" xfId="2995" xr:uid="{00000000-0005-0000-0000-0000AC0B0000}"/>
    <cellStyle name="Normal 4 2 5 6 2" xfId="5935" xr:uid="{00000000-0005-0000-0000-0000AD0B0000}"/>
    <cellStyle name="Normal 4 2 5 6 2 2" xfId="12361" xr:uid="{00000000-0005-0000-0000-0000AE0B0000}"/>
    <cellStyle name="Normal 4 2 5 6 3" xfId="9434" xr:uid="{00000000-0005-0000-0000-0000AF0B0000}"/>
    <cellStyle name="Normal 4 2 5 7" xfId="3840" xr:uid="{00000000-0005-0000-0000-0000B00B0000}"/>
    <cellStyle name="Normal 4 2 5 7 2" xfId="10266" xr:uid="{00000000-0005-0000-0000-0000B10B0000}"/>
    <cellStyle name="Normal 4 2 5 8" xfId="6895" xr:uid="{00000000-0005-0000-0000-0000B20B0000}"/>
    <cellStyle name="Normal 4 2 5_IOPES" xfId="2650" xr:uid="{00000000-0005-0000-0000-0000B30B0000}"/>
    <cellStyle name="Normal 4 2 6" xfId="194" xr:uid="{00000000-0005-0000-0000-0000B40B0000}"/>
    <cellStyle name="Normal 4 2 6 2" xfId="565" xr:uid="{00000000-0005-0000-0000-0000B50B0000}"/>
    <cellStyle name="Normal 4 2 6 2 2" xfId="1144" xr:uid="{00000000-0005-0000-0000-0000B60B0000}"/>
    <cellStyle name="Normal 4 2 6 2 2 2" xfId="4803" xr:uid="{00000000-0005-0000-0000-0000B70B0000}"/>
    <cellStyle name="Normal 4 2 6 2 2 2 2" xfId="11229" xr:uid="{00000000-0005-0000-0000-0000B80B0000}"/>
    <cellStyle name="Normal 4 2 6 2 2 3" xfId="7864" xr:uid="{00000000-0005-0000-0000-0000B90B0000}"/>
    <cellStyle name="Normal 4 2 6 2 3" xfId="2533" xr:uid="{00000000-0005-0000-0000-0000BA0B0000}"/>
    <cellStyle name="Normal 4 2 6 2 3 2" xfId="5715" xr:uid="{00000000-0005-0000-0000-0000BB0B0000}"/>
    <cellStyle name="Normal 4 2 6 2 3 2 2" xfId="12141" xr:uid="{00000000-0005-0000-0000-0000BC0B0000}"/>
    <cellStyle name="Normal 4 2 6 2 3 3" xfId="9165" xr:uid="{00000000-0005-0000-0000-0000BD0B0000}"/>
    <cellStyle name="Normal 4 2 6 2 4" xfId="3694" xr:uid="{00000000-0005-0000-0000-0000BE0B0000}"/>
    <cellStyle name="Normal 4 2 6 2 4 2" xfId="6633" xr:uid="{00000000-0005-0000-0000-0000BF0B0000}"/>
    <cellStyle name="Normal 4 2 6 2 4 2 2" xfId="13059" xr:uid="{00000000-0005-0000-0000-0000C00B0000}"/>
    <cellStyle name="Normal 4 2 6 2 4 3" xfId="10132" xr:uid="{00000000-0005-0000-0000-0000C10B0000}"/>
    <cellStyle name="Normal 4 2 6 2 5" xfId="4255" xr:uid="{00000000-0005-0000-0000-0000C20B0000}"/>
    <cellStyle name="Normal 4 2 6 2 5 2" xfId="10681" xr:uid="{00000000-0005-0000-0000-0000C30B0000}"/>
    <cellStyle name="Normal 4 2 6 2 6" xfId="7310" xr:uid="{00000000-0005-0000-0000-0000C40B0000}"/>
    <cellStyle name="Normal 4 2 6 3" xfId="386" xr:uid="{00000000-0005-0000-0000-0000C50B0000}"/>
    <cellStyle name="Normal 4 2 6 3 2" xfId="966" xr:uid="{00000000-0005-0000-0000-0000C60B0000}"/>
    <cellStyle name="Normal 4 2 6 3 2 2" xfId="4625" xr:uid="{00000000-0005-0000-0000-0000C70B0000}"/>
    <cellStyle name="Normal 4 2 6 3 2 2 2" xfId="11051" xr:uid="{00000000-0005-0000-0000-0000C80B0000}"/>
    <cellStyle name="Normal 4 2 6 3 2 3" xfId="7686" xr:uid="{00000000-0005-0000-0000-0000C90B0000}"/>
    <cellStyle name="Normal 4 2 6 3 3" xfId="2152" xr:uid="{00000000-0005-0000-0000-0000CA0B0000}"/>
    <cellStyle name="Normal 4 2 6 3 3 2" xfId="5435" xr:uid="{00000000-0005-0000-0000-0000CB0B0000}"/>
    <cellStyle name="Normal 4 2 6 3 3 2 2" xfId="11861" xr:uid="{00000000-0005-0000-0000-0000CC0B0000}"/>
    <cellStyle name="Normal 4 2 6 3 3 3" xfId="8844" xr:uid="{00000000-0005-0000-0000-0000CD0B0000}"/>
    <cellStyle name="Normal 4 2 6 3 4" xfId="3417" xr:uid="{00000000-0005-0000-0000-0000CE0B0000}"/>
    <cellStyle name="Normal 4 2 6 3 4 2" xfId="6356" xr:uid="{00000000-0005-0000-0000-0000CF0B0000}"/>
    <cellStyle name="Normal 4 2 6 3 4 2 2" xfId="12782" xr:uid="{00000000-0005-0000-0000-0000D00B0000}"/>
    <cellStyle name="Normal 4 2 6 3 4 3" xfId="9855" xr:uid="{00000000-0005-0000-0000-0000D10B0000}"/>
    <cellStyle name="Normal 4 2 6 3 5" xfId="4077" xr:uid="{00000000-0005-0000-0000-0000D20B0000}"/>
    <cellStyle name="Normal 4 2 6 3 5 2" xfId="10503" xr:uid="{00000000-0005-0000-0000-0000D30B0000}"/>
    <cellStyle name="Normal 4 2 6 3 6" xfId="7132" xr:uid="{00000000-0005-0000-0000-0000D40B0000}"/>
    <cellStyle name="Normal 4 2 6 4" xfId="788" xr:uid="{00000000-0005-0000-0000-0000D50B0000}"/>
    <cellStyle name="Normal 4 2 6 4 2" xfId="4447" xr:uid="{00000000-0005-0000-0000-0000D60B0000}"/>
    <cellStyle name="Normal 4 2 6 4 2 2" xfId="10873" xr:uid="{00000000-0005-0000-0000-0000D70B0000}"/>
    <cellStyle name="Normal 4 2 6 4 3" xfId="7508" xr:uid="{00000000-0005-0000-0000-0000D80B0000}"/>
    <cellStyle name="Normal 4 2 6 5" xfId="1604" xr:uid="{00000000-0005-0000-0000-0000D90B0000}"/>
    <cellStyle name="Normal 4 2 6 5 2" xfId="5067" xr:uid="{00000000-0005-0000-0000-0000DA0B0000}"/>
    <cellStyle name="Normal 4 2 6 5 2 2" xfId="11493" xr:uid="{00000000-0005-0000-0000-0000DB0B0000}"/>
    <cellStyle name="Normal 4 2 6 5 3" xfId="8315" xr:uid="{00000000-0005-0000-0000-0000DC0B0000}"/>
    <cellStyle name="Normal 4 2 6 6" xfId="3055" xr:uid="{00000000-0005-0000-0000-0000DD0B0000}"/>
    <cellStyle name="Normal 4 2 6 6 2" xfId="5994" xr:uid="{00000000-0005-0000-0000-0000DE0B0000}"/>
    <cellStyle name="Normal 4 2 6 6 2 2" xfId="12420" xr:uid="{00000000-0005-0000-0000-0000DF0B0000}"/>
    <cellStyle name="Normal 4 2 6 6 3" xfId="9493" xr:uid="{00000000-0005-0000-0000-0000E00B0000}"/>
    <cellStyle name="Normal 4 2 6 7" xfId="3899" xr:uid="{00000000-0005-0000-0000-0000E10B0000}"/>
    <cellStyle name="Normal 4 2 6 7 2" xfId="10325" xr:uid="{00000000-0005-0000-0000-0000E20B0000}"/>
    <cellStyle name="Normal 4 2 6 8" xfId="6954" xr:uid="{00000000-0005-0000-0000-0000E30B0000}"/>
    <cellStyle name="Normal 4 2 6_IOPES" xfId="2588" xr:uid="{00000000-0005-0000-0000-0000E40B0000}"/>
    <cellStyle name="Normal 4 2 7" xfId="417" xr:uid="{00000000-0005-0000-0000-0000E50B0000}"/>
    <cellStyle name="Normal 4 2 7 2" xfId="996" xr:uid="{00000000-0005-0000-0000-0000E60B0000}"/>
    <cellStyle name="Normal 4 2 7 2 2" xfId="4655" xr:uid="{00000000-0005-0000-0000-0000E70B0000}"/>
    <cellStyle name="Normal 4 2 7 2 2 2" xfId="11081" xr:uid="{00000000-0005-0000-0000-0000E80B0000}"/>
    <cellStyle name="Normal 4 2 7 2 3" xfId="7716" xr:uid="{00000000-0005-0000-0000-0000E90B0000}"/>
    <cellStyle name="Normal 4 2 7 3" xfId="2368" xr:uid="{00000000-0005-0000-0000-0000EA0B0000}"/>
    <cellStyle name="Normal 4 2 7 3 2" xfId="5567" xr:uid="{00000000-0005-0000-0000-0000EB0B0000}"/>
    <cellStyle name="Normal 4 2 7 3 2 2" xfId="11993" xr:uid="{00000000-0005-0000-0000-0000EC0B0000}"/>
    <cellStyle name="Normal 4 2 7 3 3" xfId="9016" xr:uid="{00000000-0005-0000-0000-0000ED0B0000}"/>
    <cellStyle name="Normal 4 2 7 4" xfId="3546" xr:uid="{00000000-0005-0000-0000-0000EE0B0000}"/>
    <cellStyle name="Normal 4 2 7 4 2" xfId="6485" xr:uid="{00000000-0005-0000-0000-0000EF0B0000}"/>
    <cellStyle name="Normal 4 2 7 4 2 2" xfId="12911" xr:uid="{00000000-0005-0000-0000-0000F00B0000}"/>
    <cellStyle name="Normal 4 2 7 4 3" xfId="9984" xr:uid="{00000000-0005-0000-0000-0000F10B0000}"/>
    <cellStyle name="Normal 4 2 7 5" xfId="4107" xr:uid="{00000000-0005-0000-0000-0000F20B0000}"/>
    <cellStyle name="Normal 4 2 7 5 2" xfId="10533" xr:uid="{00000000-0005-0000-0000-0000F30B0000}"/>
    <cellStyle name="Normal 4 2 7 6" xfId="7162" xr:uid="{00000000-0005-0000-0000-0000F40B0000}"/>
    <cellStyle name="Normal 4 2 8" xfId="238" xr:uid="{00000000-0005-0000-0000-0000F50B0000}"/>
    <cellStyle name="Normal 4 2 8 2" xfId="818" xr:uid="{00000000-0005-0000-0000-0000F60B0000}"/>
    <cellStyle name="Normal 4 2 8 2 2" xfId="4477" xr:uid="{00000000-0005-0000-0000-0000F70B0000}"/>
    <cellStyle name="Normal 4 2 8 2 2 2" xfId="10903" xr:uid="{00000000-0005-0000-0000-0000F80B0000}"/>
    <cellStyle name="Normal 4 2 8 2 3" xfId="7538" xr:uid="{00000000-0005-0000-0000-0000F90B0000}"/>
    <cellStyle name="Normal 4 2 8 3" xfId="1791" xr:uid="{00000000-0005-0000-0000-0000FA0B0000}"/>
    <cellStyle name="Normal 4 2 8 3 2" xfId="5200" xr:uid="{00000000-0005-0000-0000-0000FB0B0000}"/>
    <cellStyle name="Normal 4 2 8 3 2 2" xfId="11626" xr:uid="{00000000-0005-0000-0000-0000FC0B0000}"/>
    <cellStyle name="Normal 4 2 8 3 3" xfId="8495" xr:uid="{00000000-0005-0000-0000-0000FD0B0000}"/>
    <cellStyle name="Normal 4 2 8 4" xfId="3184" xr:uid="{00000000-0005-0000-0000-0000FE0B0000}"/>
    <cellStyle name="Normal 4 2 8 4 2" xfId="6123" xr:uid="{00000000-0005-0000-0000-0000FF0B0000}"/>
    <cellStyle name="Normal 4 2 8 4 2 2" xfId="12549" xr:uid="{00000000-0005-0000-0000-0000000C0000}"/>
    <cellStyle name="Normal 4 2 8 4 3" xfId="9622" xr:uid="{00000000-0005-0000-0000-0000010C0000}"/>
    <cellStyle name="Normal 4 2 8 5" xfId="3929" xr:uid="{00000000-0005-0000-0000-0000020C0000}"/>
    <cellStyle name="Normal 4 2 8 5 2" xfId="10355" xr:uid="{00000000-0005-0000-0000-0000030C0000}"/>
    <cellStyle name="Normal 4 2 8 6" xfId="6984" xr:uid="{00000000-0005-0000-0000-0000040C0000}"/>
    <cellStyle name="Normal 4 2 9" xfId="640" xr:uid="{00000000-0005-0000-0000-0000050C0000}"/>
    <cellStyle name="Normal 4 2 9 2" xfId="4299" xr:uid="{00000000-0005-0000-0000-0000060C0000}"/>
    <cellStyle name="Normal 4 2 9 2 2" xfId="10725" xr:uid="{00000000-0005-0000-0000-0000070C0000}"/>
    <cellStyle name="Normal 4 2 9 3" xfId="7360" xr:uid="{00000000-0005-0000-0000-0000080C0000}"/>
    <cellStyle name="Normal 4 2_IOPES" xfId="2653" xr:uid="{00000000-0005-0000-0000-0000090C0000}"/>
    <cellStyle name="Normal 4 3" xfId="41" xr:uid="{00000000-0005-0000-0000-00000A0C0000}"/>
    <cellStyle name="Normal 4 3 10" xfId="642" xr:uid="{00000000-0005-0000-0000-00000B0C0000}"/>
    <cellStyle name="Normal 4 3 10 2" xfId="2380" xr:uid="{00000000-0005-0000-0000-00000C0C0000}"/>
    <cellStyle name="Normal 4 3 10 2 2" xfId="5569" xr:uid="{00000000-0005-0000-0000-00000D0C0000}"/>
    <cellStyle name="Normal 4 3 10 2 2 2" xfId="11995" xr:uid="{00000000-0005-0000-0000-00000E0C0000}"/>
    <cellStyle name="Normal 4 3 10 2 3" xfId="9019" xr:uid="{00000000-0005-0000-0000-00000F0C0000}"/>
    <cellStyle name="Normal 4 3 10 3" xfId="3548" xr:uid="{00000000-0005-0000-0000-0000100C0000}"/>
    <cellStyle name="Normal 4 3 10 3 2" xfId="6487" xr:uid="{00000000-0005-0000-0000-0000110C0000}"/>
    <cellStyle name="Normal 4 3 10 3 2 2" xfId="12913" xr:uid="{00000000-0005-0000-0000-0000120C0000}"/>
    <cellStyle name="Normal 4 3 10 3 3" xfId="9986" xr:uid="{00000000-0005-0000-0000-0000130C0000}"/>
    <cellStyle name="Normal 4 3 10 4" xfId="4301" xr:uid="{00000000-0005-0000-0000-0000140C0000}"/>
    <cellStyle name="Normal 4 3 10 4 2" xfId="10727" xr:uid="{00000000-0005-0000-0000-0000150C0000}"/>
    <cellStyle name="Normal 4 3 10 5" xfId="7362" xr:uid="{00000000-0005-0000-0000-0000160C0000}"/>
    <cellStyle name="Normal 4 3 11" xfId="1799" xr:uid="{00000000-0005-0000-0000-0000170C0000}"/>
    <cellStyle name="Normal 4 3 11 2" xfId="3186" xr:uid="{00000000-0005-0000-0000-0000180C0000}"/>
    <cellStyle name="Normal 4 3 11 2 2" xfId="6125" xr:uid="{00000000-0005-0000-0000-0000190C0000}"/>
    <cellStyle name="Normal 4 3 11 2 2 2" xfId="12551" xr:uid="{00000000-0005-0000-0000-00001A0C0000}"/>
    <cellStyle name="Normal 4 3 11 2 3" xfId="9624" xr:uid="{00000000-0005-0000-0000-00001B0C0000}"/>
    <cellStyle name="Normal 4 3 11 3" xfId="5202" xr:uid="{00000000-0005-0000-0000-00001C0C0000}"/>
    <cellStyle name="Normal 4 3 11 3 2" xfId="11628" xr:uid="{00000000-0005-0000-0000-00001D0C0000}"/>
    <cellStyle name="Normal 4 3 11 4" xfId="8497" xr:uid="{00000000-0005-0000-0000-00001E0C0000}"/>
    <cellStyle name="Normal 4 3 12" xfId="1240" xr:uid="{00000000-0005-0000-0000-00001F0C0000}"/>
    <cellStyle name="Normal 4 3 12 2" xfId="4836" xr:uid="{00000000-0005-0000-0000-0000200C0000}"/>
    <cellStyle name="Normal 4 3 12 2 2" xfId="11262" xr:uid="{00000000-0005-0000-0000-0000210C0000}"/>
    <cellStyle name="Normal 4 3 12 3" xfId="7956" xr:uid="{00000000-0005-0000-0000-0000220C0000}"/>
    <cellStyle name="Normal 4 3 13" xfId="2822" xr:uid="{00000000-0005-0000-0000-0000230C0000}"/>
    <cellStyle name="Normal 4 3 13 2" xfId="5763" xr:uid="{00000000-0005-0000-0000-0000240C0000}"/>
    <cellStyle name="Normal 4 3 13 2 2" xfId="12189" xr:uid="{00000000-0005-0000-0000-0000250C0000}"/>
    <cellStyle name="Normal 4 3 13 3" xfId="9262" xr:uid="{00000000-0005-0000-0000-0000260C0000}"/>
    <cellStyle name="Normal 4 3 14" xfId="3753" xr:uid="{00000000-0005-0000-0000-0000270C0000}"/>
    <cellStyle name="Normal 4 3 14 2" xfId="10179" xr:uid="{00000000-0005-0000-0000-0000280C0000}"/>
    <cellStyle name="Normal 4 3 15" xfId="6685" xr:uid="{00000000-0005-0000-0000-0000290C0000}"/>
    <cellStyle name="Normal 4 3 16" xfId="6728" xr:uid="{00000000-0005-0000-0000-00002A0C0000}"/>
    <cellStyle name="Normal 4 3 17" xfId="6769" xr:uid="{00000000-0005-0000-0000-00002B0C0000}"/>
    <cellStyle name="Normal 4 3 18" xfId="6808" xr:uid="{00000000-0005-0000-0000-00002C0C0000}"/>
    <cellStyle name="Normal 4 3 2" xfId="42" xr:uid="{00000000-0005-0000-0000-00002D0C0000}"/>
    <cellStyle name="Normal 4 3 2 10" xfId="2823" xr:uid="{00000000-0005-0000-0000-00002E0C0000}"/>
    <cellStyle name="Normal 4 3 2 10 2" xfId="5764" xr:uid="{00000000-0005-0000-0000-00002F0C0000}"/>
    <cellStyle name="Normal 4 3 2 10 2 2" xfId="12190" xr:uid="{00000000-0005-0000-0000-0000300C0000}"/>
    <cellStyle name="Normal 4 3 2 10 3" xfId="9263" xr:uid="{00000000-0005-0000-0000-0000310C0000}"/>
    <cellStyle name="Normal 4 3 2 11" xfId="3754" xr:uid="{00000000-0005-0000-0000-0000320C0000}"/>
    <cellStyle name="Normal 4 3 2 11 2" xfId="10180" xr:uid="{00000000-0005-0000-0000-0000330C0000}"/>
    <cellStyle name="Normal 4 3 2 12" xfId="6686" xr:uid="{00000000-0005-0000-0000-0000340C0000}"/>
    <cellStyle name="Normal 4 3 2 13" xfId="6729" xr:uid="{00000000-0005-0000-0000-0000350C0000}"/>
    <cellStyle name="Normal 4 3 2 14" xfId="6770" xr:uid="{00000000-0005-0000-0000-0000360C0000}"/>
    <cellStyle name="Normal 4 3 2 15" xfId="6809" xr:uid="{00000000-0005-0000-0000-0000370C0000}"/>
    <cellStyle name="Normal 4 3 2 2" xfId="113" xr:uid="{00000000-0005-0000-0000-0000380C0000}"/>
    <cellStyle name="Normal 4 3 2 2 2" xfId="174" xr:uid="{00000000-0005-0000-0000-0000390C0000}"/>
    <cellStyle name="Normal 4 3 2 2 2 2" xfId="545" xr:uid="{00000000-0005-0000-0000-00003A0C0000}"/>
    <cellStyle name="Normal 4 3 2 2 2 2 2" xfId="1124" xr:uid="{00000000-0005-0000-0000-00003B0C0000}"/>
    <cellStyle name="Normal 4 3 2 2 2 2 2 2" xfId="4783" xr:uid="{00000000-0005-0000-0000-00003C0C0000}"/>
    <cellStyle name="Normal 4 3 2 2 2 2 2 2 2" xfId="11209" xr:uid="{00000000-0005-0000-0000-00003D0C0000}"/>
    <cellStyle name="Normal 4 3 2 2 2 2 2 3" xfId="7844" xr:uid="{00000000-0005-0000-0000-00003E0C0000}"/>
    <cellStyle name="Normal 4 3 2 2 2 2 3" xfId="2513" xr:uid="{00000000-0005-0000-0000-00003F0C0000}"/>
    <cellStyle name="Normal 4 3 2 2 2 2 3 2" xfId="5695" xr:uid="{00000000-0005-0000-0000-0000400C0000}"/>
    <cellStyle name="Normal 4 3 2 2 2 2 3 2 2" xfId="12121" xr:uid="{00000000-0005-0000-0000-0000410C0000}"/>
    <cellStyle name="Normal 4 3 2 2 2 2 3 3" xfId="9145" xr:uid="{00000000-0005-0000-0000-0000420C0000}"/>
    <cellStyle name="Normal 4 3 2 2 2 2 4" xfId="3674" xr:uid="{00000000-0005-0000-0000-0000430C0000}"/>
    <cellStyle name="Normal 4 3 2 2 2 2 4 2" xfId="6613" xr:uid="{00000000-0005-0000-0000-0000440C0000}"/>
    <cellStyle name="Normal 4 3 2 2 2 2 4 2 2" xfId="13039" xr:uid="{00000000-0005-0000-0000-0000450C0000}"/>
    <cellStyle name="Normal 4 3 2 2 2 2 4 3" xfId="10112" xr:uid="{00000000-0005-0000-0000-0000460C0000}"/>
    <cellStyle name="Normal 4 3 2 2 2 2 5" xfId="4235" xr:uid="{00000000-0005-0000-0000-0000470C0000}"/>
    <cellStyle name="Normal 4 3 2 2 2 2 5 2" xfId="10661" xr:uid="{00000000-0005-0000-0000-0000480C0000}"/>
    <cellStyle name="Normal 4 3 2 2 2 2 6" xfId="7290" xr:uid="{00000000-0005-0000-0000-0000490C0000}"/>
    <cellStyle name="Normal 4 3 2 2 2 3" xfId="366" xr:uid="{00000000-0005-0000-0000-00004A0C0000}"/>
    <cellStyle name="Normal 4 3 2 2 2 3 2" xfId="946" xr:uid="{00000000-0005-0000-0000-00004B0C0000}"/>
    <cellStyle name="Normal 4 3 2 2 2 3 2 2" xfId="4605" xr:uid="{00000000-0005-0000-0000-00004C0C0000}"/>
    <cellStyle name="Normal 4 3 2 2 2 3 2 2 2" xfId="11031" xr:uid="{00000000-0005-0000-0000-00004D0C0000}"/>
    <cellStyle name="Normal 4 3 2 2 2 3 2 3" xfId="7666" xr:uid="{00000000-0005-0000-0000-00004E0C0000}"/>
    <cellStyle name="Normal 4 3 2 2 2 3 3" xfId="2277" xr:uid="{00000000-0005-0000-0000-00004F0C0000}"/>
    <cellStyle name="Normal 4 3 2 2 2 3 3 2" xfId="5531" xr:uid="{00000000-0005-0000-0000-0000500C0000}"/>
    <cellStyle name="Normal 4 3 2 2 2 3 3 2 2" xfId="11957" xr:uid="{00000000-0005-0000-0000-0000510C0000}"/>
    <cellStyle name="Normal 4 3 2 2 2 3 3 3" xfId="8958" xr:uid="{00000000-0005-0000-0000-0000520C0000}"/>
    <cellStyle name="Normal 4 3 2 2 2 3 4" xfId="3512" xr:uid="{00000000-0005-0000-0000-0000530C0000}"/>
    <cellStyle name="Normal 4 3 2 2 2 3 4 2" xfId="6451" xr:uid="{00000000-0005-0000-0000-0000540C0000}"/>
    <cellStyle name="Normal 4 3 2 2 2 3 4 2 2" xfId="12877" xr:uid="{00000000-0005-0000-0000-0000550C0000}"/>
    <cellStyle name="Normal 4 3 2 2 2 3 4 3" xfId="9950" xr:uid="{00000000-0005-0000-0000-0000560C0000}"/>
    <cellStyle name="Normal 4 3 2 2 2 3 5" xfId="4057" xr:uid="{00000000-0005-0000-0000-0000570C0000}"/>
    <cellStyle name="Normal 4 3 2 2 2 3 5 2" xfId="10483" xr:uid="{00000000-0005-0000-0000-0000580C0000}"/>
    <cellStyle name="Normal 4 3 2 2 2 3 6" xfId="7112" xr:uid="{00000000-0005-0000-0000-0000590C0000}"/>
    <cellStyle name="Normal 4 3 2 2 2 4" xfId="768" xr:uid="{00000000-0005-0000-0000-00005A0C0000}"/>
    <cellStyle name="Normal 4 3 2 2 2 4 2" xfId="4427" xr:uid="{00000000-0005-0000-0000-00005B0C0000}"/>
    <cellStyle name="Normal 4 3 2 2 2 4 2 2" xfId="10853" xr:uid="{00000000-0005-0000-0000-00005C0C0000}"/>
    <cellStyle name="Normal 4 3 2 2 2 4 3" xfId="7488" xr:uid="{00000000-0005-0000-0000-00005D0C0000}"/>
    <cellStyle name="Normal 4 3 2 2 2 5" xfId="1721" xr:uid="{00000000-0005-0000-0000-00005E0C0000}"/>
    <cellStyle name="Normal 4 3 2 2 2 5 2" xfId="5163" xr:uid="{00000000-0005-0000-0000-00005F0C0000}"/>
    <cellStyle name="Normal 4 3 2 2 2 5 2 2" xfId="11589" xr:uid="{00000000-0005-0000-0000-0000600C0000}"/>
    <cellStyle name="Normal 4 3 2 2 2 5 3" xfId="8430" xr:uid="{00000000-0005-0000-0000-0000610C0000}"/>
    <cellStyle name="Normal 4 3 2 2 2 6" xfId="3150" xr:uid="{00000000-0005-0000-0000-0000620C0000}"/>
    <cellStyle name="Normal 4 3 2 2 2 6 2" xfId="6089" xr:uid="{00000000-0005-0000-0000-0000630C0000}"/>
    <cellStyle name="Normal 4 3 2 2 2 6 2 2" xfId="12515" xr:uid="{00000000-0005-0000-0000-0000640C0000}"/>
    <cellStyle name="Normal 4 3 2 2 2 6 3" xfId="9588" xr:uid="{00000000-0005-0000-0000-0000650C0000}"/>
    <cellStyle name="Normal 4 3 2 2 2 7" xfId="3879" xr:uid="{00000000-0005-0000-0000-0000660C0000}"/>
    <cellStyle name="Normal 4 3 2 2 2 7 2" xfId="10305" xr:uid="{00000000-0005-0000-0000-0000670C0000}"/>
    <cellStyle name="Normal 4 3 2 2 2 8" xfId="6934" xr:uid="{00000000-0005-0000-0000-0000680C0000}"/>
    <cellStyle name="Normal 4 3 2 2 2_IOPES" xfId="2636" xr:uid="{00000000-0005-0000-0000-0000690C0000}"/>
    <cellStyle name="Normal 4 3 2 2 3" xfId="486" xr:uid="{00000000-0005-0000-0000-00006A0C0000}"/>
    <cellStyle name="Normal 4 3 2 2 3 2" xfId="1065" xr:uid="{00000000-0005-0000-0000-00006B0C0000}"/>
    <cellStyle name="Normal 4 3 2 2 3 2 2" xfId="2199" xr:uid="{00000000-0005-0000-0000-00006C0C0000}"/>
    <cellStyle name="Normal 4 3 2 2 3 2 2 2" xfId="5469" xr:uid="{00000000-0005-0000-0000-00006D0C0000}"/>
    <cellStyle name="Normal 4 3 2 2 3 2 2 2 2" xfId="11895" xr:uid="{00000000-0005-0000-0000-00006E0C0000}"/>
    <cellStyle name="Normal 4 3 2 2 3 2 2 3" xfId="8884" xr:uid="{00000000-0005-0000-0000-00006F0C0000}"/>
    <cellStyle name="Normal 4 3 2 2 3 2 3" xfId="3451" xr:uid="{00000000-0005-0000-0000-0000700C0000}"/>
    <cellStyle name="Normal 4 3 2 2 3 2 3 2" xfId="6390" xr:uid="{00000000-0005-0000-0000-0000710C0000}"/>
    <cellStyle name="Normal 4 3 2 2 3 2 3 2 2" xfId="12816" xr:uid="{00000000-0005-0000-0000-0000720C0000}"/>
    <cellStyle name="Normal 4 3 2 2 3 2 3 3" xfId="9889" xr:uid="{00000000-0005-0000-0000-0000730C0000}"/>
    <cellStyle name="Normal 4 3 2 2 3 2 4" xfId="4724" xr:uid="{00000000-0005-0000-0000-0000740C0000}"/>
    <cellStyle name="Normal 4 3 2 2 3 2 4 2" xfId="11150" xr:uid="{00000000-0005-0000-0000-0000750C0000}"/>
    <cellStyle name="Normal 4 3 2 2 3 2 5" xfId="7785" xr:uid="{00000000-0005-0000-0000-0000760C0000}"/>
    <cellStyle name="Normal 4 3 2 2 3 3" xfId="1645" xr:uid="{00000000-0005-0000-0000-0000770C0000}"/>
    <cellStyle name="Normal 4 3 2 2 3 3 2" xfId="5101" xr:uid="{00000000-0005-0000-0000-0000780C0000}"/>
    <cellStyle name="Normal 4 3 2 2 3 3 2 2" xfId="11527" xr:uid="{00000000-0005-0000-0000-0000790C0000}"/>
    <cellStyle name="Normal 4 3 2 2 3 3 3" xfId="8356" xr:uid="{00000000-0005-0000-0000-00007A0C0000}"/>
    <cellStyle name="Normal 4 3 2 2 3 4" xfId="3089" xr:uid="{00000000-0005-0000-0000-00007B0C0000}"/>
    <cellStyle name="Normal 4 3 2 2 3 4 2" xfId="6028" xr:uid="{00000000-0005-0000-0000-00007C0C0000}"/>
    <cellStyle name="Normal 4 3 2 2 3 4 2 2" xfId="12454" xr:uid="{00000000-0005-0000-0000-00007D0C0000}"/>
    <cellStyle name="Normal 4 3 2 2 3 4 3" xfId="9527" xr:uid="{00000000-0005-0000-0000-00007E0C0000}"/>
    <cellStyle name="Normal 4 3 2 2 3 5" xfId="4176" xr:uid="{00000000-0005-0000-0000-00007F0C0000}"/>
    <cellStyle name="Normal 4 3 2 2 3 5 2" xfId="10602" xr:uid="{00000000-0005-0000-0000-0000800C0000}"/>
    <cellStyle name="Normal 4 3 2 2 3 6" xfId="7231" xr:uid="{00000000-0005-0000-0000-0000810C0000}"/>
    <cellStyle name="Normal 4 3 2 2 4" xfId="307" xr:uid="{00000000-0005-0000-0000-0000820C0000}"/>
    <cellStyle name="Normal 4 3 2 2 4 2" xfId="887" xr:uid="{00000000-0005-0000-0000-0000830C0000}"/>
    <cellStyle name="Normal 4 3 2 2 4 2 2" xfId="4546" xr:uid="{00000000-0005-0000-0000-0000840C0000}"/>
    <cellStyle name="Normal 4 3 2 2 4 2 2 2" xfId="10972" xr:uid="{00000000-0005-0000-0000-0000850C0000}"/>
    <cellStyle name="Normal 4 3 2 2 4 2 3" xfId="7607" xr:uid="{00000000-0005-0000-0000-0000860C0000}"/>
    <cellStyle name="Normal 4 3 2 2 4 3" xfId="2452" xr:uid="{00000000-0005-0000-0000-0000870C0000}"/>
    <cellStyle name="Normal 4 3 2 2 4 3 2" xfId="5636" xr:uid="{00000000-0005-0000-0000-0000880C0000}"/>
    <cellStyle name="Normal 4 3 2 2 4 3 2 2" xfId="12062" xr:uid="{00000000-0005-0000-0000-0000890C0000}"/>
    <cellStyle name="Normal 4 3 2 2 4 3 3" xfId="9086" xr:uid="{00000000-0005-0000-0000-00008A0C0000}"/>
    <cellStyle name="Normal 4 3 2 2 4 4" xfId="3615" xr:uid="{00000000-0005-0000-0000-00008B0C0000}"/>
    <cellStyle name="Normal 4 3 2 2 4 4 2" xfId="6554" xr:uid="{00000000-0005-0000-0000-00008C0C0000}"/>
    <cellStyle name="Normal 4 3 2 2 4 4 2 2" xfId="12980" xr:uid="{00000000-0005-0000-0000-00008D0C0000}"/>
    <cellStyle name="Normal 4 3 2 2 4 4 3" xfId="10053" xr:uid="{00000000-0005-0000-0000-00008E0C0000}"/>
    <cellStyle name="Normal 4 3 2 2 4 5" xfId="3998" xr:uid="{00000000-0005-0000-0000-00008F0C0000}"/>
    <cellStyle name="Normal 4 3 2 2 4 5 2" xfId="10424" xr:uid="{00000000-0005-0000-0000-0000900C0000}"/>
    <cellStyle name="Normal 4 3 2 2 4 6" xfId="7053" xr:uid="{00000000-0005-0000-0000-0000910C0000}"/>
    <cellStyle name="Normal 4 3 2 2 5" xfId="709" xr:uid="{00000000-0005-0000-0000-0000920C0000}"/>
    <cellStyle name="Normal 4 3 2 2 5 2" xfId="1863" xr:uid="{00000000-0005-0000-0000-0000930C0000}"/>
    <cellStyle name="Normal 4 3 2 2 5 2 2" xfId="5261" xr:uid="{00000000-0005-0000-0000-0000940C0000}"/>
    <cellStyle name="Normal 4 3 2 2 5 2 2 2" xfId="11687" xr:uid="{00000000-0005-0000-0000-0000950C0000}"/>
    <cellStyle name="Normal 4 3 2 2 5 2 3" xfId="8559" xr:uid="{00000000-0005-0000-0000-0000960C0000}"/>
    <cellStyle name="Normal 4 3 2 2 5 3" xfId="3245" xr:uid="{00000000-0005-0000-0000-0000970C0000}"/>
    <cellStyle name="Normal 4 3 2 2 5 3 2" xfId="6184" xr:uid="{00000000-0005-0000-0000-0000980C0000}"/>
    <cellStyle name="Normal 4 3 2 2 5 3 2 2" xfId="12610" xr:uid="{00000000-0005-0000-0000-0000990C0000}"/>
    <cellStyle name="Normal 4 3 2 2 5 3 3" xfId="9683" xr:uid="{00000000-0005-0000-0000-00009A0C0000}"/>
    <cellStyle name="Normal 4 3 2 2 5 4" xfId="4368" xr:uid="{00000000-0005-0000-0000-00009B0C0000}"/>
    <cellStyle name="Normal 4 3 2 2 5 4 2" xfId="10794" xr:uid="{00000000-0005-0000-0000-00009C0C0000}"/>
    <cellStyle name="Normal 4 3 2 2 5 5" xfId="7429" xr:uid="{00000000-0005-0000-0000-00009D0C0000}"/>
    <cellStyle name="Normal 4 3 2 2 6" xfId="1309" xr:uid="{00000000-0005-0000-0000-00009E0C0000}"/>
    <cellStyle name="Normal 4 3 2 2 6 2" xfId="4895" xr:uid="{00000000-0005-0000-0000-00009F0C0000}"/>
    <cellStyle name="Normal 4 3 2 2 6 2 2" xfId="11321" xr:uid="{00000000-0005-0000-0000-0000A00C0000}"/>
    <cellStyle name="Normal 4 3 2 2 6 3" xfId="8023" xr:uid="{00000000-0005-0000-0000-0000A10C0000}"/>
    <cellStyle name="Normal 4 3 2 2 7" xfId="2881" xr:uid="{00000000-0005-0000-0000-0000A20C0000}"/>
    <cellStyle name="Normal 4 3 2 2 7 2" xfId="5822" xr:uid="{00000000-0005-0000-0000-0000A30C0000}"/>
    <cellStyle name="Normal 4 3 2 2 7 2 2" xfId="12248" xr:uid="{00000000-0005-0000-0000-0000A40C0000}"/>
    <cellStyle name="Normal 4 3 2 2 7 3" xfId="9321" xr:uid="{00000000-0005-0000-0000-0000A50C0000}"/>
    <cellStyle name="Normal 4 3 2 2 8" xfId="3820" xr:uid="{00000000-0005-0000-0000-0000A60C0000}"/>
    <cellStyle name="Normal 4 3 2 2 8 2" xfId="10246" xr:uid="{00000000-0005-0000-0000-0000A70C0000}"/>
    <cellStyle name="Normal 4 3 2 2 9" xfId="6875" xr:uid="{00000000-0005-0000-0000-0000A80C0000}"/>
    <cellStyle name="Normal 4 3 2 2_IOPES" xfId="2699" xr:uid="{00000000-0005-0000-0000-0000A90C0000}"/>
    <cellStyle name="Normal 4 3 2 3" xfId="77" xr:uid="{00000000-0005-0000-0000-0000AA0C0000}"/>
    <cellStyle name="Normal 4 3 2 3 2" xfId="450" xr:uid="{00000000-0005-0000-0000-0000AB0C0000}"/>
    <cellStyle name="Normal 4 3 2 3 2 2" xfId="1029" xr:uid="{00000000-0005-0000-0000-0000AC0C0000}"/>
    <cellStyle name="Normal 4 3 2 3 2 2 2" xfId="2240" xr:uid="{00000000-0005-0000-0000-0000AD0C0000}"/>
    <cellStyle name="Normal 4 3 2 3 2 2 2 2" xfId="5499" xr:uid="{00000000-0005-0000-0000-0000AE0C0000}"/>
    <cellStyle name="Normal 4 3 2 3 2 2 2 2 2" xfId="11925" xr:uid="{00000000-0005-0000-0000-0000AF0C0000}"/>
    <cellStyle name="Normal 4 3 2 3 2 2 2 3" xfId="8923" xr:uid="{00000000-0005-0000-0000-0000B00C0000}"/>
    <cellStyle name="Normal 4 3 2 3 2 2 3" xfId="3481" xr:uid="{00000000-0005-0000-0000-0000B10C0000}"/>
    <cellStyle name="Normal 4 3 2 3 2 2 3 2" xfId="6420" xr:uid="{00000000-0005-0000-0000-0000B20C0000}"/>
    <cellStyle name="Normal 4 3 2 3 2 2 3 2 2" xfId="12846" xr:uid="{00000000-0005-0000-0000-0000B30C0000}"/>
    <cellStyle name="Normal 4 3 2 3 2 2 3 3" xfId="9919" xr:uid="{00000000-0005-0000-0000-0000B40C0000}"/>
    <cellStyle name="Normal 4 3 2 3 2 2 4" xfId="4688" xr:uid="{00000000-0005-0000-0000-0000B50C0000}"/>
    <cellStyle name="Normal 4 3 2 3 2 2 4 2" xfId="11114" xr:uid="{00000000-0005-0000-0000-0000B60C0000}"/>
    <cellStyle name="Normal 4 3 2 3 2 2 5" xfId="7749" xr:uid="{00000000-0005-0000-0000-0000B70C0000}"/>
    <cellStyle name="Normal 4 3 2 3 2 3" xfId="1685" xr:uid="{00000000-0005-0000-0000-0000B80C0000}"/>
    <cellStyle name="Normal 4 3 2 3 2 3 2" xfId="5131" xr:uid="{00000000-0005-0000-0000-0000B90C0000}"/>
    <cellStyle name="Normal 4 3 2 3 2 3 2 2" xfId="11557" xr:uid="{00000000-0005-0000-0000-0000BA0C0000}"/>
    <cellStyle name="Normal 4 3 2 3 2 3 3" xfId="8395" xr:uid="{00000000-0005-0000-0000-0000BB0C0000}"/>
    <cellStyle name="Normal 4 3 2 3 2 4" xfId="3119" xr:uid="{00000000-0005-0000-0000-0000BC0C0000}"/>
    <cellStyle name="Normal 4 3 2 3 2 4 2" xfId="6058" xr:uid="{00000000-0005-0000-0000-0000BD0C0000}"/>
    <cellStyle name="Normal 4 3 2 3 2 4 2 2" xfId="12484" xr:uid="{00000000-0005-0000-0000-0000BE0C0000}"/>
    <cellStyle name="Normal 4 3 2 3 2 4 3" xfId="9557" xr:uid="{00000000-0005-0000-0000-0000BF0C0000}"/>
    <cellStyle name="Normal 4 3 2 3 2 5" xfId="4140" xr:uid="{00000000-0005-0000-0000-0000C00C0000}"/>
    <cellStyle name="Normal 4 3 2 3 2 5 2" xfId="10566" xr:uid="{00000000-0005-0000-0000-0000C10C0000}"/>
    <cellStyle name="Normal 4 3 2 3 2 6" xfId="7195" xr:uid="{00000000-0005-0000-0000-0000C20C0000}"/>
    <cellStyle name="Normal 4 3 2 3 3" xfId="271" xr:uid="{00000000-0005-0000-0000-0000C30C0000}"/>
    <cellStyle name="Normal 4 3 2 3 3 2" xfId="851" xr:uid="{00000000-0005-0000-0000-0000C40C0000}"/>
    <cellStyle name="Normal 4 3 2 3 3 2 2" xfId="4510" xr:uid="{00000000-0005-0000-0000-0000C50C0000}"/>
    <cellStyle name="Normal 4 3 2 3 3 2 2 2" xfId="10936" xr:uid="{00000000-0005-0000-0000-0000C60C0000}"/>
    <cellStyle name="Normal 4 3 2 3 3 2 3" xfId="7571" xr:uid="{00000000-0005-0000-0000-0000C70C0000}"/>
    <cellStyle name="Normal 4 3 2 3 3 3" xfId="2416" xr:uid="{00000000-0005-0000-0000-0000C80C0000}"/>
    <cellStyle name="Normal 4 3 2 3 3 3 2" xfId="5600" xr:uid="{00000000-0005-0000-0000-0000C90C0000}"/>
    <cellStyle name="Normal 4 3 2 3 3 3 2 2" xfId="12026" xr:uid="{00000000-0005-0000-0000-0000CA0C0000}"/>
    <cellStyle name="Normal 4 3 2 3 3 3 3" xfId="9050" xr:uid="{00000000-0005-0000-0000-0000CB0C0000}"/>
    <cellStyle name="Normal 4 3 2 3 3 4" xfId="3579" xr:uid="{00000000-0005-0000-0000-0000CC0C0000}"/>
    <cellStyle name="Normal 4 3 2 3 3 4 2" xfId="6518" xr:uid="{00000000-0005-0000-0000-0000CD0C0000}"/>
    <cellStyle name="Normal 4 3 2 3 3 4 2 2" xfId="12944" xr:uid="{00000000-0005-0000-0000-0000CE0C0000}"/>
    <cellStyle name="Normal 4 3 2 3 3 4 3" xfId="10017" xr:uid="{00000000-0005-0000-0000-0000CF0C0000}"/>
    <cellStyle name="Normal 4 3 2 3 3 5" xfId="3962" xr:uid="{00000000-0005-0000-0000-0000D00C0000}"/>
    <cellStyle name="Normal 4 3 2 3 3 5 2" xfId="10388" xr:uid="{00000000-0005-0000-0000-0000D10C0000}"/>
    <cellStyle name="Normal 4 3 2 3 3 6" xfId="7017" xr:uid="{00000000-0005-0000-0000-0000D20C0000}"/>
    <cellStyle name="Normal 4 3 2 3 4" xfId="673" xr:uid="{00000000-0005-0000-0000-0000D30C0000}"/>
    <cellStyle name="Normal 4 3 2 3 4 2" xfId="1928" xr:uid="{00000000-0005-0000-0000-0000D40C0000}"/>
    <cellStyle name="Normal 4 3 2 3 4 2 2" xfId="5319" xr:uid="{00000000-0005-0000-0000-0000D50C0000}"/>
    <cellStyle name="Normal 4 3 2 3 4 2 2 2" xfId="11745" xr:uid="{00000000-0005-0000-0000-0000D60C0000}"/>
    <cellStyle name="Normal 4 3 2 3 4 2 3" xfId="8624" xr:uid="{00000000-0005-0000-0000-0000D70C0000}"/>
    <cellStyle name="Normal 4 3 2 3 4 3" xfId="3303" xr:uid="{00000000-0005-0000-0000-0000D80C0000}"/>
    <cellStyle name="Normal 4 3 2 3 4 3 2" xfId="6242" xr:uid="{00000000-0005-0000-0000-0000D90C0000}"/>
    <cellStyle name="Normal 4 3 2 3 4 3 2 2" xfId="12668" xr:uid="{00000000-0005-0000-0000-0000DA0C0000}"/>
    <cellStyle name="Normal 4 3 2 3 4 3 3" xfId="9741" xr:uid="{00000000-0005-0000-0000-0000DB0C0000}"/>
    <cellStyle name="Normal 4 3 2 3 4 4" xfId="4332" xr:uid="{00000000-0005-0000-0000-0000DC0C0000}"/>
    <cellStyle name="Normal 4 3 2 3 4 4 2" xfId="10758" xr:uid="{00000000-0005-0000-0000-0000DD0C0000}"/>
    <cellStyle name="Normal 4 3 2 3 4 5" xfId="7393" xr:uid="{00000000-0005-0000-0000-0000DE0C0000}"/>
    <cellStyle name="Normal 4 3 2 3 5" xfId="1375" xr:uid="{00000000-0005-0000-0000-0000DF0C0000}"/>
    <cellStyle name="Normal 4 3 2 3 5 2" xfId="4953" xr:uid="{00000000-0005-0000-0000-0000E00C0000}"/>
    <cellStyle name="Normal 4 3 2 3 5 2 2" xfId="11379" xr:uid="{00000000-0005-0000-0000-0000E10C0000}"/>
    <cellStyle name="Normal 4 3 2 3 5 3" xfId="8089" xr:uid="{00000000-0005-0000-0000-0000E20C0000}"/>
    <cellStyle name="Normal 4 3 2 3 6" xfId="2939" xr:uid="{00000000-0005-0000-0000-0000E30C0000}"/>
    <cellStyle name="Normal 4 3 2 3 6 2" xfId="5880" xr:uid="{00000000-0005-0000-0000-0000E40C0000}"/>
    <cellStyle name="Normal 4 3 2 3 6 2 2" xfId="12306" xr:uid="{00000000-0005-0000-0000-0000E50C0000}"/>
    <cellStyle name="Normal 4 3 2 3 6 3" xfId="9379" xr:uid="{00000000-0005-0000-0000-0000E60C0000}"/>
    <cellStyle name="Normal 4 3 2 3 7" xfId="3784" xr:uid="{00000000-0005-0000-0000-0000E70C0000}"/>
    <cellStyle name="Normal 4 3 2 3 7 2" xfId="10210" xr:uid="{00000000-0005-0000-0000-0000E80C0000}"/>
    <cellStyle name="Normal 4 3 2 3 8" xfId="6839" xr:uid="{00000000-0005-0000-0000-0000E90C0000}"/>
    <cellStyle name="Normal 4 3 2 3_IOPES" xfId="2329" xr:uid="{00000000-0005-0000-0000-0000EA0C0000}"/>
    <cellStyle name="Normal 4 3 2 4" xfId="138" xr:uid="{00000000-0005-0000-0000-0000EB0C0000}"/>
    <cellStyle name="Normal 4 3 2 4 2" xfId="509" xr:uid="{00000000-0005-0000-0000-0000EC0C0000}"/>
    <cellStyle name="Normal 4 3 2 4 2 2" xfId="1088" xr:uid="{00000000-0005-0000-0000-0000ED0C0000}"/>
    <cellStyle name="Normal 4 3 2 4 2 2 2" xfId="4747" xr:uid="{00000000-0005-0000-0000-0000EE0C0000}"/>
    <cellStyle name="Normal 4 3 2 4 2 2 2 2" xfId="11173" xr:uid="{00000000-0005-0000-0000-0000EF0C0000}"/>
    <cellStyle name="Normal 4 3 2 4 2 2 3" xfId="7808" xr:uid="{00000000-0005-0000-0000-0000F00C0000}"/>
    <cellStyle name="Normal 4 3 2 4 2 3" xfId="2477" xr:uid="{00000000-0005-0000-0000-0000F10C0000}"/>
    <cellStyle name="Normal 4 3 2 4 2 3 2" xfId="5659" xr:uid="{00000000-0005-0000-0000-0000F20C0000}"/>
    <cellStyle name="Normal 4 3 2 4 2 3 2 2" xfId="12085" xr:uid="{00000000-0005-0000-0000-0000F30C0000}"/>
    <cellStyle name="Normal 4 3 2 4 2 3 3" xfId="9109" xr:uid="{00000000-0005-0000-0000-0000F40C0000}"/>
    <cellStyle name="Normal 4 3 2 4 2 4" xfId="3638" xr:uid="{00000000-0005-0000-0000-0000F50C0000}"/>
    <cellStyle name="Normal 4 3 2 4 2 4 2" xfId="6577" xr:uid="{00000000-0005-0000-0000-0000F60C0000}"/>
    <cellStyle name="Normal 4 3 2 4 2 4 2 2" xfId="13003" xr:uid="{00000000-0005-0000-0000-0000F70C0000}"/>
    <cellStyle name="Normal 4 3 2 4 2 4 3" xfId="10076" xr:uid="{00000000-0005-0000-0000-0000F80C0000}"/>
    <cellStyle name="Normal 4 3 2 4 2 5" xfId="4199" xr:uid="{00000000-0005-0000-0000-0000F90C0000}"/>
    <cellStyle name="Normal 4 3 2 4 2 5 2" xfId="10625" xr:uid="{00000000-0005-0000-0000-0000FA0C0000}"/>
    <cellStyle name="Normal 4 3 2 4 2 6" xfId="7254" xr:uid="{00000000-0005-0000-0000-0000FB0C0000}"/>
    <cellStyle name="Normal 4 3 2 4 3" xfId="330" xr:uid="{00000000-0005-0000-0000-0000FC0C0000}"/>
    <cellStyle name="Normal 4 3 2 4 3 2" xfId="910" xr:uid="{00000000-0005-0000-0000-0000FD0C0000}"/>
    <cellStyle name="Normal 4 3 2 4 3 2 2" xfId="4569" xr:uid="{00000000-0005-0000-0000-0000FE0C0000}"/>
    <cellStyle name="Normal 4 3 2 4 3 2 2 2" xfId="10995" xr:uid="{00000000-0005-0000-0000-0000FF0C0000}"/>
    <cellStyle name="Normal 4 3 2 4 3 2 3" xfId="7630" xr:uid="{00000000-0005-0000-0000-0000000D0000}"/>
    <cellStyle name="Normal 4 3 2 4 3 3" xfId="2080" xr:uid="{00000000-0005-0000-0000-0000010D0000}"/>
    <cellStyle name="Normal 4 3 2 4 3 3 2" xfId="5379" xr:uid="{00000000-0005-0000-0000-0000020D0000}"/>
    <cellStyle name="Normal 4 3 2 4 3 3 2 2" xfId="11805" xr:uid="{00000000-0005-0000-0000-0000030D0000}"/>
    <cellStyle name="Normal 4 3 2 4 3 3 3" xfId="8774" xr:uid="{00000000-0005-0000-0000-0000040D0000}"/>
    <cellStyle name="Normal 4 3 2 4 3 4" xfId="3361" xr:uid="{00000000-0005-0000-0000-0000050D0000}"/>
    <cellStyle name="Normal 4 3 2 4 3 4 2" xfId="6300" xr:uid="{00000000-0005-0000-0000-0000060D0000}"/>
    <cellStyle name="Normal 4 3 2 4 3 4 2 2" xfId="12726" xr:uid="{00000000-0005-0000-0000-0000070D0000}"/>
    <cellStyle name="Normal 4 3 2 4 3 4 3" xfId="9799" xr:uid="{00000000-0005-0000-0000-0000080D0000}"/>
    <cellStyle name="Normal 4 3 2 4 3 5" xfId="4021" xr:uid="{00000000-0005-0000-0000-0000090D0000}"/>
    <cellStyle name="Normal 4 3 2 4 3 5 2" xfId="10447" xr:uid="{00000000-0005-0000-0000-00000A0D0000}"/>
    <cellStyle name="Normal 4 3 2 4 3 6" xfId="7076" xr:uid="{00000000-0005-0000-0000-00000B0D0000}"/>
    <cellStyle name="Normal 4 3 2 4 4" xfId="732" xr:uid="{00000000-0005-0000-0000-00000C0D0000}"/>
    <cellStyle name="Normal 4 3 2 4 4 2" xfId="4391" xr:uid="{00000000-0005-0000-0000-00000D0D0000}"/>
    <cellStyle name="Normal 4 3 2 4 4 2 2" xfId="10817" xr:uid="{00000000-0005-0000-0000-00000E0D0000}"/>
    <cellStyle name="Normal 4 3 2 4 4 3" xfId="7452" xr:uid="{00000000-0005-0000-0000-00000F0D0000}"/>
    <cellStyle name="Normal 4 3 2 4 5" xfId="1531" xr:uid="{00000000-0005-0000-0000-0000100D0000}"/>
    <cellStyle name="Normal 4 3 2 4 5 2" xfId="5011" xr:uid="{00000000-0005-0000-0000-0000110D0000}"/>
    <cellStyle name="Normal 4 3 2 4 5 2 2" xfId="11437" xr:uid="{00000000-0005-0000-0000-0000120D0000}"/>
    <cellStyle name="Normal 4 3 2 4 5 3" xfId="8245" xr:uid="{00000000-0005-0000-0000-0000130D0000}"/>
    <cellStyle name="Normal 4 3 2 4 6" xfId="2998" xr:uid="{00000000-0005-0000-0000-0000140D0000}"/>
    <cellStyle name="Normal 4 3 2 4 6 2" xfId="5938" xr:uid="{00000000-0005-0000-0000-0000150D0000}"/>
    <cellStyle name="Normal 4 3 2 4 6 2 2" xfId="12364" xr:uid="{00000000-0005-0000-0000-0000160D0000}"/>
    <cellStyle name="Normal 4 3 2 4 6 3" xfId="9437" xr:uid="{00000000-0005-0000-0000-0000170D0000}"/>
    <cellStyle name="Normal 4 3 2 4 7" xfId="3843" xr:uid="{00000000-0005-0000-0000-0000180D0000}"/>
    <cellStyle name="Normal 4 3 2 4 7 2" xfId="10269" xr:uid="{00000000-0005-0000-0000-0000190D0000}"/>
    <cellStyle name="Normal 4 3 2 4 8" xfId="6898" xr:uid="{00000000-0005-0000-0000-00001A0D0000}"/>
    <cellStyle name="Normal 4 3 2 4_IOPES" xfId="2677" xr:uid="{00000000-0005-0000-0000-00001B0D0000}"/>
    <cellStyle name="Normal 4 3 2 5" xfId="203" xr:uid="{00000000-0005-0000-0000-00001C0D0000}"/>
    <cellStyle name="Normal 4 3 2 5 2" xfId="568" xr:uid="{00000000-0005-0000-0000-00001D0D0000}"/>
    <cellStyle name="Normal 4 3 2 5 2 2" xfId="1147" xr:uid="{00000000-0005-0000-0000-00001E0D0000}"/>
    <cellStyle name="Normal 4 3 2 5 2 2 2" xfId="4806" xr:uid="{00000000-0005-0000-0000-00001F0D0000}"/>
    <cellStyle name="Normal 4 3 2 5 2 2 2 2" xfId="11232" xr:uid="{00000000-0005-0000-0000-0000200D0000}"/>
    <cellStyle name="Normal 4 3 2 5 2 2 3" xfId="7867" xr:uid="{00000000-0005-0000-0000-0000210D0000}"/>
    <cellStyle name="Normal 4 3 2 5 2 3" xfId="2542" xr:uid="{00000000-0005-0000-0000-0000220D0000}"/>
    <cellStyle name="Normal 4 3 2 5 2 3 2" xfId="5718" xr:uid="{00000000-0005-0000-0000-0000230D0000}"/>
    <cellStyle name="Normal 4 3 2 5 2 3 2 2" xfId="12144" xr:uid="{00000000-0005-0000-0000-0000240D0000}"/>
    <cellStyle name="Normal 4 3 2 5 2 3 3" xfId="9168" xr:uid="{00000000-0005-0000-0000-0000250D0000}"/>
    <cellStyle name="Normal 4 3 2 5 2 4" xfId="3697" xr:uid="{00000000-0005-0000-0000-0000260D0000}"/>
    <cellStyle name="Normal 4 3 2 5 2 4 2" xfId="6636" xr:uid="{00000000-0005-0000-0000-0000270D0000}"/>
    <cellStyle name="Normal 4 3 2 5 2 4 2 2" xfId="13062" xr:uid="{00000000-0005-0000-0000-0000280D0000}"/>
    <cellStyle name="Normal 4 3 2 5 2 4 3" xfId="10135" xr:uid="{00000000-0005-0000-0000-0000290D0000}"/>
    <cellStyle name="Normal 4 3 2 5 2 5" xfId="4258" xr:uid="{00000000-0005-0000-0000-00002A0D0000}"/>
    <cellStyle name="Normal 4 3 2 5 2 5 2" xfId="10684" xr:uid="{00000000-0005-0000-0000-00002B0D0000}"/>
    <cellStyle name="Normal 4 3 2 5 2 6" xfId="7313" xr:uid="{00000000-0005-0000-0000-00002C0D0000}"/>
    <cellStyle name="Normal 4 3 2 5 3" xfId="389" xr:uid="{00000000-0005-0000-0000-00002D0D0000}"/>
    <cellStyle name="Normal 4 3 2 5 3 2" xfId="969" xr:uid="{00000000-0005-0000-0000-00002E0D0000}"/>
    <cellStyle name="Normal 4 3 2 5 3 2 2" xfId="4628" xr:uid="{00000000-0005-0000-0000-00002F0D0000}"/>
    <cellStyle name="Normal 4 3 2 5 3 2 2 2" xfId="11054" xr:uid="{00000000-0005-0000-0000-0000300D0000}"/>
    <cellStyle name="Normal 4 3 2 5 3 2 3" xfId="7689" xr:uid="{00000000-0005-0000-0000-0000310D0000}"/>
    <cellStyle name="Normal 4 3 2 5 3 3" xfId="2156" xr:uid="{00000000-0005-0000-0000-0000320D0000}"/>
    <cellStyle name="Normal 4 3 2 5 3 3 2" xfId="5438" xr:uid="{00000000-0005-0000-0000-0000330D0000}"/>
    <cellStyle name="Normal 4 3 2 5 3 3 2 2" xfId="11864" xr:uid="{00000000-0005-0000-0000-0000340D0000}"/>
    <cellStyle name="Normal 4 3 2 5 3 3 3" xfId="8848" xr:uid="{00000000-0005-0000-0000-0000350D0000}"/>
    <cellStyle name="Normal 4 3 2 5 3 4" xfId="3420" xr:uid="{00000000-0005-0000-0000-0000360D0000}"/>
    <cellStyle name="Normal 4 3 2 5 3 4 2" xfId="6359" xr:uid="{00000000-0005-0000-0000-0000370D0000}"/>
    <cellStyle name="Normal 4 3 2 5 3 4 2 2" xfId="12785" xr:uid="{00000000-0005-0000-0000-0000380D0000}"/>
    <cellStyle name="Normal 4 3 2 5 3 4 3" xfId="9858" xr:uid="{00000000-0005-0000-0000-0000390D0000}"/>
    <cellStyle name="Normal 4 3 2 5 3 5" xfId="4080" xr:uid="{00000000-0005-0000-0000-00003A0D0000}"/>
    <cellStyle name="Normal 4 3 2 5 3 5 2" xfId="10506" xr:uid="{00000000-0005-0000-0000-00003B0D0000}"/>
    <cellStyle name="Normal 4 3 2 5 3 6" xfId="7135" xr:uid="{00000000-0005-0000-0000-00003C0D0000}"/>
    <cellStyle name="Normal 4 3 2 5 4" xfId="791" xr:uid="{00000000-0005-0000-0000-00003D0D0000}"/>
    <cellStyle name="Normal 4 3 2 5 4 2" xfId="4450" xr:uid="{00000000-0005-0000-0000-00003E0D0000}"/>
    <cellStyle name="Normal 4 3 2 5 4 2 2" xfId="10876" xr:uid="{00000000-0005-0000-0000-00003F0D0000}"/>
    <cellStyle name="Normal 4 3 2 5 4 3" xfId="7511" xr:uid="{00000000-0005-0000-0000-0000400D0000}"/>
    <cellStyle name="Normal 4 3 2 5 5" xfId="1609" xr:uid="{00000000-0005-0000-0000-0000410D0000}"/>
    <cellStyle name="Normal 4 3 2 5 5 2" xfId="5070" xr:uid="{00000000-0005-0000-0000-0000420D0000}"/>
    <cellStyle name="Normal 4 3 2 5 5 2 2" xfId="11496" xr:uid="{00000000-0005-0000-0000-0000430D0000}"/>
    <cellStyle name="Normal 4 3 2 5 5 3" xfId="8320" xr:uid="{00000000-0005-0000-0000-0000440D0000}"/>
    <cellStyle name="Normal 4 3 2 5 6" xfId="3058" xr:uid="{00000000-0005-0000-0000-0000450D0000}"/>
    <cellStyle name="Normal 4 3 2 5 6 2" xfId="5997" xr:uid="{00000000-0005-0000-0000-0000460D0000}"/>
    <cellStyle name="Normal 4 3 2 5 6 2 2" xfId="12423" xr:uid="{00000000-0005-0000-0000-0000470D0000}"/>
    <cellStyle name="Normal 4 3 2 5 6 3" xfId="9496" xr:uid="{00000000-0005-0000-0000-0000480D0000}"/>
    <cellStyle name="Normal 4 3 2 5 7" xfId="3902" xr:uid="{00000000-0005-0000-0000-0000490D0000}"/>
    <cellStyle name="Normal 4 3 2 5 7 2" xfId="10328" xr:uid="{00000000-0005-0000-0000-00004A0D0000}"/>
    <cellStyle name="Normal 4 3 2 5 8" xfId="6957" xr:uid="{00000000-0005-0000-0000-00004B0D0000}"/>
    <cellStyle name="Normal 4 3 2 5_IOPES" xfId="2565" xr:uid="{00000000-0005-0000-0000-00004C0D0000}"/>
    <cellStyle name="Normal 4 3 2 6" xfId="420" xr:uid="{00000000-0005-0000-0000-00004D0D0000}"/>
    <cellStyle name="Normal 4 3 2 6 2" xfId="999" xr:uid="{00000000-0005-0000-0000-00004E0D0000}"/>
    <cellStyle name="Normal 4 3 2 6 2 2" xfId="4658" xr:uid="{00000000-0005-0000-0000-00004F0D0000}"/>
    <cellStyle name="Normal 4 3 2 6 2 2 2" xfId="11084" xr:uid="{00000000-0005-0000-0000-0000500D0000}"/>
    <cellStyle name="Normal 4 3 2 6 2 3" xfId="7719" xr:uid="{00000000-0005-0000-0000-0000510D0000}"/>
    <cellStyle name="Normal 4 3 2 6 3" xfId="2381" xr:uid="{00000000-0005-0000-0000-0000520D0000}"/>
    <cellStyle name="Normal 4 3 2 6 3 2" xfId="5570" xr:uid="{00000000-0005-0000-0000-0000530D0000}"/>
    <cellStyle name="Normal 4 3 2 6 3 2 2" xfId="11996" xr:uid="{00000000-0005-0000-0000-0000540D0000}"/>
    <cellStyle name="Normal 4 3 2 6 3 3" xfId="9020" xr:uid="{00000000-0005-0000-0000-0000550D0000}"/>
    <cellStyle name="Normal 4 3 2 6 4" xfId="3549" xr:uid="{00000000-0005-0000-0000-0000560D0000}"/>
    <cellStyle name="Normal 4 3 2 6 4 2" xfId="6488" xr:uid="{00000000-0005-0000-0000-0000570D0000}"/>
    <cellStyle name="Normal 4 3 2 6 4 2 2" xfId="12914" xr:uid="{00000000-0005-0000-0000-0000580D0000}"/>
    <cellStyle name="Normal 4 3 2 6 4 3" xfId="9987" xr:uid="{00000000-0005-0000-0000-0000590D0000}"/>
    <cellStyle name="Normal 4 3 2 6 5" xfId="4110" xr:uid="{00000000-0005-0000-0000-00005A0D0000}"/>
    <cellStyle name="Normal 4 3 2 6 5 2" xfId="10536" xr:uid="{00000000-0005-0000-0000-00005B0D0000}"/>
    <cellStyle name="Normal 4 3 2 6 6" xfId="7165" xr:uid="{00000000-0005-0000-0000-00005C0D0000}"/>
    <cellStyle name="Normal 4 3 2 7" xfId="241" xr:uid="{00000000-0005-0000-0000-00005D0D0000}"/>
    <cellStyle name="Normal 4 3 2 7 2" xfId="821" xr:uid="{00000000-0005-0000-0000-00005E0D0000}"/>
    <cellStyle name="Normal 4 3 2 7 2 2" xfId="4480" xr:uid="{00000000-0005-0000-0000-00005F0D0000}"/>
    <cellStyle name="Normal 4 3 2 7 2 2 2" xfId="10906" xr:uid="{00000000-0005-0000-0000-0000600D0000}"/>
    <cellStyle name="Normal 4 3 2 7 2 3" xfId="7541" xr:uid="{00000000-0005-0000-0000-0000610D0000}"/>
    <cellStyle name="Normal 4 3 2 7 3" xfId="1800" xr:uid="{00000000-0005-0000-0000-0000620D0000}"/>
    <cellStyle name="Normal 4 3 2 7 3 2" xfId="5203" xr:uid="{00000000-0005-0000-0000-0000630D0000}"/>
    <cellStyle name="Normal 4 3 2 7 3 2 2" xfId="11629" xr:uid="{00000000-0005-0000-0000-0000640D0000}"/>
    <cellStyle name="Normal 4 3 2 7 3 3" xfId="8498" xr:uid="{00000000-0005-0000-0000-0000650D0000}"/>
    <cellStyle name="Normal 4 3 2 7 4" xfId="3187" xr:uid="{00000000-0005-0000-0000-0000660D0000}"/>
    <cellStyle name="Normal 4 3 2 7 4 2" xfId="6126" xr:uid="{00000000-0005-0000-0000-0000670D0000}"/>
    <cellStyle name="Normal 4 3 2 7 4 2 2" xfId="12552" xr:uid="{00000000-0005-0000-0000-0000680D0000}"/>
    <cellStyle name="Normal 4 3 2 7 4 3" xfId="9625" xr:uid="{00000000-0005-0000-0000-0000690D0000}"/>
    <cellStyle name="Normal 4 3 2 7 5" xfId="3932" xr:uid="{00000000-0005-0000-0000-00006A0D0000}"/>
    <cellStyle name="Normal 4 3 2 7 5 2" xfId="10358" xr:uid="{00000000-0005-0000-0000-00006B0D0000}"/>
    <cellStyle name="Normal 4 3 2 7 6" xfId="6987" xr:uid="{00000000-0005-0000-0000-00006C0D0000}"/>
    <cellStyle name="Normal 4 3 2 8" xfId="643" xr:uid="{00000000-0005-0000-0000-00006D0D0000}"/>
    <cellStyle name="Normal 4 3 2 8 2" xfId="4302" xr:uid="{00000000-0005-0000-0000-00006E0D0000}"/>
    <cellStyle name="Normal 4 3 2 8 2 2" xfId="10728" xr:uid="{00000000-0005-0000-0000-00006F0D0000}"/>
    <cellStyle name="Normal 4 3 2 8 3" xfId="7363" xr:uid="{00000000-0005-0000-0000-0000700D0000}"/>
    <cellStyle name="Normal 4 3 2 9" xfId="1241" xr:uid="{00000000-0005-0000-0000-0000710D0000}"/>
    <cellStyle name="Normal 4 3 2 9 2" xfId="4837" xr:uid="{00000000-0005-0000-0000-0000720D0000}"/>
    <cellStyle name="Normal 4 3 2 9 2 2" xfId="11263" xr:uid="{00000000-0005-0000-0000-0000730D0000}"/>
    <cellStyle name="Normal 4 3 2 9 3" xfId="7957" xr:uid="{00000000-0005-0000-0000-0000740D0000}"/>
    <cellStyle name="Normal 4 3 2_IOPES" xfId="2663" xr:uid="{00000000-0005-0000-0000-0000750D0000}"/>
    <cellStyle name="Normal 4 3 3" xfId="52" xr:uid="{00000000-0005-0000-0000-0000760D0000}"/>
    <cellStyle name="Normal 4 3 3 10" xfId="3762" xr:uid="{00000000-0005-0000-0000-0000770D0000}"/>
    <cellStyle name="Normal 4 3 3 10 2" xfId="10188" xr:uid="{00000000-0005-0000-0000-0000780D0000}"/>
    <cellStyle name="Normal 4 3 3 11" xfId="6694" xr:uid="{00000000-0005-0000-0000-0000790D0000}"/>
    <cellStyle name="Normal 4 3 3 12" xfId="6737" xr:uid="{00000000-0005-0000-0000-00007A0D0000}"/>
    <cellStyle name="Normal 4 3 3 13" xfId="6778" xr:uid="{00000000-0005-0000-0000-00007B0D0000}"/>
    <cellStyle name="Normal 4 3 3 14" xfId="6817" xr:uid="{00000000-0005-0000-0000-00007C0D0000}"/>
    <cellStyle name="Normal 4 3 3 2" xfId="85" xr:uid="{00000000-0005-0000-0000-00007D0D0000}"/>
    <cellStyle name="Normal 4 3 3 2 10" xfId="6847" xr:uid="{00000000-0005-0000-0000-00007E0D0000}"/>
    <cellStyle name="Normal 4 3 3 2 2" xfId="63" xr:uid="{00000000-0005-0000-0000-00007F0D0000}"/>
    <cellStyle name="Normal 4 3 3 2 2 10" xfId="1259" xr:uid="{00000000-0005-0000-0000-0000800D0000}"/>
    <cellStyle name="Normal 4 3 3 2 2 10 2" xfId="4855" xr:uid="{00000000-0005-0000-0000-0000810D0000}"/>
    <cellStyle name="Normal 4 3 3 2 2 10 2 2" xfId="11281" xr:uid="{00000000-0005-0000-0000-0000820D0000}"/>
    <cellStyle name="Normal 4 3 3 2 2 10 3" xfId="7975" xr:uid="{00000000-0005-0000-0000-0000830D0000}"/>
    <cellStyle name="Normal 4 3 3 2 2 11" xfId="2841" xr:uid="{00000000-0005-0000-0000-0000840D0000}"/>
    <cellStyle name="Normal 4 3 3 2 2 11 2" xfId="5782" xr:uid="{00000000-0005-0000-0000-0000850D0000}"/>
    <cellStyle name="Normal 4 3 3 2 2 11 2 2" xfId="12208" xr:uid="{00000000-0005-0000-0000-0000860D0000}"/>
    <cellStyle name="Normal 4 3 3 2 2 11 3" xfId="9281" xr:uid="{00000000-0005-0000-0000-0000870D0000}"/>
    <cellStyle name="Normal 4 3 3 2 2 12" xfId="3772" xr:uid="{00000000-0005-0000-0000-0000880D0000}"/>
    <cellStyle name="Normal 4 3 3 2 2 12 2" xfId="10198" xr:uid="{00000000-0005-0000-0000-0000890D0000}"/>
    <cellStyle name="Normal 4 3 3 2 2 13" xfId="6704" xr:uid="{00000000-0005-0000-0000-00008A0D0000}"/>
    <cellStyle name="Normal 4 3 3 2 2 14" xfId="6747" xr:uid="{00000000-0005-0000-0000-00008B0D0000}"/>
    <cellStyle name="Normal 4 3 3 2 2 15" xfId="6788" xr:uid="{00000000-0005-0000-0000-00008C0D0000}"/>
    <cellStyle name="Normal 4 3 3 2 2 16" xfId="6827" xr:uid="{00000000-0005-0000-0000-00008D0D0000}"/>
    <cellStyle name="Normal 4 3 3 2 2 2" xfId="71" xr:uid="{00000000-0005-0000-0000-00008E0D0000}"/>
    <cellStyle name="Normal 4 3 3 2 2 2 10" xfId="3778" xr:uid="{00000000-0005-0000-0000-00008F0D0000}"/>
    <cellStyle name="Normal 4 3 3 2 2 2 10 2" xfId="10204" xr:uid="{00000000-0005-0000-0000-0000900D0000}"/>
    <cellStyle name="Normal 4 3 3 2 2 2 11" xfId="6712" xr:uid="{00000000-0005-0000-0000-0000910D0000}"/>
    <cellStyle name="Normal 4 3 3 2 2 2 12" xfId="6755" xr:uid="{00000000-0005-0000-0000-0000920D0000}"/>
    <cellStyle name="Normal 4 3 3 2 2 2 13" xfId="6796" xr:uid="{00000000-0005-0000-0000-0000930D0000}"/>
    <cellStyle name="Normal 4 3 3 2 2 2 14" xfId="6833" xr:uid="{00000000-0005-0000-0000-0000940D0000}"/>
    <cellStyle name="Normal 4 3 3 2 2 2 2" xfId="101" xr:uid="{00000000-0005-0000-0000-0000950D0000}"/>
    <cellStyle name="Normal 4 3 3 2 2 2 2 2" xfId="231" xr:uid="{00000000-0005-0000-0000-0000960D0000}"/>
    <cellStyle name="Normal 4 3 3 2 2 2 2 2 2" xfId="591" xr:uid="{00000000-0005-0000-0000-0000970D0000}"/>
    <cellStyle name="Normal 4 3 3 2 2 2 2 2 2 2" xfId="1169" xr:uid="{00000000-0005-0000-0000-0000980D0000}"/>
    <cellStyle name="Normal 4 3 3 2 2 2 2 2 2 2 2" xfId="2299" xr:uid="{00000000-0005-0000-0000-0000990D0000}"/>
    <cellStyle name="Normal 4 3 3 2 2 2 2 2 2 2 2 2" xfId="5553" xr:uid="{00000000-0005-0000-0000-00009A0D0000}"/>
    <cellStyle name="Normal 4 3 3 2 2 2 2 2 2 2 2 2 2" xfId="11979" xr:uid="{00000000-0005-0000-0000-00009B0D0000}"/>
    <cellStyle name="Normal 4 3 3 2 2 2 2 2 2 2 2 3" xfId="8980" xr:uid="{00000000-0005-0000-0000-00009C0D0000}"/>
    <cellStyle name="Normal 4 3 3 2 2 2 2 2 2 2 3" xfId="3534" xr:uid="{00000000-0005-0000-0000-00009D0D0000}"/>
    <cellStyle name="Normal 4 3 3 2 2 2 2 2 2 2 3 2" xfId="6473" xr:uid="{00000000-0005-0000-0000-00009E0D0000}"/>
    <cellStyle name="Normal 4 3 3 2 2 2 2 2 2 2 3 2 2" xfId="12899" xr:uid="{00000000-0005-0000-0000-00009F0D0000}"/>
    <cellStyle name="Normal 4 3 3 2 2 2 2 2 2 2 3 3" xfId="9972" xr:uid="{00000000-0005-0000-0000-0000A00D0000}"/>
    <cellStyle name="Normal 4 3 3 2 2 2 2 2 2 2 4" xfId="4828" xr:uid="{00000000-0005-0000-0000-0000A10D0000}"/>
    <cellStyle name="Normal 4 3 3 2 2 2 2 2 2 2 4 2" xfId="11254" xr:uid="{00000000-0005-0000-0000-0000A20D0000}"/>
    <cellStyle name="Normal 4 3 3 2 2 2 2 2 2 2 5" xfId="7889" xr:uid="{00000000-0005-0000-0000-0000A30D0000}"/>
    <cellStyle name="Normal 4 3 3 2 2 2 2 2 2 3" xfId="1743" xr:uid="{00000000-0005-0000-0000-0000A40D0000}"/>
    <cellStyle name="Normal 4 3 3 2 2 2 2 2 2 3 2" xfId="5185" xr:uid="{00000000-0005-0000-0000-0000A50D0000}"/>
    <cellStyle name="Normal 4 3 3 2 2 2 2 2 2 3 2 2" xfId="11611" xr:uid="{00000000-0005-0000-0000-0000A60D0000}"/>
    <cellStyle name="Normal 4 3 3 2 2 2 2 2 2 3 3" xfId="8452" xr:uid="{00000000-0005-0000-0000-0000A70D0000}"/>
    <cellStyle name="Normal 4 3 3 2 2 2 2 2 2 4" xfId="3172" xr:uid="{00000000-0005-0000-0000-0000A80D0000}"/>
    <cellStyle name="Normal 4 3 3 2 2 2 2 2 2 4 2" xfId="6111" xr:uid="{00000000-0005-0000-0000-0000A90D0000}"/>
    <cellStyle name="Normal 4 3 3 2 2 2 2 2 2 4 2 2" xfId="12537" xr:uid="{00000000-0005-0000-0000-0000AA0D0000}"/>
    <cellStyle name="Normal 4 3 3 2 2 2 2 2 2 4 3" xfId="9610" xr:uid="{00000000-0005-0000-0000-0000AB0D0000}"/>
    <cellStyle name="Normal 4 3 3 2 2 2 2 2 2 5" xfId="4280" xr:uid="{00000000-0005-0000-0000-0000AC0D0000}"/>
    <cellStyle name="Normal 4 3 3 2 2 2 2 2 2 5 2" xfId="10706" xr:uid="{00000000-0005-0000-0000-0000AD0D0000}"/>
    <cellStyle name="Normal 4 3 3 2 2 2 2 2 2 6" xfId="7335" xr:uid="{00000000-0005-0000-0000-0000AE0D0000}"/>
    <cellStyle name="Normal 4 3 3 2 2 2 2 2 3" xfId="412" xr:uid="{00000000-0005-0000-0000-0000AF0D0000}"/>
    <cellStyle name="Normal 4 3 3 2 2 2 2 2 3 2" xfId="991" xr:uid="{00000000-0005-0000-0000-0000B00D0000}"/>
    <cellStyle name="Normal 4 3 3 2 2 2 2 2 3 2 2" xfId="2223" xr:uid="{00000000-0005-0000-0000-0000B10D0000}"/>
    <cellStyle name="Normal 4 3 3 2 2 2 2 2 3 2 2 2" xfId="5491" xr:uid="{00000000-0005-0000-0000-0000B20D0000}"/>
    <cellStyle name="Normal 4 3 3 2 2 2 2 2 3 2 2 2 2" xfId="11917" xr:uid="{00000000-0005-0000-0000-0000B30D0000}"/>
    <cellStyle name="Normal 4 3 3 2 2 2 2 2 3 2 2 3" xfId="8906" xr:uid="{00000000-0005-0000-0000-0000B40D0000}"/>
    <cellStyle name="Normal 4 3 3 2 2 2 2 2 3 2 3" xfId="3473" xr:uid="{00000000-0005-0000-0000-0000B50D0000}"/>
    <cellStyle name="Normal 4 3 3 2 2 2 2 2 3 2 3 2" xfId="6412" xr:uid="{00000000-0005-0000-0000-0000B60D0000}"/>
    <cellStyle name="Normal 4 3 3 2 2 2 2 2 3 2 3 2 2" xfId="12838" xr:uid="{00000000-0005-0000-0000-0000B70D0000}"/>
    <cellStyle name="Normal 4 3 3 2 2 2 2 2 3 2 3 3" xfId="9911" xr:uid="{00000000-0005-0000-0000-0000B80D0000}"/>
    <cellStyle name="Normal 4 3 3 2 2 2 2 2 3 2 4" xfId="4650" xr:uid="{00000000-0005-0000-0000-0000B90D0000}"/>
    <cellStyle name="Normal 4 3 3 2 2 2 2 2 3 2 4 2" xfId="11076" xr:uid="{00000000-0005-0000-0000-0000BA0D0000}"/>
    <cellStyle name="Normal 4 3 3 2 2 2 2 2 3 2 5" xfId="7711" xr:uid="{00000000-0005-0000-0000-0000BB0D0000}"/>
    <cellStyle name="Normal 4 3 3 2 2 2 2 2 3 3" xfId="1668" xr:uid="{00000000-0005-0000-0000-0000BC0D0000}"/>
    <cellStyle name="Normal 4 3 3 2 2 2 2 2 3 3 2" xfId="5123" xr:uid="{00000000-0005-0000-0000-0000BD0D0000}"/>
    <cellStyle name="Normal 4 3 3 2 2 2 2 2 3 3 2 2" xfId="11549" xr:uid="{00000000-0005-0000-0000-0000BE0D0000}"/>
    <cellStyle name="Normal 4 3 3 2 2 2 2 2 3 3 3" xfId="8378" xr:uid="{00000000-0005-0000-0000-0000BF0D0000}"/>
    <cellStyle name="Normal 4 3 3 2 2 2 2 2 3 4" xfId="3111" xr:uid="{00000000-0005-0000-0000-0000C00D0000}"/>
    <cellStyle name="Normal 4 3 3 2 2 2 2 2 3 4 2" xfId="6050" xr:uid="{00000000-0005-0000-0000-0000C10D0000}"/>
    <cellStyle name="Normal 4 3 3 2 2 2 2 2 3 4 2 2" xfId="12476" xr:uid="{00000000-0005-0000-0000-0000C20D0000}"/>
    <cellStyle name="Normal 4 3 3 2 2 2 2 2 3 4 3" xfId="9549" xr:uid="{00000000-0005-0000-0000-0000C30D0000}"/>
    <cellStyle name="Normal 4 3 3 2 2 2 2 2 3 5" xfId="4102" xr:uid="{00000000-0005-0000-0000-0000C40D0000}"/>
    <cellStyle name="Normal 4 3 3 2 2 2 2 2 3 5 2" xfId="10528" xr:uid="{00000000-0005-0000-0000-0000C50D0000}"/>
    <cellStyle name="Normal 4 3 3 2 2 2 2 2 3 6" xfId="7157" xr:uid="{00000000-0005-0000-0000-0000C60D0000}"/>
    <cellStyle name="Normal 4 3 3 2 2 2 2 2 4" xfId="813" xr:uid="{00000000-0005-0000-0000-0000C70D0000}"/>
    <cellStyle name="Normal 4 3 3 2 2 2 2 2 4 2" xfId="2568" xr:uid="{00000000-0005-0000-0000-0000C80D0000}"/>
    <cellStyle name="Normal 4 3 3 2 2 2 2 2 4 2 2" xfId="5740" xr:uid="{00000000-0005-0000-0000-0000C90D0000}"/>
    <cellStyle name="Normal 4 3 3 2 2 2 2 2 4 2 2 2" xfId="12166" xr:uid="{00000000-0005-0000-0000-0000CA0D0000}"/>
    <cellStyle name="Normal 4 3 3 2 2 2 2 2 4 2 3" xfId="9190" xr:uid="{00000000-0005-0000-0000-0000CB0D0000}"/>
    <cellStyle name="Normal 4 3 3 2 2 2 2 2 4 3" xfId="3719" xr:uid="{00000000-0005-0000-0000-0000CC0D0000}"/>
    <cellStyle name="Normal 4 3 3 2 2 2 2 2 4 3 2" xfId="6658" xr:uid="{00000000-0005-0000-0000-0000CD0D0000}"/>
    <cellStyle name="Normal 4 3 3 2 2 2 2 2 4 3 2 2" xfId="13084" xr:uid="{00000000-0005-0000-0000-0000CE0D0000}"/>
    <cellStyle name="Normal 4 3 3 2 2 2 2 2 4 3 3" xfId="10157" xr:uid="{00000000-0005-0000-0000-0000CF0D0000}"/>
    <cellStyle name="Normal 4 3 3 2 2 2 2 2 4 4" xfId="4472" xr:uid="{00000000-0005-0000-0000-0000D00D0000}"/>
    <cellStyle name="Normal 4 3 3 2 2 2 2 2 4 4 2" xfId="10898" xr:uid="{00000000-0005-0000-0000-0000D10D0000}"/>
    <cellStyle name="Normal 4 3 3 2 2 2 2 2 4 5" xfId="7533" xr:uid="{00000000-0005-0000-0000-0000D20D0000}"/>
    <cellStyle name="Normal 4 3 3 2 2 2 2 2 5" xfId="2143" xr:uid="{00000000-0005-0000-0000-0000D30D0000}"/>
    <cellStyle name="Normal 4 3 3 2 2 2 2 2 5 2" xfId="3415" xr:uid="{00000000-0005-0000-0000-0000D40D0000}"/>
    <cellStyle name="Normal 4 3 3 2 2 2 2 2 5 2 2" xfId="6354" xr:uid="{00000000-0005-0000-0000-0000D50D0000}"/>
    <cellStyle name="Normal 4 3 3 2 2 2 2 2 5 2 2 2" xfId="12780" xr:uid="{00000000-0005-0000-0000-0000D60D0000}"/>
    <cellStyle name="Normal 4 3 3 2 2 2 2 2 5 2 3" xfId="9853" xr:uid="{00000000-0005-0000-0000-0000D70D0000}"/>
    <cellStyle name="Normal 4 3 3 2 2 2 2 2 5 3" xfId="5433" xr:uid="{00000000-0005-0000-0000-0000D80D0000}"/>
    <cellStyle name="Normal 4 3 3 2 2 2 2 2 5 3 2" xfId="11859" xr:uid="{00000000-0005-0000-0000-0000D90D0000}"/>
    <cellStyle name="Normal 4 3 3 2 2 2 2 2 5 4" xfId="8835" xr:uid="{00000000-0005-0000-0000-0000DA0D0000}"/>
    <cellStyle name="Normal 4 3 3 2 2 2 2 2 6" xfId="1595" xr:uid="{00000000-0005-0000-0000-0000DB0D0000}"/>
    <cellStyle name="Normal 4 3 3 2 2 2 2 2 6 2" xfId="5065" xr:uid="{00000000-0005-0000-0000-0000DC0D0000}"/>
    <cellStyle name="Normal 4 3 3 2 2 2 2 2 6 2 2" xfId="11491" xr:uid="{00000000-0005-0000-0000-0000DD0D0000}"/>
    <cellStyle name="Normal 4 3 3 2 2 2 2 2 6 3" xfId="8306" xr:uid="{00000000-0005-0000-0000-0000DE0D0000}"/>
    <cellStyle name="Normal 4 3 3 2 2 2 2 2 7" xfId="3052" xr:uid="{00000000-0005-0000-0000-0000DF0D0000}"/>
    <cellStyle name="Normal 4 3 3 2 2 2 2 2 7 2" xfId="5992" xr:uid="{00000000-0005-0000-0000-0000E00D0000}"/>
    <cellStyle name="Normal 4 3 3 2 2 2 2 2 7 2 2" xfId="12418" xr:uid="{00000000-0005-0000-0000-0000E10D0000}"/>
    <cellStyle name="Normal 4 3 3 2 2 2 2 2 7 3" xfId="9491" xr:uid="{00000000-0005-0000-0000-0000E20D0000}"/>
    <cellStyle name="Normal 4 3 3 2 2 2 2 2 8" xfId="3924" xr:uid="{00000000-0005-0000-0000-0000E30D0000}"/>
    <cellStyle name="Normal 4 3 3 2 2 2 2 2 8 2" xfId="10350" xr:uid="{00000000-0005-0000-0000-0000E40D0000}"/>
    <cellStyle name="Normal 4 3 3 2 2 2 2 2 9" xfId="6979" xr:uid="{00000000-0005-0000-0000-0000E50D0000}"/>
    <cellStyle name="Normal 4 3 3 2 2 2 2 2_IOPES" xfId="2334" xr:uid="{00000000-0005-0000-0000-0000E60D0000}"/>
    <cellStyle name="Normal 4 3 3 2 2 2 2 3" xfId="474" xr:uid="{00000000-0005-0000-0000-0000E70D0000}"/>
    <cellStyle name="Normal 4 3 3 2 2 2 2 3 2" xfId="1053" xr:uid="{00000000-0005-0000-0000-0000E80D0000}"/>
    <cellStyle name="Normal 4 3 3 2 2 2 2 3 2 2" xfId="2268" xr:uid="{00000000-0005-0000-0000-0000E90D0000}"/>
    <cellStyle name="Normal 4 3 3 2 2 2 2 3 2 2 2" xfId="5526" xr:uid="{00000000-0005-0000-0000-0000EA0D0000}"/>
    <cellStyle name="Normal 4 3 3 2 2 2 2 3 2 2 2 2" xfId="11952" xr:uid="{00000000-0005-0000-0000-0000EB0D0000}"/>
    <cellStyle name="Normal 4 3 3 2 2 2 2 3 2 2 3" xfId="8950" xr:uid="{00000000-0005-0000-0000-0000EC0D0000}"/>
    <cellStyle name="Normal 4 3 3 2 2 2 2 3 2 3" xfId="3507" xr:uid="{00000000-0005-0000-0000-0000ED0D0000}"/>
    <cellStyle name="Normal 4 3 3 2 2 2 2 3 2 3 2" xfId="6446" xr:uid="{00000000-0005-0000-0000-0000EE0D0000}"/>
    <cellStyle name="Normal 4 3 3 2 2 2 2 3 2 3 2 2" xfId="12872" xr:uid="{00000000-0005-0000-0000-0000EF0D0000}"/>
    <cellStyle name="Normal 4 3 3 2 2 2 2 3 2 3 3" xfId="9945" xr:uid="{00000000-0005-0000-0000-0000F00D0000}"/>
    <cellStyle name="Normal 4 3 3 2 2 2 2 3 2 4" xfId="4712" xr:uid="{00000000-0005-0000-0000-0000F10D0000}"/>
    <cellStyle name="Normal 4 3 3 2 2 2 2 3 2 4 2" xfId="11138" xr:uid="{00000000-0005-0000-0000-0000F20D0000}"/>
    <cellStyle name="Normal 4 3 3 2 2 2 2 3 2 5" xfId="7773" xr:uid="{00000000-0005-0000-0000-0000F30D0000}"/>
    <cellStyle name="Normal 4 3 3 2 2 2 2 3 3" xfId="1713" xr:uid="{00000000-0005-0000-0000-0000F40D0000}"/>
    <cellStyle name="Normal 4 3 3 2 2 2 2 3 3 2" xfId="5158" xr:uid="{00000000-0005-0000-0000-0000F50D0000}"/>
    <cellStyle name="Normal 4 3 3 2 2 2 2 3 3 2 2" xfId="11584" xr:uid="{00000000-0005-0000-0000-0000F60D0000}"/>
    <cellStyle name="Normal 4 3 3 2 2 2 2 3 3 3" xfId="8422" xr:uid="{00000000-0005-0000-0000-0000F70D0000}"/>
    <cellStyle name="Normal 4 3 3 2 2 2 2 3 4" xfId="3145" xr:uid="{00000000-0005-0000-0000-0000F80D0000}"/>
    <cellStyle name="Normal 4 3 3 2 2 2 2 3 4 2" xfId="6084" xr:uid="{00000000-0005-0000-0000-0000F90D0000}"/>
    <cellStyle name="Normal 4 3 3 2 2 2 2 3 4 2 2" xfId="12510" xr:uid="{00000000-0005-0000-0000-0000FA0D0000}"/>
    <cellStyle name="Normal 4 3 3 2 2 2 2 3 4 3" xfId="9583" xr:uid="{00000000-0005-0000-0000-0000FB0D0000}"/>
    <cellStyle name="Normal 4 3 3 2 2 2 2 3 5" xfId="4164" xr:uid="{00000000-0005-0000-0000-0000FC0D0000}"/>
    <cellStyle name="Normal 4 3 3 2 2 2 2 3 5 2" xfId="10590" xr:uid="{00000000-0005-0000-0000-0000FD0D0000}"/>
    <cellStyle name="Normal 4 3 3 2 2 2 2 3 6" xfId="7219" xr:uid="{00000000-0005-0000-0000-0000FE0D0000}"/>
    <cellStyle name="Normal 4 3 3 2 2 2 2 4" xfId="295" xr:uid="{00000000-0005-0000-0000-0000FF0D0000}"/>
    <cellStyle name="Normal 4 3 3 2 2 2 2 4 2" xfId="875" xr:uid="{00000000-0005-0000-0000-0000000E0000}"/>
    <cellStyle name="Normal 4 3 3 2 2 2 2 4 2 2" xfId="4534" xr:uid="{00000000-0005-0000-0000-0000010E0000}"/>
    <cellStyle name="Normal 4 3 3 2 2 2 2 4 2 2 2" xfId="10960" xr:uid="{00000000-0005-0000-0000-0000020E0000}"/>
    <cellStyle name="Normal 4 3 3 2 2 2 2 4 2 3" xfId="7595" xr:uid="{00000000-0005-0000-0000-0000030E0000}"/>
    <cellStyle name="Normal 4 3 3 2 2 2 2 4 3" xfId="2440" xr:uid="{00000000-0005-0000-0000-0000040E0000}"/>
    <cellStyle name="Normal 4 3 3 2 2 2 2 4 3 2" xfId="5624" xr:uid="{00000000-0005-0000-0000-0000050E0000}"/>
    <cellStyle name="Normal 4 3 3 2 2 2 2 4 3 2 2" xfId="12050" xr:uid="{00000000-0005-0000-0000-0000060E0000}"/>
    <cellStyle name="Normal 4 3 3 2 2 2 2 4 3 3" xfId="9074" xr:uid="{00000000-0005-0000-0000-0000070E0000}"/>
    <cellStyle name="Normal 4 3 3 2 2 2 2 4 4" xfId="3603" xr:uid="{00000000-0005-0000-0000-0000080E0000}"/>
    <cellStyle name="Normal 4 3 3 2 2 2 2 4 4 2" xfId="6542" xr:uid="{00000000-0005-0000-0000-0000090E0000}"/>
    <cellStyle name="Normal 4 3 3 2 2 2 2 4 4 2 2" xfId="12968" xr:uid="{00000000-0005-0000-0000-00000A0E0000}"/>
    <cellStyle name="Normal 4 3 3 2 2 2 2 4 4 3" xfId="10041" xr:uid="{00000000-0005-0000-0000-00000B0E0000}"/>
    <cellStyle name="Normal 4 3 3 2 2 2 2 4 5" xfId="3986" xr:uid="{00000000-0005-0000-0000-00000C0E0000}"/>
    <cellStyle name="Normal 4 3 3 2 2 2 2 4 5 2" xfId="10412" xr:uid="{00000000-0005-0000-0000-00000D0E0000}"/>
    <cellStyle name="Normal 4 3 3 2 2 2 2 4 6" xfId="7041" xr:uid="{00000000-0005-0000-0000-00000E0E0000}"/>
    <cellStyle name="Normal 4 3 3 2 2 2 2 5" xfId="697" xr:uid="{00000000-0005-0000-0000-00000F0E0000}"/>
    <cellStyle name="Normal 4 3 3 2 2 2 2 5 2" xfId="1889" xr:uid="{00000000-0005-0000-0000-0000100E0000}"/>
    <cellStyle name="Normal 4 3 3 2 2 2 2 5 2 2" xfId="5287" xr:uid="{00000000-0005-0000-0000-0000110E0000}"/>
    <cellStyle name="Normal 4 3 3 2 2 2 2 5 2 2 2" xfId="11713" xr:uid="{00000000-0005-0000-0000-0000120E0000}"/>
    <cellStyle name="Normal 4 3 3 2 2 2 2 5 2 3" xfId="8585" xr:uid="{00000000-0005-0000-0000-0000130E0000}"/>
    <cellStyle name="Normal 4 3 3 2 2 2 2 5 3" xfId="3271" xr:uid="{00000000-0005-0000-0000-0000140E0000}"/>
    <cellStyle name="Normal 4 3 3 2 2 2 2 5 3 2" xfId="6210" xr:uid="{00000000-0005-0000-0000-0000150E0000}"/>
    <cellStyle name="Normal 4 3 3 2 2 2 2 5 3 2 2" xfId="12636" xr:uid="{00000000-0005-0000-0000-0000160E0000}"/>
    <cellStyle name="Normal 4 3 3 2 2 2 2 5 3 3" xfId="9709" xr:uid="{00000000-0005-0000-0000-0000170E0000}"/>
    <cellStyle name="Normal 4 3 3 2 2 2 2 5 4" xfId="4356" xr:uid="{00000000-0005-0000-0000-0000180E0000}"/>
    <cellStyle name="Normal 4 3 3 2 2 2 2 5 4 2" xfId="10782" xr:uid="{00000000-0005-0000-0000-0000190E0000}"/>
    <cellStyle name="Normal 4 3 3 2 2 2 2 5 5" xfId="7417" xr:uid="{00000000-0005-0000-0000-00001A0E0000}"/>
    <cellStyle name="Normal 4 3 3 2 2 2 2 6" xfId="1335" xr:uid="{00000000-0005-0000-0000-00001B0E0000}"/>
    <cellStyle name="Normal 4 3 3 2 2 2 2 6 2" xfId="4921" xr:uid="{00000000-0005-0000-0000-00001C0E0000}"/>
    <cellStyle name="Normal 4 3 3 2 2 2 2 6 2 2" xfId="11347" xr:uid="{00000000-0005-0000-0000-00001D0E0000}"/>
    <cellStyle name="Normal 4 3 3 2 2 2 2 6 3" xfId="8049" xr:uid="{00000000-0005-0000-0000-00001E0E0000}"/>
    <cellStyle name="Normal 4 3 3 2 2 2 2 7" xfId="2907" xr:uid="{00000000-0005-0000-0000-00001F0E0000}"/>
    <cellStyle name="Normal 4 3 3 2 2 2 2 7 2" xfId="5848" xr:uid="{00000000-0005-0000-0000-0000200E0000}"/>
    <cellStyle name="Normal 4 3 3 2 2 2 2 7 2 2" xfId="12274" xr:uid="{00000000-0005-0000-0000-0000210E0000}"/>
    <cellStyle name="Normal 4 3 3 2 2 2 2 7 3" xfId="9347" xr:uid="{00000000-0005-0000-0000-0000220E0000}"/>
    <cellStyle name="Normal 4 3 3 2 2 2 2 8" xfId="3808" xr:uid="{00000000-0005-0000-0000-0000230E0000}"/>
    <cellStyle name="Normal 4 3 3 2 2 2 2 8 2" xfId="10234" xr:uid="{00000000-0005-0000-0000-0000240E0000}"/>
    <cellStyle name="Normal 4 3 3 2 2 2 2 9" xfId="6863" xr:uid="{00000000-0005-0000-0000-0000250E0000}"/>
    <cellStyle name="Normal 4 3 3 2 2 2 2_IOPES" xfId="2693" xr:uid="{00000000-0005-0000-0000-0000260E0000}"/>
    <cellStyle name="Normal 4 3 3 2 2 2 3" xfId="162" xr:uid="{00000000-0005-0000-0000-0000270E0000}"/>
    <cellStyle name="Normal 4 3 3 2 2 2 3 2" xfId="533" xr:uid="{00000000-0005-0000-0000-0000280E0000}"/>
    <cellStyle name="Normal 4 3 3 2 2 2 3 2 2" xfId="1112" xr:uid="{00000000-0005-0000-0000-0000290E0000}"/>
    <cellStyle name="Normal 4 3 3 2 2 2 3 2 2 2" xfId="4771" xr:uid="{00000000-0005-0000-0000-00002A0E0000}"/>
    <cellStyle name="Normal 4 3 3 2 2 2 3 2 2 2 2" xfId="11197" xr:uid="{00000000-0005-0000-0000-00002B0E0000}"/>
    <cellStyle name="Normal 4 3 3 2 2 2 3 2 2 3" xfId="7832" xr:uid="{00000000-0005-0000-0000-00002C0E0000}"/>
    <cellStyle name="Normal 4 3 3 2 2 2 3 2 3" xfId="2501" xr:uid="{00000000-0005-0000-0000-00002D0E0000}"/>
    <cellStyle name="Normal 4 3 3 2 2 2 3 2 3 2" xfId="5683" xr:uid="{00000000-0005-0000-0000-00002E0E0000}"/>
    <cellStyle name="Normal 4 3 3 2 2 2 3 2 3 2 2" xfId="12109" xr:uid="{00000000-0005-0000-0000-00002F0E0000}"/>
    <cellStyle name="Normal 4 3 3 2 2 2 3 2 3 3" xfId="9133" xr:uid="{00000000-0005-0000-0000-0000300E0000}"/>
    <cellStyle name="Normal 4 3 3 2 2 2 3 2 4" xfId="3662" xr:uid="{00000000-0005-0000-0000-0000310E0000}"/>
    <cellStyle name="Normal 4 3 3 2 2 2 3 2 4 2" xfId="6601" xr:uid="{00000000-0005-0000-0000-0000320E0000}"/>
    <cellStyle name="Normal 4 3 3 2 2 2 3 2 4 2 2" xfId="13027" xr:uid="{00000000-0005-0000-0000-0000330E0000}"/>
    <cellStyle name="Normal 4 3 3 2 2 2 3 2 4 3" xfId="10100" xr:uid="{00000000-0005-0000-0000-0000340E0000}"/>
    <cellStyle name="Normal 4 3 3 2 2 2 3 2 5" xfId="4223" xr:uid="{00000000-0005-0000-0000-0000350E0000}"/>
    <cellStyle name="Normal 4 3 3 2 2 2 3 2 5 2" xfId="10649" xr:uid="{00000000-0005-0000-0000-0000360E0000}"/>
    <cellStyle name="Normal 4 3 3 2 2 2 3 2 6" xfId="7278" xr:uid="{00000000-0005-0000-0000-0000370E0000}"/>
    <cellStyle name="Normal 4 3 3 2 2 2 3 3" xfId="354" xr:uid="{00000000-0005-0000-0000-0000380E0000}"/>
    <cellStyle name="Normal 4 3 3 2 2 2 3 3 2" xfId="934" xr:uid="{00000000-0005-0000-0000-0000390E0000}"/>
    <cellStyle name="Normal 4 3 3 2 2 2 3 3 2 2" xfId="4593" xr:uid="{00000000-0005-0000-0000-00003A0E0000}"/>
    <cellStyle name="Normal 4 3 3 2 2 2 3 3 2 2 2" xfId="11019" xr:uid="{00000000-0005-0000-0000-00003B0E0000}"/>
    <cellStyle name="Normal 4 3 3 2 2 2 3 3 2 3" xfId="7654" xr:uid="{00000000-0005-0000-0000-00003C0E0000}"/>
    <cellStyle name="Normal 4 3 3 2 2 2 3 3 3" xfId="1954" xr:uid="{00000000-0005-0000-0000-00003D0E0000}"/>
    <cellStyle name="Normal 4 3 3 2 2 2 3 3 3 2" xfId="5345" xr:uid="{00000000-0005-0000-0000-00003E0E0000}"/>
    <cellStyle name="Normal 4 3 3 2 2 2 3 3 3 2 2" xfId="11771" xr:uid="{00000000-0005-0000-0000-00003F0E0000}"/>
    <cellStyle name="Normal 4 3 3 2 2 2 3 3 3 3" xfId="8650" xr:uid="{00000000-0005-0000-0000-0000400E0000}"/>
    <cellStyle name="Normal 4 3 3 2 2 2 3 3 4" xfId="3329" xr:uid="{00000000-0005-0000-0000-0000410E0000}"/>
    <cellStyle name="Normal 4 3 3 2 2 2 3 3 4 2" xfId="6268" xr:uid="{00000000-0005-0000-0000-0000420E0000}"/>
    <cellStyle name="Normal 4 3 3 2 2 2 3 3 4 2 2" xfId="12694" xr:uid="{00000000-0005-0000-0000-0000430E0000}"/>
    <cellStyle name="Normal 4 3 3 2 2 2 3 3 4 3" xfId="9767" xr:uid="{00000000-0005-0000-0000-0000440E0000}"/>
    <cellStyle name="Normal 4 3 3 2 2 2 3 3 5" xfId="4045" xr:uid="{00000000-0005-0000-0000-0000450E0000}"/>
    <cellStyle name="Normal 4 3 3 2 2 2 3 3 5 2" xfId="10471" xr:uid="{00000000-0005-0000-0000-0000460E0000}"/>
    <cellStyle name="Normal 4 3 3 2 2 2 3 3 6" xfId="7100" xr:uid="{00000000-0005-0000-0000-0000470E0000}"/>
    <cellStyle name="Normal 4 3 3 2 2 2 3 4" xfId="756" xr:uid="{00000000-0005-0000-0000-0000480E0000}"/>
    <cellStyle name="Normal 4 3 3 2 2 2 3 4 2" xfId="4415" xr:uid="{00000000-0005-0000-0000-0000490E0000}"/>
    <cellStyle name="Normal 4 3 3 2 2 2 3 4 2 2" xfId="10841" xr:uid="{00000000-0005-0000-0000-00004A0E0000}"/>
    <cellStyle name="Normal 4 3 3 2 2 2 3 4 3" xfId="7476" xr:uid="{00000000-0005-0000-0000-00004B0E0000}"/>
    <cellStyle name="Normal 4 3 3 2 2 2 3 5" xfId="1401" xr:uid="{00000000-0005-0000-0000-00004C0E0000}"/>
    <cellStyle name="Normal 4 3 3 2 2 2 3 5 2" xfId="4979" xr:uid="{00000000-0005-0000-0000-00004D0E0000}"/>
    <cellStyle name="Normal 4 3 3 2 2 2 3 5 2 2" xfId="11405" xr:uid="{00000000-0005-0000-0000-00004E0E0000}"/>
    <cellStyle name="Normal 4 3 3 2 2 2 3 5 3" xfId="8115" xr:uid="{00000000-0005-0000-0000-00004F0E0000}"/>
    <cellStyle name="Normal 4 3 3 2 2 2 3 6" xfId="2965" xr:uid="{00000000-0005-0000-0000-0000500E0000}"/>
    <cellStyle name="Normal 4 3 3 2 2 2 3 6 2" xfId="5906" xr:uid="{00000000-0005-0000-0000-0000510E0000}"/>
    <cellStyle name="Normal 4 3 3 2 2 2 3 6 2 2" xfId="12332" xr:uid="{00000000-0005-0000-0000-0000520E0000}"/>
    <cellStyle name="Normal 4 3 3 2 2 2 3 6 3" xfId="9405" xr:uid="{00000000-0005-0000-0000-0000530E0000}"/>
    <cellStyle name="Normal 4 3 3 2 2 2 3 7" xfId="3867" xr:uid="{00000000-0005-0000-0000-0000540E0000}"/>
    <cellStyle name="Normal 4 3 3 2 2 2 3 7 2" xfId="10293" xr:uid="{00000000-0005-0000-0000-0000550E0000}"/>
    <cellStyle name="Normal 4 3 3 2 2 2 3 8" xfId="6922" xr:uid="{00000000-0005-0000-0000-0000560E0000}"/>
    <cellStyle name="Normal 4 3 3 2 2 2 3_IOPES" xfId="2589" xr:uid="{00000000-0005-0000-0000-0000570E0000}"/>
    <cellStyle name="Normal 4 3 3 2 2 2 4" xfId="444" xr:uid="{00000000-0005-0000-0000-0000580E0000}"/>
    <cellStyle name="Normal 4 3 3 2 2 2 4 2" xfId="1023" xr:uid="{00000000-0005-0000-0000-0000590E0000}"/>
    <cellStyle name="Normal 4 3 3 2 2 2 4 2 2" xfId="2108" xr:uid="{00000000-0005-0000-0000-00005A0E0000}"/>
    <cellStyle name="Normal 4 3 3 2 2 2 4 2 2 2" xfId="5405" xr:uid="{00000000-0005-0000-0000-00005B0E0000}"/>
    <cellStyle name="Normal 4 3 3 2 2 2 4 2 2 2 2" xfId="11831" xr:uid="{00000000-0005-0000-0000-00005C0E0000}"/>
    <cellStyle name="Normal 4 3 3 2 2 2 4 2 2 3" xfId="8802" xr:uid="{00000000-0005-0000-0000-00005D0E0000}"/>
    <cellStyle name="Normal 4 3 3 2 2 2 4 2 3" xfId="3387" xr:uid="{00000000-0005-0000-0000-00005E0E0000}"/>
    <cellStyle name="Normal 4 3 3 2 2 2 4 2 3 2" xfId="6326" xr:uid="{00000000-0005-0000-0000-00005F0E0000}"/>
    <cellStyle name="Normal 4 3 3 2 2 2 4 2 3 2 2" xfId="12752" xr:uid="{00000000-0005-0000-0000-0000600E0000}"/>
    <cellStyle name="Normal 4 3 3 2 2 2 4 2 3 3" xfId="9825" xr:uid="{00000000-0005-0000-0000-0000610E0000}"/>
    <cellStyle name="Normal 4 3 3 2 2 2 4 2 4" xfId="4682" xr:uid="{00000000-0005-0000-0000-0000620E0000}"/>
    <cellStyle name="Normal 4 3 3 2 2 2 4 2 4 2" xfId="11108" xr:uid="{00000000-0005-0000-0000-0000630E0000}"/>
    <cellStyle name="Normal 4 3 3 2 2 2 4 2 5" xfId="7743" xr:uid="{00000000-0005-0000-0000-0000640E0000}"/>
    <cellStyle name="Normal 4 3 3 2 2 2 4 3" xfId="1559" xr:uid="{00000000-0005-0000-0000-0000650E0000}"/>
    <cellStyle name="Normal 4 3 3 2 2 2 4 3 2" xfId="5037" xr:uid="{00000000-0005-0000-0000-0000660E0000}"/>
    <cellStyle name="Normal 4 3 3 2 2 2 4 3 2 2" xfId="11463" xr:uid="{00000000-0005-0000-0000-0000670E0000}"/>
    <cellStyle name="Normal 4 3 3 2 2 2 4 3 3" xfId="8273" xr:uid="{00000000-0005-0000-0000-0000680E0000}"/>
    <cellStyle name="Normal 4 3 3 2 2 2 4 4" xfId="3024" xr:uid="{00000000-0005-0000-0000-0000690E0000}"/>
    <cellStyle name="Normal 4 3 3 2 2 2 4 4 2" xfId="5964" xr:uid="{00000000-0005-0000-0000-00006A0E0000}"/>
    <cellStyle name="Normal 4 3 3 2 2 2 4 4 2 2" xfId="12390" xr:uid="{00000000-0005-0000-0000-00006B0E0000}"/>
    <cellStyle name="Normal 4 3 3 2 2 2 4 4 3" xfId="9463" xr:uid="{00000000-0005-0000-0000-00006C0E0000}"/>
    <cellStyle name="Normal 4 3 3 2 2 2 4 5" xfId="4134" xr:uid="{00000000-0005-0000-0000-00006D0E0000}"/>
    <cellStyle name="Normal 4 3 3 2 2 2 4 5 2" xfId="10560" xr:uid="{00000000-0005-0000-0000-00006E0E0000}"/>
    <cellStyle name="Normal 4 3 3 2 2 2 4 6" xfId="7189" xr:uid="{00000000-0005-0000-0000-00006F0E0000}"/>
    <cellStyle name="Normal 4 3 3 2 2 2 5" xfId="265" xr:uid="{00000000-0005-0000-0000-0000700E0000}"/>
    <cellStyle name="Normal 4 3 3 2 2 2 5 2" xfId="845" xr:uid="{00000000-0005-0000-0000-0000710E0000}"/>
    <cellStyle name="Normal 4 3 3 2 2 2 5 2 2" xfId="2182" xr:uid="{00000000-0005-0000-0000-0000720E0000}"/>
    <cellStyle name="Normal 4 3 3 2 2 2 5 2 2 2" xfId="5464" xr:uid="{00000000-0005-0000-0000-0000730E0000}"/>
    <cellStyle name="Normal 4 3 3 2 2 2 5 2 2 2 2" xfId="11890" xr:uid="{00000000-0005-0000-0000-0000740E0000}"/>
    <cellStyle name="Normal 4 3 3 2 2 2 5 2 2 3" xfId="8874" xr:uid="{00000000-0005-0000-0000-0000750E0000}"/>
    <cellStyle name="Normal 4 3 3 2 2 2 5 2 3" xfId="3446" xr:uid="{00000000-0005-0000-0000-0000760E0000}"/>
    <cellStyle name="Normal 4 3 3 2 2 2 5 2 3 2" xfId="6385" xr:uid="{00000000-0005-0000-0000-0000770E0000}"/>
    <cellStyle name="Normal 4 3 3 2 2 2 5 2 3 2 2" xfId="12811" xr:uid="{00000000-0005-0000-0000-0000780E0000}"/>
    <cellStyle name="Normal 4 3 3 2 2 2 5 2 3 3" xfId="9884" xr:uid="{00000000-0005-0000-0000-0000790E0000}"/>
    <cellStyle name="Normal 4 3 3 2 2 2 5 2 4" xfId="4504" xr:uid="{00000000-0005-0000-0000-00007A0E0000}"/>
    <cellStyle name="Normal 4 3 3 2 2 2 5 2 4 2" xfId="10930" xr:uid="{00000000-0005-0000-0000-00007B0E0000}"/>
    <cellStyle name="Normal 4 3 3 2 2 2 5 2 5" xfId="7565" xr:uid="{00000000-0005-0000-0000-00007C0E0000}"/>
    <cellStyle name="Normal 4 3 3 2 2 2 5 3" xfId="1635" xr:uid="{00000000-0005-0000-0000-00007D0E0000}"/>
    <cellStyle name="Normal 4 3 3 2 2 2 5 3 2" xfId="5096" xr:uid="{00000000-0005-0000-0000-00007E0E0000}"/>
    <cellStyle name="Normal 4 3 3 2 2 2 5 3 2 2" xfId="11522" xr:uid="{00000000-0005-0000-0000-00007F0E0000}"/>
    <cellStyle name="Normal 4 3 3 2 2 2 5 3 3" xfId="8346" xr:uid="{00000000-0005-0000-0000-0000800E0000}"/>
    <cellStyle name="Normal 4 3 3 2 2 2 5 4" xfId="3084" xr:uid="{00000000-0005-0000-0000-0000810E0000}"/>
    <cellStyle name="Normal 4 3 3 2 2 2 5 4 2" xfId="6023" xr:uid="{00000000-0005-0000-0000-0000820E0000}"/>
    <cellStyle name="Normal 4 3 3 2 2 2 5 4 2 2" xfId="12449" xr:uid="{00000000-0005-0000-0000-0000830E0000}"/>
    <cellStyle name="Normal 4 3 3 2 2 2 5 4 3" xfId="9522" xr:uid="{00000000-0005-0000-0000-0000840E0000}"/>
    <cellStyle name="Normal 4 3 3 2 2 2 5 5" xfId="3956" xr:uid="{00000000-0005-0000-0000-0000850E0000}"/>
    <cellStyle name="Normal 4 3 3 2 2 2 5 5 2" xfId="10382" xr:uid="{00000000-0005-0000-0000-0000860E0000}"/>
    <cellStyle name="Normal 4 3 3 2 2 2 5 6" xfId="7011" xr:uid="{00000000-0005-0000-0000-0000870E0000}"/>
    <cellStyle name="Normal 4 3 3 2 2 2 6" xfId="667" xr:uid="{00000000-0005-0000-0000-0000880E0000}"/>
    <cellStyle name="Normal 4 3 3 2 2 2 6 2" xfId="2410" xr:uid="{00000000-0005-0000-0000-0000890E0000}"/>
    <cellStyle name="Normal 4 3 3 2 2 2 6 2 2" xfId="5594" xr:uid="{00000000-0005-0000-0000-00008A0E0000}"/>
    <cellStyle name="Normal 4 3 3 2 2 2 6 2 2 2" xfId="12020" xr:uid="{00000000-0005-0000-0000-00008B0E0000}"/>
    <cellStyle name="Normal 4 3 3 2 2 2 6 2 3" xfId="9044" xr:uid="{00000000-0005-0000-0000-00008C0E0000}"/>
    <cellStyle name="Normal 4 3 3 2 2 2 6 3" xfId="3573" xr:uid="{00000000-0005-0000-0000-00008D0E0000}"/>
    <cellStyle name="Normal 4 3 3 2 2 2 6 3 2" xfId="6512" xr:uid="{00000000-0005-0000-0000-00008E0E0000}"/>
    <cellStyle name="Normal 4 3 3 2 2 2 6 3 2 2" xfId="12938" xr:uid="{00000000-0005-0000-0000-00008F0E0000}"/>
    <cellStyle name="Normal 4 3 3 2 2 2 6 3 3" xfId="10011" xr:uid="{00000000-0005-0000-0000-0000900E0000}"/>
    <cellStyle name="Normal 4 3 3 2 2 2 6 4" xfId="4326" xr:uid="{00000000-0005-0000-0000-0000910E0000}"/>
    <cellStyle name="Normal 4 3 3 2 2 2 6 4 2" xfId="10752" xr:uid="{00000000-0005-0000-0000-0000920E0000}"/>
    <cellStyle name="Normal 4 3 3 2 2 2 6 5" xfId="7387" xr:uid="{00000000-0005-0000-0000-0000930E0000}"/>
    <cellStyle name="Normal 4 3 3 2 2 2 7" xfId="1827" xr:uid="{00000000-0005-0000-0000-0000940E0000}"/>
    <cellStyle name="Normal 4 3 3 2 2 2 7 2" xfId="3213" xr:uid="{00000000-0005-0000-0000-0000950E0000}"/>
    <cellStyle name="Normal 4 3 3 2 2 2 7 2 2" xfId="6152" xr:uid="{00000000-0005-0000-0000-0000960E0000}"/>
    <cellStyle name="Normal 4 3 3 2 2 2 7 2 2 2" xfId="12578" xr:uid="{00000000-0005-0000-0000-0000970E0000}"/>
    <cellStyle name="Normal 4 3 3 2 2 2 7 2 3" xfId="9651" xr:uid="{00000000-0005-0000-0000-0000980E0000}"/>
    <cellStyle name="Normal 4 3 3 2 2 2 7 3" xfId="5229" xr:uid="{00000000-0005-0000-0000-0000990E0000}"/>
    <cellStyle name="Normal 4 3 3 2 2 2 7 3 2" xfId="11655" xr:uid="{00000000-0005-0000-0000-00009A0E0000}"/>
    <cellStyle name="Normal 4 3 3 2 2 2 7 4" xfId="8524" xr:uid="{00000000-0005-0000-0000-00009B0E0000}"/>
    <cellStyle name="Normal 4 3 3 2 2 2 8" xfId="1269" xr:uid="{00000000-0005-0000-0000-00009C0E0000}"/>
    <cellStyle name="Normal 4 3 3 2 2 2 8 2" xfId="4863" xr:uid="{00000000-0005-0000-0000-00009D0E0000}"/>
    <cellStyle name="Normal 4 3 3 2 2 2 8 2 2" xfId="11289" xr:uid="{00000000-0005-0000-0000-00009E0E0000}"/>
    <cellStyle name="Normal 4 3 3 2 2 2 8 3" xfId="7983" xr:uid="{00000000-0005-0000-0000-00009F0E0000}"/>
    <cellStyle name="Normal 4 3 3 2 2 2 9" xfId="2849" xr:uid="{00000000-0005-0000-0000-0000A00E0000}"/>
    <cellStyle name="Normal 4 3 3 2 2 2 9 2" xfId="5790" xr:uid="{00000000-0005-0000-0000-0000A10E0000}"/>
    <cellStyle name="Normal 4 3 3 2 2 2 9 2 2" xfId="12216" xr:uid="{00000000-0005-0000-0000-0000A20E0000}"/>
    <cellStyle name="Normal 4 3 3 2 2 2 9 3" xfId="9289" xr:uid="{00000000-0005-0000-0000-0000A30E0000}"/>
    <cellStyle name="Normal 4 3 3 2 2 2_IOPES" xfId="2660" xr:uid="{00000000-0005-0000-0000-0000A40E0000}"/>
    <cellStyle name="Normal 4 3 3 2 2 3" xfId="109" xr:uid="{00000000-0005-0000-0000-0000A50E0000}"/>
    <cellStyle name="Normal 4 3 3 2 2 3 2" xfId="170" xr:uid="{00000000-0005-0000-0000-0000A60E0000}"/>
    <cellStyle name="Normal 4 3 3 2 2 3 2 2" xfId="541" xr:uid="{00000000-0005-0000-0000-0000A70E0000}"/>
    <cellStyle name="Normal 4 3 3 2 2 3 2 2 2" xfId="1120" xr:uid="{00000000-0005-0000-0000-0000A80E0000}"/>
    <cellStyle name="Normal 4 3 3 2 2 3 2 2 2 2" xfId="4779" xr:uid="{00000000-0005-0000-0000-0000A90E0000}"/>
    <cellStyle name="Normal 4 3 3 2 2 3 2 2 2 2 2" xfId="11205" xr:uid="{00000000-0005-0000-0000-0000AA0E0000}"/>
    <cellStyle name="Normal 4 3 3 2 2 3 2 2 2 3" xfId="7840" xr:uid="{00000000-0005-0000-0000-0000AB0E0000}"/>
    <cellStyle name="Normal 4 3 3 2 2 3 2 2 3" xfId="2509" xr:uid="{00000000-0005-0000-0000-0000AC0E0000}"/>
    <cellStyle name="Normal 4 3 3 2 2 3 2 2 3 2" xfId="5691" xr:uid="{00000000-0005-0000-0000-0000AD0E0000}"/>
    <cellStyle name="Normal 4 3 3 2 2 3 2 2 3 2 2" xfId="12117" xr:uid="{00000000-0005-0000-0000-0000AE0E0000}"/>
    <cellStyle name="Normal 4 3 3 2 2 3 2 2 3 3" xfId="9141" xr:uid="{00000000-0005-0000-0000-0000AF0E0000}"/>
    <cellStyle name="Normal 4 3 3 2 2 3 2 2 4" xfId="3670" xr:uid="{00000000-0005-0000-0000-0000B00E0000}"/>
    <cellStyle name="Normal 4 3 3 2 2 3 2 2 4 2" xfId="6609" xr:uid="{00000000-0005-0000-0000-0000B10E0000}"/>
    <cellStyle name="Normal 4 3 3 2 2 3 2 2 4 2 2" xfId="13035" xr:uid="{00000000-0005-0000-0000-0000B20E0000}"/>
    <cellStyle name="Normal 4 3 3 2 2 3 2 2 4 3" xfId="10108" xr:uid="{00000000-0005-0000-0000-0000B30E0000}"/>
    <cellStyle name="Normal 4 3 3 2 2 3 2 2 5" xfId="4231" xr:uid="{00000000-0005-0000-0000-0000B40E0000}"/>
    <cellStyle name="Normal 4 3 3 2 2 3 2 2 5 2" xfId="10657" xr:uid="{00000000-0005-0000-0000-0000B50E0000}"/>
    <cellStyle name="Normal 4 3 3 2 2 3 2 2 6" xfId="7286" xr:uid="{00000000-0005-0000-0000-0000B60E0000}"/>
    <cellStyle name="Normal 4 3 3 2 2 3 2 3" xfId="362" xr:uid="{00000000-0005-0000-0000-0000B70E0000}"/>
    <cellStyle name="Normal 4 3 3 2 2 3 2 3 2" xfId="942" xr:uid="{00000000-0005-0000-0000-0000B80E0000}"/>
    <cellStyle name="Normal 4 3 3 2 2 3 2 3 2 2" xfId="4601" xr:uid="{00000000-0005-0000-0000-0000B90E0000}"/>
    <cellStyle name="Normal 4 3 3 2 2 3 2 3 2 2 2" xfId="11027" xr:uid="{00000000-0005-0000-0000-0000BA0E0000}"/>
    <cellStyle name="Normal 4 3 3 2 2 3 2 3 2 3" xfId="7662" xr:uid="{00000000-0005-0000-0000-0000BB0E0000}"/>
    <cellStyle name="Normal 4 3 3 2 2 3 2 3 3" xfId="2295" xr:uid="{00000000-0005-0000-0000-0000BC0E0000}"/>
    <cellStyle name="Normal 4 3 3 2 2 3 2 3 3 2" xfId="5549" xr:uid="{00000000-0005-0000-0000-0000BD0E0000}"/>
    <cellStyle name="Normal 4 3 3 2 2 3 2 3 3 2 2" xfId="11975" xr:uid="{00000000-0005-0000-0000-0000BE0E0000}"/>
    <cellStyle name="Normal 4 3 3 2 2 3 2 3 3 3" xfId="8976" xr:uid="{00000000-0005-0000-0000-0000BF0E0000}"/>
    <cellStyle name="Normal 4 3 3 2 2 3 2 3 4" xfId="3530" xr:uid="{00000000-0005-0000-0000-0000C00E0000}"/>
    <cellStyle name="Normal 4 3 3 2 2 3 2 3 4 2" xfId="6469" xr:uid="{00000000-0005-0000-0000-0000C10E0000}"/>
    <cellStyle name="Normal 4 3 3 2 2 3 2 3 4 2 2" xfId="12895" xr:uid="{00000000-0005-0000-0000-0000C20E0000}"/>
    <cellStyle name="Normal 4 3 3 2 2 3 2 3 4 3" xfId="9968" xr:uid="{00000000-0005-0000-0000-0000C30E0000}"/>
    <cellStyle name="Normal 4 3 3 2 2 3 2 3 5" xfId="4053" xr:uid="{00000000-0005-0000-0000-0000C40E0000}"/>
    <cellStyle name="Normal 4 3 3 2 2 3 2 3 5 2" xfId="10479" xr:uid="{00000000-0005-0000-0000-0000C50E0000}"/>
    <cellStyle name="Normal 4 3 3 2 2 3 2 3 6" xfId="7108" xr:uid="{00000000-0005-0000-0000-0000C60E0000}"/>
    <cellStyle name="Normal 4 3 3 2 2 3 2 4" xfId="764" xr:uid="{00000000-0005-0000-0000-0000C70E0000}"/>
    <cellStyle name="Normal 4 3 3 2 2 3 2 4 2" xfId="4423" xr:uid="{00000000-0005-0000-0000-0000C80E0000}"/>
    <cellStyle name="Normal 4 3 3 2 2 3 2 4 2 2" xfId="10849" xr:uid="{00000000-0005-0000-0000-0000C90E0000}"/>
    <cellStyle name="Normal 4 3 3 2 2 3 2 4 3" xfId="7484" xr:uid="{00000000-0005-0000-0000-0000CA0E0000}"/>
    <cellStyle name="Normal 4 3 3 2 2 3 2 5" xfId="1739" xr:uid="{00000000-0005-0000-0000-0000CB0E0000}"/>
    <cellStyle name="Normal 4 3 3 2 2 3 2 5 2" xfId="5181" xr:uid="{00000000-0005-0000-0000-0000CC0E0000}"/>
    <cellStyle name="Normal 4 3 3 2 2 3 2 5 2 2" xfId="11607" xr:uid="{00000000-0005-0000-0000-0000CD0E0000}"/>
    <cellStyle name="Normal 4 3 3 2 2 3 2 5 3" xfId="8448" xr:uid="{00000000-0005-0000-0000-0000CE0E0000}"/>
    <cellStyle name="Normal 4 3 3 2 2 3 2 6" xfId="3168" xr:uid="{00000000-0005-0000-0000-0000CF0E0000}"/>
    <cellStyle name="Normal 4 3 3 2 2 3 2 6 2" xfId="6107" xr:uid="{00000000-0005-0000-0000-0000D00E0000}"/>
    <cellStyle name="Normal 4 3 3 2 2 3 2 6 2 2" xfId="12533" xr:uid="{00000000-0005-0000-0000-0000D10E0000}"/>
    <cellStyle name="Normal 4 3 3 2 2 3 2 6 3" xfId="9606" xr:uid="{00000000-0005-0000-0000-0000D20E0000}"/>
    <cellStyle name="Normal 4 3 3 2 2 3 2 7" xfId="3875" xr:uid="{00000000-0005-0000-0000-0000D30E0000}"/>
    <cellStyle name="Normal 4 3 3 2 2 3 2 7 2" xfId="10301" xr:uid="{00000000-0005-0000-0000-0000D40E0000}"/>
    <cellStyle name="Normal 4 3 3 2 2 3 2 8" xfId="6930" xr:uid="{00000000-0005-0000-0000-0000D50E0000}"/>
    <cellStyle name="Normal 4 3 3 2 2 3 2_IOPES" xfId="2597" xr:uid="{00000000-0005-0000-0000-0000D60E0000}"/>
    <cellStyle name="Normal 4 3 3 2 2 3 3" xfId="482" xr:uid="{00000000-0005-0000-0000-0000D70E0000}"/>
    <cellStyle name="Normal 4 3 3 2 2 3 3 2" xfId="1061" xr:uid="{00000000-0005-0000-0000-0000D80E0000}"/>
    <cellStyle name="Normal 4 3 3 2 2 3 3 2 2" xfId="2218" xr:uid="{00000000-0005-0000-0000-0000D90E0000}"/>
    <cellStyle name="Normal 4 3 3 2 2 3 3 2 2 2" xfId="5487" xr:uid="{00000000-0005-0000-0000-0000DA0E0000}"/>
    <cellStyle name="Normal 4 3 3 2 2 3 3 2 2 2 2" xfId="11913" xr:uid="{00000000-0005-0000-0000-0000DB0E0000}"/>
    <cellStyle name="Normal 4 3 3 2 2 3 3 2 2 3" xfId="8902" xr:uid="{00000000-0005-0000-0000-0000DC0E0000}"/>
    <cellStyle name="Normal 4 3 3 2 2 3 3 2 3" xfId="3469" xr:uid="{00000000-0005-0000-0000-0000DD0E0000}"/>
    <cellStyle name="Normal 4 3 3 2 2 3 3 2 3 2" xfId="6408" xr:uid="{00000000-0005-0000-0000-0000DE0E0000}"/>
    <cellStyle name="Normal 4 3 3 2 2 3 3 2 3 2 2" xfId="12834" xr:uid="{00000000-0005-0000-0000-0000DF0E0000}"/>
    <cellStyle name="Normal 4 3 3 2 2 3 3 2 3 3" xfId="9907" xr:uid="{00000000-0005-0000-0000-0000E00E0000}"/>
    <cellStyle name="Normal 4 3 3 2 2 3 3 2 4" xfId="4720" xr:uid="{00000000-0005-0000-0000-0000E10E0000}"/>
    <cellStyle name="Normal 4 3 3 2 2 3 3 2 4 2" xfId="11146" xr:uid="{00000000-0005-0000-0000-0000E20E0000}"/>
    <cellStyle name="Normal 4 3 3 2 2 3 3 2 5" xfId="7781" xr:uid="{00000000-0005-0000-0000-0000E30E0000}"/>
    <cellStyle name="Normal 4 3 3 2 2 3 3 3" xfId="1663" xr:uid="{00000000-0005-0000-0000-0000E40E0000}"/>
    <cellStyle name="Normal 4 3 3 2 2 3 3 3 2" xfId="5119" xr:uid="{00000000-0005-0000-0000-0000E50E0000}"/>
    <cellStyle name="Normal 4 3 3 2 2 3 3 3 2 2" xfId="11545" xr:uid="{00000000-0005-0000-0000-0000E60E0000}"/>
    <cellStyle name="Normal 4 3 3 2 2 3 3 3 3" xfId="8374" xr:uid="{00000000-0005-0000-0000-0000E70E0000}"/>
    <cellStyle name="Normal 4 3 3 2 2 3 3 4" xfId="3107" xr:uid="{00000000-0005-0000-0000-0000E80E0000}"/>
    <cellStyle name="Normal 4 3 3 2 2 3 3 4 2" xfId="6046" xr:uid="{00000000-0005-0000-0000-0000E90E0000}"/>
    <cellStyle name="Normal 4 3 3 2 2 3 3 4 2 2" xfId="12472" xr:uid="{00000000-0005-0000-0000-0000EA0E0000}"/>
    <cellStyle name="Normal 4 3 3 2 2 3 3 4 3" xfId="9545" xr:uid="{00000000-0005-0000-0000-0000EB0E0000}"/>
    <cellStyle name="Normal 4 3 3 2 2 3 3 5" xfId="4172" xr:uid="{00000000-0005-0000-0000-0000EC0E0000}"/>
    <cellStyle name="Normal 4 3 3 2 2 3 3 5 2" xfId="10598" xr:uid="{00000000-0005-0000-0000-0000ED0E0000}"/>
    <cellStyle name="Normal 4 3 3 2 2 3 3 6" xfId="7227" xr:uid="{00000000-0005-0000-0000-0000EE0E0000}"/>
    <cellStyle name="Normal 4 3 3 2 2 3 4" xfId="303" xr:uid="{00000000-0005-0000-0000-0000EF0E0000}"/>
    <cellStyle name="Normal 4 3 3 2 2 3 4 2" xfId="883" xr:uid="{00000000-0005-0000-0000-0000F00E0000}"/>
    <cellStyle name="Normal 4 3 3 2 2 3 4 2 2" xfId="4542" xr:uid="{00000000-0005-0000-0000-0000F10E0000}"/>
    <cellStyle name="Normal 4 3 3 2 2 3 4 2 2 2" xfId="10968" xr:uid="{00000000-0005-0000-0000-0000F20E0000}"/>
    <cellStyle name="Normal 4 3 3 2 2 3 4 2 3" xfId="7603" xr:uid="{00000000-0005-0000-0000-0000F30E0000}"/>
    <cellStyle name="Normal 4 3 3 2 2 3 4 3" xfId="2448" xr:uid="{00000000-0005-0000-0000-0000F40E0000}"/>
    <cellStyle name="Normal 4 3 3 2 2 3 4 3 2" xfId="5632" xr:uid="{00000000-0005-0000-0000-0000F50E0000}"/>
    <cellStyle name="Normal 4 3 3 2 2 3 4 3 2 2" xfId="12058" xr:uid="{00000000-0005-0000-0000-0000F60E0000}"/>
    <cellStyle name="Normal 4 3 3 2 2 3 4 3 3" xfId="9082" xr:uid="{00000000-0005-0000-0000-0000F70E0000}"/>
    <cellStyle name="Normal 4 3 3 2 2 3 4 4" xfId="3611" xr:uid="{00000000-0005-0000-0000-0000F80E0000}"/>
    <cellStyle name="Normal 4 3 3 2 2 3 4 4 2" xfId="6550" xr:uid="{00000000-0005-0000-0000-0000F90E0000}"/>
    <cellStyle name="Normal 4 3 3 2 2 3 4 4 2 2" xfId="12976" xr:uid="{00000000-0005-0000-0000-0000FA0E0000}"/>
    <cellStyle name="Normal 4 3 3 2 2 3 4 4 3" xfId="10049" xr:uid="{00000000-0005-0000-0000-0000FB0E0000}"/>
    <cellStyle name="Normal 4 3 3 2 2 3 4 5" xfId="3994" xr:uid="{00000000-0005-0000-0000-0000FC0E0000}"/>
    <cellStyle name="Normal 4 3 3 2 2 3 4 5 2" xfId="10420" xr:uid="{00000000-0005-0000-0000-0000FD0E0000}"/>
    <cellStyle name="Normal 4 3 3 2 2 3 4 6" xfId="7049" xr:uid="{00000000-0005-0000-0000-0000FE0E0000}"/>
    <cellStyle name="Normal 4 3 3 2 2 3 5" xfId="705" xr:uid="{00000000-0005-0000-0000-0000FF0E0000}"/>
    <cellStyle name="Normal 4 3 3 2 2 3 5 2" xfId="1881" xr:uid="{00000000-0005-0000-0000-0000000F0000}"/>
    <cellStyle name="Normal 4 3 3 2 2 3 5 2 2" xfId="5279" xr:uid="{00000000-0005-0000-0000-0000010F0000}"/>
    <cellStyle name="Normal 4 3 3 2 2 3 5 2 2 2" xfId="11705" xr:uid="{00000000-0005-0000-0000-0000020F0000}"/>
    <cellStyle name="Normal 4 3 3 2 2 3 5 2 3" xfId="8577" xr:uid="{00000000-0005-0000-0000-0000030F0000}"/>
    <cellStyle name="Normal 4 3 3 2 2 3 5 3" xfId="3263" xr:uid="{00000000-0005-0000-0000-0000040F0000}"/>
    <cellStyle name="Normal 4 3 3 2 2 3 5 3 2" xfId="6202" xr:uid="{00000000-0005-0000-0000-0000050F0000}"/>
    <cellStyle name="Normal 4 3 3 2 2 3 5 3 2 2" xfId="12628" xr:uid="{00000000-0005-0000-0000-0000060F0000}"/>
    <cellStyle name="Normal 4 3 3 2 2 3 5 3 3" xfId="9701" xr:uid="{00000000-0005-0000-0000-0000070F0000}"/>
    <cellStyle name="Normal 4 3 3 2 2 3 5 4" xfId="4364" xr:uid="{00000000-0005-0000-0000-0000080F0000}"/>
    <cellStyle name="Normal 4 3 3 2 2 3 5 4 2" xfId="10790" xr:uid="{00000000-0005-0000-0000-0000090F0000}"/>
    <cellStyle name="Normal 4 3 3 2 2 3 5 5" xfId="7425" xr:uid="{00000000-0005-0000-0000-00000A0F0000}"/>
    <cellStyle name="Normal 4 3 3 2 2 3 6" xfId="1327" xr:uid="{00000000-0005-0000-0000-00000B0F0000}"/>
    <cellStyle name="Normal 4 3 3 2 2 3 6 2" xfId="4913" xr:uid="{00000000-0005-0000-0000-00000C0F0000}"/>
    <cellStyle name="Normal 4 3 3 2 2 3 6 2 2" xfId="11339" xr:uid="{00000000-0005-0000-0000-00000D0F0000}"/>
    <cellStyle name="Normal 4 3 3 2 2 3 6 3" xfId="8041" xr:uid="{00000000-0005-0000-0000-00000E0F0000}"/>
    <cellStyle name="Normal 4 3 3 2 2 3 7" xfId="2899" xr:uid="{00000000-0005-0000-0000-00000F0F0000}"/>
    <cellStyle name="Normal 4 3 3 2 2 3 7 2" xfId="5840" xr:uid="{00000000-0005-0000-0000-0000100F0000}"/>
    <cellStyle name="Normal 4 3 3 2 2 3 7 2 2" xfId="12266" xr:uid="{00000000-0005-0000-0000-0000110F0000}"/>
    <cellStyle name="Normal 4 3 3 2 2 3 7 3" xfId="9339" xr:uid="{00000000-0005-0000-0000-0000120F0000}"/>
    <cellStyle name="Normal 4 3 3 2 2 3 8" xfId="3816" xr:uid="{00000000-0005-0000-0000-0000130F0000}"/>
    <cellStyle name="Normal 4 3 3 2 2 3 8 2" xfId="10242" xr:uid="{00000000-0005-0000-0000-0000140F0000}"/>
    <cellStyle name="Normal 4 3 3 2 2 3 9" xfId="6871" xr:uid="{00000000-0005-0000-0000-0000150F0000}"/>
    <cellStyle name="Normal 4 3 3 2 2 3_IOPES" xfId="2609" xr:uid="{00000000-0005-0000-0000-0000160F0000}"/>
    <cellStyle name="Normal 4 3 3 2 2 4" xfId="95" xr:uid="{00000000-0005-0000-0000-0000170F0000}"/>
    <cellStyle name="Normal 4 3 3 2 2 4 2" xfId="468" xr:uid="{00000000-0005-0000-0000-0000180F0000}"/>
    <cellStyle name="Normal 4 3 3 2 2 4 2 2" xfId="1047" xr:uid="{00000000-0005-0000-0000-0000190F0000}"/>
    <cellStyle name="Normal 4 3 3 2 2 4 2 2 2" xfId="2258" xr:uid="{00000000-0005-0000-0000-00001A0F0000}"/>
    <cellStyle name="Normal 4 3 3 2 2 4 2 2 2 2" xfId="5517" xr:uid="{00000000-0005-0000-0000-00001B0F0000}"/>
    <cellStyle name="Normal 4 3 3 2 2 4 2 2 2 2 2" xfId="11943" xr:uid="{00000000-0005-0000-0000-00001C0F0000}"/>
    <cellStyle name="Normal 4 3 3 2 2 4 2 2 2 3" xfId="8941" xr:uid="{00000000-0005-0000-0000-00001D0F0000}"/>
    <cellStyle name="Normal 4 3 3 2 2 4 2 2 3" xfId="3499" xr:uid="{00000000-0005-0000-0000-00001E0F0000}"/>
    <cellStyle name="Normal 4 3 3 2 2 4 2 2 3 2" xfId="6438" xr:uid="{00000000-0005-0000-0000-00001F0F0000}"/>
    <cellStyle name="Normal 4 3 3 2 2 4 2 2 3 2 2" xfId="12864" xr:uid="{00000000-0005-0000-0000-0000200F0000}"/>
    <cellStyle name="Normal 4 3 3 2 2 4 2 2 3 3" xfId="9937" xr:uid="{00000000-0005-0000-0000-0000210F0000}"/>
    <cellStyle name="Normal 4 3 3 2 2 4 2 2 4" xfId="4706" xr:uid="{00000000-0005-0000-0000-0000220F0000}"/>
    <cellStyle name="Normal 4 3 3 2 2 4 2 2 4 2" xfId="11132" xr:uid="{00000000-0005-0000-0000-0000230F0000}"/>
    <cellStyle name="Normal 4 3 3 2 2 4 2 2 5" xfId="7767" xr:uid="{00000000-0005-0000-0000-0000240F0000}"/>
    <cellStyle name="Normal 4 3 3 2 2 4 2 3" xfId="1703" xr:uid="{00000000-0005-0000-0000-0000250F0000}"/>
    <cellStyle name="Normal 4 3 3 2 2 4 2 3 2" xfId="5149" xr:uid="{00000000-0005-0000-0000-0000260F0000}"/>
    <cellStyle name="Normal 4 3 3 2 2 4 2 3 2 2" xfId="11575" xr:uid="{00000000-0005-0000-0000-0000270F0000}"/>
    <cellStyle name="Normal 4 3 3 2 2 4 2 3 3" xfId="8413" xr:uid="{00000000-0005-0000-0000-0000280F0000}"/>
    <cellStyle name="Normal 4 3 3 2 2 4 2 4" xfId="3137" xr:uid="{00000000-0005-0000-0000-0000290F0000}"/>
    <cellStyle name="Normal 4 3 3 2 2 4 2 4 2" xfId="6076" xr:uid="{00000000-0005-0000-0000-00002A0F0000}"/>
    <cellStyle name="Normal 4 3 3 2 2 4 2 4 2 2" xfId="12502" xr:uid="{00000000-0005-0000-0000-00002B0F0000}"/>
    <cellStyle name="Normal 4 3 3 2 2 4 2 4 3" xfId="9575" xr:uid="{00000000-0005-0000-0000-00002C0F0000}"/>
    <cellStyle name="Normal 4 3 3 2 2 4 2 5" xfId="4158" xr:uid="{00000000-0005-0000-0000-00002D0F0000}"/>
    <cellStyle name="Normal 4 3 3 2 2 4 2 5 2" xfId="10584" xr:uid="{00000000-0005-0000-0000-00002E0F0000}"/>
    <cellStyle name="Normal 4 3 3 2 2 4 2 6" xfId="7213" xr:uid="{00000000-0005-0000-0000-00002F0F0000}"/>
    <cellStyle name="Normal 4 3 3 2 2 4 3" xfId="289" xr:uid="{00000000-0005-0000-0000-0000300F0000}"/>
    <cellStyle name="Normal 4 3 3 2 2 4 3 2" xfId="869" xr:uid="{00000000-0005-0000-0000-0000310F0000}"/>
    <cellStyle name="Normal 4 3 3 2 2 4 3 2 2" xfId="4528" xr:uid="{00000000-0005-0000-0000-0000320F0000}"/>
    <cellStyle name="Normal 4 3 3 2 2 4 3 2 2 2" xfId="10954" xr:uid="{00000000-0005-0000-0000-0000330F0000}"/>
    <cellStyle name="Normal 4 3 3 2 2 4 3 2 3" xfId="7589" xr:uid="{00000000-0005-0000-0000-0000340F0000}"/>
    <cellStyle name="Normal 4 3 3 2 2 4 3 3" xfId="2434" xr:uid="{00000000-0005-0000-0000-0000350F0000}"/>
    <cellStyle name="Normal 4 3 3 2 2 4 3 3 2" xfId="5618" xr:uid="{00000000-0005-0000-0000-0000360F0000}"/>
    <cellStyle name="Normal 4 3 3 2 2 4 3 3 2 2" xfId="12044" xr:uid="{00000000-0005-0000-0000-0000370F0000}"/>
    <cellStyle name="Normal 4 3 3 2 2 4 3 3 3" xfId="9068" xr:uid="{00000000-0005-0000-0000-0000380F0000}"/>
    <cellStyle name="Normal 4 3 3 2 2 4 3 4" xfId="3597" xr:uid="{00000000-0005-0000-0000-0000390F0000}"/>
    <cellStyle name="Normal 4 3 3 2 2 4 3 4 2" xfId="6536" xr:uid="{00000000-0005-0000-0000-00003A0F0000}"/>
    <cellStyle name="Normal 4 3 3 2 2 4 3 4 2 2" xfId="12962" xr:uid="{00000000-0005-0000-0000-00003B0F0000}"/>
    <cellStyle name="Normal 4 3 3 2 2 4 3 4 3" xfId="10035" xr:uid="{00000000-0005-0000-0000-00003C0F0000}"/>
    <cellStyle name="Normal 4 3 3 2 2 4 3 5" xfId="3980" xr:uid="{00000000-0005-0000-0000-00003D0F0000}"/>
    <cellStyle name="Normal 4 3 3 2 2 4 3 5 2" xfId="10406" xr:uid="{00000000-0005-0000-0000-00003E0F0000}"/>
    <cellStyle name="Normal 4 3 3 2 2 4 3 6" xfId="7035" xr:uid="{00000000-0005-0000-0000-00003F0F0000}"/>
    <cellStyle name="Normal 4 3 3 2 2 4 4" xfId="691" xr:uid="{00000000-0005-0000-0000-0000400F0000}"/>
    <cellStyle name="Normal 4 3 3 2 2 4 4 2" xfId="1946" xr:uid="{00000000-0005-0000-0000-0000410F0000}"/>
    <cellStyle name="Normal 4 3 3 2 2 4 4 2 2" xfId="5337" xr:uid="{00000000-0005-0000-0000-0000420F0000}"/>
    <cellStyle name="Normal 4 3 3 2 2 4 4 2 2 2" xfId="11763" xr:uid="{00000000-0005-0000-0000-0000430F0000}"/>
    <cellStyle name="Normal 4 3 3 2 2 4 4 2 3" xfId="8642" xr:uid="{00000000-0005-0000-0000-0000440F0000}"/>
    <cellStyle name="Normal 4 3 3 2 2 4 4 3" xfId="3321" xr:uid="{00000000-0005-0000-0000-0000450F0000}"/>
    <cellStyle name="Normal 4 3 3 2 2 4 4 3 2" xfId="6260" xr:uid="{00000000-0005-0000-0000-0000460F0000}"/>
    <cellStyle name="Normal 4 3 3 2 2 4 4 3 2 2" xfId="12686" xr:uid="{00000000-0005-0000-0000-0000470F0000}"/>
    <cellStyle name="Normal 4 3 3 2 2 4 4 3 3" xfId="9759" xr:uid="{00000000-0005-0000-0000-0000480F0000}"/>
    <cellStyle name="Normal 4 3 3 2 2 4 4 4" xfId="4350" xr:uid="{00000000-0005-0000-0000-0000490F0000}"/>
    <cellStyle name="Normal 4 3 3 2 2 4 4 4 2" xfId="10776" xr:uid="{00000000-0005-0000-0000-00004A0F0000}"/>
    <cellStyle name="Normal 4 3 3 2 2 4 4 5" xfId="7411" xr:uid="{00000000-0005-0000-0000-00004B0F0000}"/>
    <cellStyle name="Normal 4 3 3 2 2 4 5" xfId="1393" xr:uid="{00000000-0005-0000-0000-00004C0F0000}"/>
    <cellStyle name="Normal 4 3 3 2 2 4 5 2" xfId="4971" xr:uid="{00000000-0005-0000-0000-00004D0F0000}"/>
    <cellStyle name="Normal 4 3 3 2 2 4 5 2 2" xfId="11397" xr:uid="{00000000-0005-0000-0000-00004E0F0000}"/>
    <cellStyle name="Normal 4 3 3 2 2 4 5 3" xfId="8107" xr:uid="{00000000-0005-0000-0000-00004F0F0000}"/>
    <cellStyle name="Normal 4 3 3 2 2 4 6" xfId="2957" xr:uid="{00000000-0005-0000-0000-0000500F0000}"/>
    <cellStyle name="Normal 4 3 3 2 2 4 6 2" xfId="5898" xr:uid="{00000000-0005-0000-0000-0000510F0000}"/>
    <cellStyle name="Normal 4 3 3 2 2 4 6 2 2" xfId="12324" xr:uid="{00000000-0005-0000-0000-0000520F0000}"/>
    <cellStyle name="Normal 4 3 3 2 2 4 6 3" xfId="9397" xr:uid="{00000000-0005-0000-0000-0000530F0000}"/>
    <cellStyle name="Normal 4 3 3 2 2 4 7" xfId="3802" xr:uid="{00000000-0005-0000-0000-0000540F0000}"/>
    <cellStyle name="Normal 4 3 3 2 2 4 7 2" xfId="10228" xr:uid="{00000000-0005-0000-0000-0000550F0000}"/>
    <cellStyle name="Normal 4 3 3 2 2 4 8" xfId="6857" xr:uid="{00000000-0005-0000-0000-0000560F0000}"/>
    <cellStyle name="Normal 4 3 3 2 2 4_IOPES" xfId="2700" xr:uid="{00000000-0005-0000-0000-0000570F0000}"/>
    <cellStyle name="Normal 4 3 3 2 2 5" xfId="156" xr:uid="{00000000-0005-0000-0000-0000580F0000}"/>
    <cellStyle name="Normal 4 3 3 2 2 5 2" xfId="527" xr:uid="{00000000-0005-0000-0000-0000590F0000}"/>
    <cellStyle name="Normal 4 3 3 2 2 5 2 2" xfId="1106" xr:uid="{00000000-0005-0000-0000-00005A0F0000}"/>
    <cellStyle name="Normal 4 3 3 2 2 5 2 2 2" xfId="4765" xr:uid="{00000000-0005-0000-0000-00005B0F0000}"/>
    <cellStyle name="Normal 4 3 3 2 2 5 2 2 2 2" xfId="11191" xr:uid="{00000000-0005-0000-0000-00005C0F0000}"/>
    <cellStyle name="Normal 4 3 3 2 2 5 2 2 3" xfId="7826" xr:uid="{00000000-0005-0000-0000-00005D0F0000}"/>
    <cellStyle name="Normal 4 3 3 2 2 5 2 3" xfId="2495" xr:uid="{00000000-0005-0000-0000-00005E0F0000}"/>
    <cellStyle name="Normal 4 3 3 2 2 5 2 3 2" xfId="5677" xr:uid="{00000000-0005-0000-0000-00005F0F0000}"/>
    <cellStyle name="Normal 4 3 3 2 2 5 2 3 2 2" xfId="12103" xr:uid="{00000000-0005-0000-0000-0000600F0000}"/>
    <cellStyle name="Normal 4 3 3 2 2 5 2 3 3" xfId="9127" xr:uid="{00000000-0005-0000-0000-0000610F0000}"/>
    <cellStyle name="Normal 4 3 3 2 2 5 2 4" xfId="3656" xr:uid="{00000000-0005-0000-0000-0000620F0000}"/>
    <cellStyle name="Normal 4 3 3 2 2 5 2 4 2" xfId="6595" xr:uid="{00000000-0005-0000-0000-0000630F0000}"/>
    <cellStyle name="Normal 4 3 3 2 2 5 2 4 2 2" xfId="13021" xr:uid="{00000000-0005-0000-0000-0000640F0000}"/>
    <cellStyle name="Normal 4 3 3 2 2 5 2 4 3" xfId="10094" xr:uid="{00000000-0005-0000-0000-0000650F0000}"/>
    <cellStyle name="Normal 4 3 3 2 2 5 2 5" xfId="4217" xr:uid="{00000000-0005-0000-0000-0000660F0000}"/>
    <cellStyle name="Normal 4 3 3 2 2 5 2 5 2" xfId="10643" xr:uid="{00000000-0005-0000-0000-0000670F0000}"/>
    <cellStyle name="Normal 4 3 3 2 2 5 2 6" xfId="7272" xr:uid="{00000000-0005-0000-0000-0000680F0000}"/>
    <cellStyle name="Normal 4 3 3 2 2 5 3" xfId="348" xr:uid="{00000000-0005-0000-0000-0000690F0000}"/>
    <cellStyle name="Normal 4 3 3 2 2 5 3 2" xfId="928" xr:uid="{00000000-0005-0000-0000-00006A0F0000}"/>
    <cellStyle name="Normal 4 3 3 2 2 5 3 2 2" xfId="4587" xr:uid="{00000000-0005-0000-0000-00006B0F0000}"/>
    <cellStyle name="Normal 4 3 3 2 2 5 3 2 2 2" xfId="11013" xr:uid="{00000000-0005-0000-0000-00006C0F0000}"/>
    <cellStyle name="Normal 4 3 3 2 2 5 3 2 3" xfId="7648" xr:uid="{00000000-0005-0000-0000-00006D0F0000}"/>
    <cellStyle name="Normal 4 3 3 2 2 5 3 3" xfId="2099" xr:uid="{00000000-0005-0000-0000-00006E0F0000}"/>
    <cellStyle name="Normal 4 3 3 2 2 5 3 3 2" xfId="5397" xr:uid="{00000000-0005-0000-0000-00006F0F0000}"/>
    <cellStyle name="Normal 4 3 3 2 2 5 3 3 2 2" xfId="11823" xr:uid="{00000000-0005-0000-0000-0000700F0000}"/>
    <cellStyle name="Normal 4 3 3 2 2 5 3 3 3" xfId="8793" xr:uid="{00000000-0005-0000-0000-0000710F0000}"/>
    <cellStyle name="Normal 4 3 3 2 2 5 3 4" xfId="3379" xr:uid="{00000000-0005-0000-0000-0000720F0000}"/>
    <cellStyle name="Normal 4 3 3 2 2 5 3 4 2" xfId="6318" xr:uid="{00000000-0005-0000-0000-0000730F0000}"/>
    <cellStyle name="Normal 4 3 3 2 2 5 3 4 2 2" xfId="12744" xr:uid="{00000000-0005-0000-0000-0000740F0000}"/>
    <cellStyle name="Normal 4 3 3 2 2 5 3 4 3" xfId="9817" xr:uid="{00000000-0005-0000-0000-0000750F0000}"/>
    <cellStyle name="Normal 4 3 3 2 2 5 3 5" xfId="4039" xr:uid="{00000000-0005-0000-0000-0000760F0000}"/>
    <cellStyle name="Normal 4 3 3 2 2 5 3 5 2" xfId="10465" xr:uid="{00000000-0005-0000-0000-0000770F0000}"/>
    <cellStyle name="Normal 4 3 3 2 2 5 3 6" xfId="7094" xr:uid="{00000000-0005-0000-0000-0000780F0000}"/>
    <cellStyle name="Normal 4 3 3 2 2 5 4" xfId="750" xr:uid="{00000000-0005-0000-0000-0000790F0000}"/>
    <cellStyle name="Normal 4 3 3 2 2 5 4 2" xfId="4409" xr:uid="{00000000-0005-0000-0000-00007A0F0000}"/>
    <cellStyle name="Normal 4 3 3 2 2 5 4 2 2" xfId="10835" xr:uid="{00000000-0005-0000-0000-00007B0F0000}"/>
    <cellStyle name="Normal 4 3 3 2 2 5 4 3" xfId="7470" xr:uid="{00000000-0005-0000-0000-00007C0F0000}"/>
    <cellStyle name="Normal 4 3 3 2 2 5 5" xfId="1550" xr:uid="{00000000-0005-0000-0000-00007D0F0000}"/>
    <cellStyle name="Normal 4 3 3 2 2 5 5 2" xfId="5029" xr:uid="{00000000-0005-0000-0000-00007E0F0000}"/>
    <cellStyle name="Normal 4 3 3 2 2 5 5 2 2" xfId="11455" xr:uid="{00000000-0005-0000-0000-00007F0F0000}"/>
    <cellStyle name="Normal 4 3 3 2 2 5 5 3" xfId="8264" xr:uid="{00000000-0005-0000-0000-0000800F0000}"/>
    <cellStyle name="Normal 4 3 3 2 2 5 6" xfId="3016" xr:uid="{00000000-0005-0000-0000-0000810F0000}"/>
    <cellStyle name="Normal 4 3 3 2 2 5 6 2" xfId="5956" xr:uid="{00000000-0005-0000-0000-0000820F0000}"/>
    <cellStyle name="Normal 4 3 3 2 2 5 6 2 2" xfId="12382" xr:uid="{00000000-0005-0000-0000-0000830F0000}"/>
    <cellStyle name="Normal 4 3 3 2 2 5 6 3" xfId="9455" xr:uid="{00000000-0005-0000-0000-0000840F0000}"/>
    <cellStyle name="Normal 4 3 3 2 2 5 7" xfId="3861" xr:uid="{00000000-0005-0000-0000-0000850F0000}"/>
    <cellStyle name="Normal 4 3 3 2 2 5 7 2" xfId="10287" xr:uid="{00000000-0005-0000-0000-0000860F0000}"/>
    <cellStyle name="Normal 4 3 3 2 2 5 8" xfId="6916" xr:uid="{00000000-0005-0000-0000-0000870F0000}"/>
    <cellStyle name="Normal 4 3 3 2 2 5_IOPES" xfId="2365" xr:uid="{00000000-0005-0000-0000-0000880F0000}"/>
    <cellStyle name="Normal 4 3 3 2 2 6" xfId="222" xr:uid="{00000000-0005-0000-0000-0000890F0000}"/>
    <cellStyle name="Normal 4 3 3 2 2 6 2" xfId="586" xr:uid="{00000000-0005-0000-0000-00008A0F0000}"/>
    <cellStyle name="Normal 4 3 3 2 2 6 2 2" xfId="1165" xr:uid="{00000000-0005-0000-0000-00008B0F0000}"/>
    <cellStyle name="Normal 4 3 3 2 2 6 2 2 2" xfId="4824" xr:uid="{00000000-0005-0000-0000-00008C0F0000}"/>
    <cellStyle name="Normal 4 3 3 2 2 6 2 2 2 2" xfId="11250" xr:uid="{00000000-0005-0000-0000-00008D0F0000}"/>
    <cellStyle name="Normal 4 3 3 2 2 6 2 2 3" xfId="7885" xr:uid="{00000000-0005-0000-0000-00008E0F0000}"/>
    <cellStyle name="Normal 4 3 3 2 2 6 2 3" xfId="2561" xr:uid="{00000000-0005-0000-0000-00008F0F0000}"/>
    <cellStyle name="Normal 4 3 3 2 2 6 2 3 2" xfId="5736" xr:uid="{00000000-0005-0000-0000-0000900F0000}"/>
    <cellStyle name="Normal 4 3 3 2 2 6 2 3 2 2" xfId="12162" xr:uid="{00000000-0005-0000-0000-0000910F0000}"/>
    <cellStyle name="Normal 4 3 3 2 2 6 2 3 3" xfId="9186" xr:uid="{00000000-0005-0000-0000-0000920F0000}"/>
    <cellStyle name="Normal 4 3 3 2 2 6 2 4" xfId="3715" xr:uid="{00000000-0005-0000-0000-0000930F0000}"/>
    <cellStyle name="Normal 4 3 3 2 2 6 2 4 2" xfId="6654" xr:uid="{00000000-0005-0000-0000-0000940F0000}"/>
    <cellStyle name="Normal 4 3 3 2 2 6 2 4 2 2" xfId="13080" xr:uid="{00000000-0005-0000-0000-0000950F0000}"/>
    <cellStyle name="Normal 4 3 3 2 2 6 2 4 3" xfId="10153" xr:uid="{00000000-0005-0000-0000-0000960F0000}"/>
    <cellStyle name="Normal 4 3 3 2 2 6 2 5" xfId="4276" xr:uid="{00000000-0005-0000-0000-0000970F0000}"/>
    <cellStyle name="Normal 4 3 3 2 2 6 2 5 2" xfId="10702" xr:uid="{00000000-0005-0000-0000-0000980F0000}"/>
    <cellStyle name="Normal 4 3 3 2 2 6 2 6" xfId="7331" xr:uid="{00000000-0005-0000-0000-0000990F0000}"/>
    <cellStyle name="Normal 4 3 3 2 2 6 3" xfId="407" xr:uid="{00000000-0005-0000-0000-00009A0F0000}"/>
    <cellStyle name="Normal 4 3 3 2 2 6 3 2" xfId="987" xr:uid="{00000000-0005-0000-0000-00009B0F0000}"/>
    <cellStyle name="Normal 4 3 3 2 2 6 3 2 2" xfId="4646" xr:uid="{00000000-0005-0000-0000-00009C0F0000}"/>
    <cellStyle name="Normal 4 3 3 2 2 6 3 2 2 2" xfId="11072" xr:uid="{00000000-0005-0000-0000-00009D0F0000}"/>
    <cellStyle name="Normal 4 3 3 2 2 6 3 2 3" xfId="7707" xr:uid="{00000000-0005-0000-0000-00009E0F0000}"/>
    <cellStyle name="Normal 4 3 3 2 2 6 3 3" xfId="2174" xr:uid="{00000000-0005-0000-0000-00009F0F0000}"/>
    <cellStyle name="Normal 4 3 3 2 2 6 3 3 2" xfId="5456" xr:uid="{00000000-0005-0000-0000-0000A00F0000}"/>
    <cellStyle name="Normal 4 3 3 2 2 6 3 3 2 2" xfId="11882" xr:uid="{00000000-0005-0000-0000-0000A10F0000}"/>
    <cellStyle name="Normal 4 3 3 2 2 6 3 3 3" xfId="8866" xr:uid="{00000000-0005-0000-0000-0000A20F0000}"/>
    <cellStyle name="Normal 4 3 3 2 2 6 3 4" xfId="3438" xr:uid="{00000000-0005-0000-0000-0000A30F0000}"/>
    <cellStyle name="Normal 4 3 3 2 2 6 3 4 2" xfId="6377" xr:uid="{00000000-0005-0000-0000-0000A40F0000}"/>
    <cellStyle name="Normal 4 3 3 2 2 6 3 4 2 2" xfId="12803" xr:uid="{00000000-0005-0000-0000-0000A50F0000}"/>
    <cellStyle name="Normal 4 3 3 2 2 6 3 4 3" xfId="9876" xr:uid="{00000000-0005-0000-0000-0000A60F0000}"/>
    <cellStyle name="Normal 4 3 3 2 2 6 3 5" xfId="4098" xr:uid="{00000000-0005-0000-0000-0000A70F0000}"/>
    <cellStyle name="Normal 4 3 3 2 2 6 3 5 2" xfId="10524" xr:uid="{00000000-0005-0000-0000-0000A80F0000}"/>
    <cellStyle name="Normal 4 3 3 2 2 6 3 6" xfId="7153" xr:uid="{00000000-0005-0000-0000-0000A90F0000}"/>
    <cellStyle name="Normal 4 3 3 2 2 6 4" xfId="809" xr:uid="{00000000-0005-0000-0000-0000AA0F0000}"/>
    <cellStyle name="Normal 4 3 3 2 2 6 4 2" xfId="4468" xr:uid="{00000000-0005-0000-0000-0000AB0F0000}"/>
    <cellStyle name="Normal 4 3 3 2 2 6 4 2 2" xfId="10894" xr:uid="{00000000-0005-0000-0000-0000AC0F0000}"/>
    <cellStyle name="Normal 4 3 3 2 2 6 4 3" xfId="7529" xr:uid="{00000000-0005-0000-0000-0000AD0F0000}"/>
    <cellStyle name="Normal 4 3 3 2 2 6 5" xfId="1627" xr:uid="{00000000-0005-0000-0000-0000AE0F0000}"/>
    <cellStyle name="Normal 4 3 3 2 2 6 5 2" xfId="5088" xr:uid="{00000000-0005-0000-0000-0000AF0F0000}"/>
    <cellStyle name="Normal 4 3 3 2 2 6 5 2 2" xfId="11514" xr:uid="{00000000-0005-0000-0000-0000B00F0000}"/>
    <cellStyle name="Normal 4 3 3 2 2 6 5 3" xfId="8338" xr:uid="{00000000-0005-0000-0000-0000B10F0000}"/>
    <cellStyle name="Normal 4 3 3 2 2 6 6" xfId="3076" xr:uid="{00000000-0005-0000-0000-0000B20F0000}"/>
    <cellStyle name="Normal 4 3 3 2 2 6 6 2" xfId="6015" xr:uid="{00000000-0005-0000-0000-0000B30F0000}"/>
    <cellStyle name="Normal 4 3 3 2 2 6 6 2 2" xfId="12441" xr:uid="{00000000-0005-0000-0000-0000B40F0000}"/>
    <cellStyle name="Normal 4 3 3 2 2 6 6 3" xfId="9514" xr:uid="{00000000-0005-0000-0000-0000B50F0000}"/>
    <cellStyle name="Normal 4 3 3 2 2 6 7" xfId="3920" xr:uid="{00000000-0005-0000-0000-0000B60F0000}"/>
    <cellStyle name="Normal 4 3 3 2 2 6 7 2" xfId="10346" xr:uid="{00000000-0005-0000-0000-0000B70F0000}"/>
    <cellStyle name="Normal 4 3 3 2 2 6 8" xfId="6975" xr:uid="{00000000-0005-0000-0000-0000B80F0000}"/>
    <cellStyle name="Normal 4 3 3 2 2 6_IOPES" xfId="2353" xr:uid="{00000000-0005-0000-0000-0000B90F0000}"/>
    <cellStyle name="Normal 4 3 3 2 2 7" xfId="438" xr:uid="{00000000-0005-0000-0000-0000BA0F0000}"/>
    <cellStyle name="Normal 4 3 3 2 2 7 2" xfId="1017" xr:uid="{00000000-0005-0000-0000-0000BB0F0000}"/>
    <cellStyle name="Normal 4 3 3 2 2 7 2 2" xfId="4676" xr:uid="{00000000-0005-0000-0000-0000BC0F0000}"/>
    <cellStyle name="Normal 4 3 3 2 2 7 2 2 2" xfId="11102" xr:uid="{00000000-0005-0000-0000-0000BD0F0000}"/>
    <cellStyle name="Normal 4 3 3 2 2 7 2 3" xfId="7737" xr:uid="{00000000-0005-0000-0000-0000BE0F0000}"/>
    <cellStyle name="Normal 4 3 3 2 2 7 3" xfId="2402" xr:uid="{00000000-0005-0000-0000-0000BF0F0000}"/>
    <cellStyle name="Normal 4 3 3 2 2 7 3 2" xfId="5588" xr:uid="{00000000-0005-0000-0000-0000C00F0000}"/>
    <cellStyle name="Normal 4 3 3 2 2 7 3 2 2" xfId="12014" xr:uid="{00000000-0005-0000-0000-0000C10F0000}"/>
    <cellStyle name="Normal 4 3 3 2 2 7 3 3" xfId="9038" xr:uid="{00000000-0005-0000-0000-0000C20F0000}"/>
    <cellStyle name="Normal 4 3 3 2 2 7 4" xfId="3567" xr:uid="{00000000-0005-0000-0000-0000C30F0000}"/>
    <cellStyle name="Normal 4 3 3 2 2 7 4 2" xfId="6506" xr:uid="{00000000-0005-0000-0000-0000C40F0000}"/>
    <cellStyle name="Normal 4 3 3 2 2 7 4 2 2" xfId="12932" xr:uid="{00000000-0005-0000-0000-0000C50F0000}"/>
    <cellStyle name="Normal 4 3 3 2 2 7 4 3" xfId="10005" xr:uid="{00000000-0005-0000-0000-0000C60F0000}"/>
    <cellStyle name="Normal 4 3 3 2 2 7 5" xfId="4128" xr:uid="{00000000-0005-0000-0000-0000C70F0000}"/>
    <cellStyle name="Normal 4 3 3 2 2 7 5 2" xfId="10554" xr:uid="{00000000-0005-0000-0000-0000C80F0000}"/>
    <cellStyle name="Normal 4 3 3 2 2 7 6" xfId="7183" xr:uid="{00000000-0005-0000-0000-0000C90F0000}"/>
    <cellStyle name="Normal 4 3 3 2 2 8" xfId="259" xr:uid="{00000000-0005-0000-0000-0000CA0F0000}"/>
    <cellStyle name="Normal 4 3 3 2 2 8 2" xfId="839" xr:uid="{00000000-0005-0000-0000-0000CB0F0000}"/>
    <cellStyle name="Normal 4 3 3 2 2 8 2 2" xfId="4498" xr:uid="{00000000-0005-0000-0000-0000CC0F0000}"/>
    <cellStyle name="Normal 4 3 3 2 2 8 2 2 2" xfId="10924" xr:uid="{00000000-0005-0000-0000-0000CD0F0000}"/>
    <cellStyle name="Normal 4 3 3 2 2 8 2 3" xfId="7559" xr:uid="{00000000-0005-0000-0000-0000CE0F0000}"/>
    <cellStyle name="Normal 4 3 3 2 2 8 3" xfId="1818" xr:uid="{00000000-0005-0000-0000-0000CF0F0000}"/>
    <cellStyle name="Normal 4 3 3 2 2 8 3 2" xfId="5221" xr:uid="{00000000-0005-0000-0000-0000D00F0000}"/>
    <cellStyle name="Normal 4 3 3 2 2 8 3 2 2" xfId="11647" xr:uid="{00000000-0005-0000-0000-0000D10F0000}"/>
    <cellStyle name="Normal 4 3 3 2 2 8 3 3" xfId="8516" xr:uid="{00000000-0005-0000-0000-0000D20F0000}"/>
    <cellStyle name="Normal 4 3 3 2 2 8 4" xfId="3205" xr:uid="{00000000-0005-0000-0000-0000D30F0000}"/>
    <cellStyle name="Normal 4 3 3 2 2 8 4 2" xfId="6144" xr:uid="{00000000-0005-0000-0000-0000D40F0000}"/>
    <cellStyle name="Normal 4 3 3 2 2 8 4 2 2" xfId="12570" xr:uid="{00000000-0005-0000-0000-0000D50F0000}"/>
    <cellStyle name="Normal 4 3 3 2 2 8 4 3" xfId="9643" xr:uid="{00000000-0005-0000-0000-0000D60F0000}"/>
    <cellStyle name="Normal 4 3 3 2 2 8 5" xfId="3950" xr:uid="{00000000-0005-0000-0000-0000D70F0000}"/>
    <cellStyle name="Normal 4 3 3 2 2 8 5 2" xfId="10376" xr:uid="{00000000-0005-0000-0000-0000D80F0000}"/>
    <cellStyle name="Normal 4 3 3 2 2 8 6" xfId="7005" xr:uid="{00000000-0005-0000-0000-0000D90F0000}"/>
    <cellStyle name="Normal 4 3 3 2 2 9" xfId="661" xr:uid="{00000000-0005-0000-0000-0000DA0F0000}"/>
    <cellStyle name="Normal 4 3 3 2 2 9 2" xfId="4320" xr:uid="{00000000-0005-0000-0000-0000DB0F0000}"/>
    <cellStyle name="Normal 4 3 3 2 2 9 2 2" xfId="10746" xr:uid="{00000000-0005-0000-0000-0000DC0F0000}"/>
    <cellStyle name="Normal 4 3 3 2 2 9 3" xfId="7381" xr:uid="{00000000-0005-0000-0000-0000DD0F0000}"/>
    <cellStyle name="Normal 4 3 3 2 2_IOPES" xfId="2621" xr:uid="{00000000-0005-0000-0000-0000DE0F0000}"/>
    <cellStyle name="Normal 4 3 3 2 3" xfId="458" xr:uid="{00000000-0005-0000-0000-0000DF0F0000}"/>
    <cellStyle name="Normal 4 3 3 2 3 2" xfId="1037" xr:uid="{00000000-0005-0000-0000-0000E00F0000}"/>
    <cellStyle name="Normal 4 3 3 2 3 2 2" xfId="2285" xr:uid="{00000000-0005-0000-0000-0000E10F0000}"/>
    <cellStyle name="Normal 4 3 3 2 3 2 2 2" xfId="5539" xr:uid="{00000000-0005-0000-0000-0000E20F0000}"/>
    <cellStyle name="Normal 4 3 3 2 3 2 2 2 2" xfId="11965" xr:uid="{00000000-0005-0000-0000-0000E30F0000}"/>
    <cellStyle name="Normal 4 3 3 2 3 2 2 3" xfId="8966" xr:uid="{00000000-0005-0000-0000-0000E40F0000}"/>
    <cellStyle name="Normal 4 3 3 2 3 2 3" xfId="3520" xr:uid="{00000000-0005-0000-0000-0000E50F0000}"/>
    <cellStyle name="Normal 4 3 3 2 3 2 3 2" xfId="6459" xr:uid="{00000000-0005-0000-0000-0000E60F0000}"/>
    <cellStyle name="Normal 4 3 3 2 3 2 3 2 2" xfId="12885" xr:uid="{00000000-0005-0000-0000-0000E70F0000}"/>
    <cellStyle name="Normal 4 3 3 2 3 2 3 3" xfId="9958" xr:uid="{00000000-0005-0000-0000-0000E80F0000}"/>
    <cellStyle name="Normal 4 3 3 2 3 2 4" xfId="4696" xr:uid="{00000000-0005-0000-0000-0000E90F0000}"/>
    <cellStyle name="Normal 4 3 3 2 3 2 4 2" xfId="11122" xr:uid="{00000000-0005-0000-0000-0000EA0F0000}"/>
    <cellStyle name="Normal 4 3 3 2 3 2 5" xfId="7757" xr:uid="{00000000-0005-0000-0000-0000EB0F0000}"/>
    <cellStyle name="Normal 4 3 3 2 3 3" xfId="1729" xr:uid="{00000000-0005-0000-0000-0000EC0F0000}"/>
    <cellStyle name="Normal 4 3 3 2 3 3 2" xfId="5171" xr:uid="{00000000-0005-0000-0000-0000ED0F0000}"/>
    <cellStyle name="Normal 4 3 3 2 3 3 2 2" xfId="11597" xr:uid="{00000000-0005-0000-0000-0000EE0F0000}"/>
    <cellStyle name="Normal 4 3 3 2 3 3 3" xfId="8438" xr:uid="{00000000-0005-0000-0000-0000EF0F0000}"/>
    <cellStyle name="Normal 4 3 3 2 3 4" xfId="3158" xr:uid="{00000000-0005-0000-0000-0000F00F0000}"/>
    <cellStyle name="Normal 4 3 3 2 3 4 2" xfId="6097" xr:uid="{00000000-0005-0000-0000-0000F10F0000}"/>
    <cellStyle name="Normal 4 3 3 2 3 4 2 2" xfId="12523" xr:uid="{00000000-0005-0000-0000-0000F20F0000}"/>
    <cellStyle name="Normal 4 3 3 2 3 4 3" xfId="9596" xr:uid="{00000000-0005-0000-0000-0000F30F0000}"/>
    <cellStyle name="Normal 4 3 3 2 3 5" xfId="4148" xr:uid="{00000000-0005-0000-0000-0000F40F0000}"/>
    <cellStyle name="Normal 4 3 3 2 3 5 2" xfId="10574" xr:uid="{00000000-0005-0000-0000-0000F50F0000}"/>
    <cellStyle name="Normal 4 3 3 2 3 6" xfId="7203" xr:uid="{00000000-0005-0000-0000-0000F60F0000}"/>
    <cellStyle name="Normal 4 3 3 2 4" xfId="279" xr:uid="{00000000-0005-0000-0000-0000F70F0000}"/>
    <cellStyle name="Normal 4 3 3 2 4 2" xfId="859" xr:uid="{00000000-0005-0000-0000-0000F80F0000}"/>
    <cellStyle name="Normal 4 3 3 2 4 2 2" xfId="2207" xr:uid="{00000000-0005-0000-0000-0000F90F0000}"/>
    <cellStyle name="Normal 4 3 3 2 4 2 2 2" xfId="5477" xr:uid="{00000000-0005-0000-0000-0000FA0F0000}"/>
    <cellStyle name="Normal 4 3 3 2 4 2 2 2 2" xfId="11903" xr:uid="{00000000-0005-0000-0000-0000FB0F0000}"/>
    <cellStyle name="Normal 4 3 3 2 4 2 2 3" xfId="8892" xr:uid="{00000000-0005-0000-0000-0000FC0F0000}"/>
    <cellStyle name="Normal 4 3 3 2 4 2 3" xfId="3459" xr:uid="{00000000-0005-0000-0000-0000FD0F0000}"/>
    <cellStyle name="Normal 4 3 3 2 4 2 3 2" xfId="6398" xr:uid="{00000000-0005-0000-0000-0000FE0F0000}"/>
    <cellStyle name="Normal 4 3 3 2 4 2 3 2 2" xfId="12824" xr:uid="{00000000-0005-0000-0000-0000FF0F0000}"/>
    <cellStyle name="Normal 4 3 3 2 4 2 3 3" xfId="9897" xr:uid="{00000000-0005-0000-0000-000000100000}"/>
    <cellStyle name="Normal 4 3 3 2 4 2 4" xfId="4518" xr:uid="{00000000-0005-0000-0000-000001100000}"/>
    <cellStyle name="Normal 4 3 3 2 4 2 4 2" xfId="10944" xr:uid="{00000000-0005-0000-0000-000002100000}"/>
    <cellStyle name="Normal 4 3 3 2 4 2 5" xfId="7579" xr:uid="{00000000-0005-0000-0000-000003100000}"/>
    <cellStyle name="Normal 4 3 3 2 4 3" xfId="1653" xr:uid="{00000000-0005-0000-0000-000004100000}"/>
    <cellStyle name="Normal 4 3 3 2 4 3 2" xfId="5109" xr:uid="{00000000-0005-0000-0000-000005100000}"/>
    <cellStyle name="Normal 4 3 3 2 4 3 2 2" xfId="11535" xr:uid="{00000000-0005-0000-0000-000006100000}"/>
    <cellStyle name="Normal 4 3 3 2 4 3 3" xfId="8364" xr:uid="{00000000-0005-0000-0000-000007100000}"/>
    <cellStyle name="Normal 4 3 3 2 4 4" xfId="3097" xr:uid="{00000000-0005-0000-0000-000008100000}"/>
    <cellStyle name="Normal 4 3 3 2 4 4 2" xfId="6036" xr:uid="{00000000-0005-0000-0000-000009100000}"/>
    <cellStyle name="Normal 4 3 3 2 4 4 2 2" xfId="12462" xr:uid="{00000000-0005-0000-0000-00000A100000}"/>
    <cellStyle name="Normal 4 3 3 2 4 4 3" xfId="9535" xr:uid="{00000000-0005-0000-0000-00000B100000}"/>
    <cellStyle name="Normal 4 3 3 2 4 5" xfId="3970" xr:uid="{00000000-0005-0000-0000-00000C100000}"/>
    <cellStyle name="Normal 4 3 3 2 4 5 2" xfId="10396" xr:uid="{00000000-0005-0000-0000-00000D100000}"/>
    <cellStyle name="Normal 4 3 3 2 4 6" xfId="7025" xr:uid="{00000000-0005-0000-0000-00000E100000}"/>
    <cellStyle name="Normal 4 3 3 2 5" xfId="681" xr:uid="{00000000-0005-0000-0000-00000F100000}"/>
    <cellStyle name="Normal 4 3 3 2 5 2" xfId="2424" xr:uid="{00000000-0005-0000-0000-000010100000}"/>
    <cellStyle name="Normal 4 3 3 2 5 2 2" xfId="5608" xr:uid="{00000000-0005-0000-0000-000011100000}"/>
    <cellStyle name="Normal 4 3 3 2 5 2 2 2" xfId="12034" xr:uid="{00000000-0005-0000-0000-000012100000}"/>
    <cellStyle name="Normal 4 3 3 2 5 2 3" xfId="9058" xr:uid="{00000000-0005-0000-0000-000013100000}"/>
    <cellStyle name="Normal 4 3 3 2 5 3" xfId="3587" xr:uid="{00000000-0005-0000-0000-000014100000}"/>
    <cellStyle name="Normal 4 3 3 2 5 3 2" xfId="6526" xr:uid="{00000000-0005-0000-0000-000015100000}"/>
    <cellStyle name="Normal 4 3 3 2 5 3 2 2" xfId="12952" xr:uid="{00000000-0005-0000-0000-000016100000}"/>
    <cellStyle name="Normal 4 3 3 2 5 3 3" xfId="10025" xr:uid="{00000000-0005-0000-0000-000017100000}"/>
    <cellStyle name="Normal 4 3 3 2 5 4" xfId="4340" xr:uid="{00000000-0005-0000-0000-000018100000}"/>
    <cellStyle name="Normal 4 3 3 2 5 4 2" xfId="10766" xr:uid="{00000000-0005-0000-0000-000019100000}"/>
    <cellStyle name="Normal 4 3 3 2 5 5" xfId="7401" xr:uid="{00000000-0005-0000-0000-00001A100000}"/>
    <cellStyle name="Normal 4 3 3 2 6" xfId="1871" xr:uid="{00000000-0005-0000-0000-00001B100000}"/>
    <cellStyle name="Normal 4 3 3 2 6 2" xfId="3253" xr:uid="{00000000-0005-0000-0000-00001C100000}"/>
    <cellStyle name="Normal 4 3 3 2 6 2 2" xfId="6192" xr:uid="{00000000-0005-0000-0000-00001D100000}"/>
    <cellStyle name="Normal 4 3 3 2 6 2 2 2" xfId="12618" xr:uid="{00000000-0005-0000-0000-00001E100000}"/>
    <cellStyle name="Normal 4 3 3 2 6 2 3" xfId="9691" xr:uid="{00000000-0005-0000-0000-00001F100000}"/>
    <cellStyle name="Normal 4 3 3 2 6 3" xfId="5269" xr:uid="{00000000-0005-0000-0000-000020100000}"/>
    <cellStyle name="Normal 4 3 3 2 6 3 2" xfId="11695" xr:uid="{00000000-0005-0000-0000-000021100000}"/>
    <cellStyle name="Normal 4 3 3 2 6 4" xfId="8567" xr:uid="{00000000-0005-0000-0000-000022100000}"/>
    <cellStyle name="Normal 4 3 3 2 7" xfId="1317" xr:uid="{00000000-0005-0000-0000-000023100000}"/>
    <cellStyle name="Normal 4 3 3 2 7 2" xfId="4903" xr:uid="{00000000-0005-0000-0000-000024100000}"/>
    <cellStyle name="Normal 4 3 3 2 7 2 2" xfId="11329" xr:uid="{00000000-0005-0000-0000-000025100000}"/>
    <cellStyle name="Normal 4 3 3 2 7 3" xfId="8031" xr:uid="{00000000-0005-0000-0000-000026100000}"/>
    <cellStyle name="Normal 4 3 3 2 8" xfId="2889" xr:uid="{00000000-0005-0000-0000-000027100000}"/>
    <cellStyle name="Normal 4 3 3 2 8 2" xfId="5830" xr:uid="{00000000-0005-0000-0000-000028100000}"/>
    <cellStyle name="Normal 4 3 3 2 8 2 2" xfId="12256" xr:uid="{00000000-0005-0000-0000-000029100000}"/>
    <cellStyle name="Normal 4 3 3 2 8 3" xfId="9329" xr:uid="{00000000-0005-0000-0000-00002A100000}"/>
    <cellStyle name="Normal 4 3 3 2 9" xfId="3792" xr:uid="{00000000-0005-0000-0000-00002B100000}"/>
    <cellStyle name="Normal 4 3 3 2 9 2" xfId="10218" xr:uid="{00000000-0005-0000-0000-00002C100000}"/>
    <cellStyle name="Normal 4 3 3 2_IOPES" xfId="2633" xr:uid="{00000000-0005-0000-0000-00002D100000}"/>
    <cellStyle name="Normal 4 3 3 3" xfId="146" xr:uid="{00000000-0005-0000-0000-00002E100000}"/>
    <cellStyle name="Normal 4 3 3 3 2" xfId="517" xr:uid="{00000000-0005-0000-0000-00002F100000}"/>
    <cellStyle name="Normal 4 3 3 3 2 2" xfId="1096" xr:uid="{00000000-0005-0000-0000-000030100000}"/>
    <cellStyle name="Normal 4 3 3 3 2 2 2" xfId="2248" xr:uid="{00000000-0005-0000-0000-000031100000}"/>
    <cellStyle name="Normal 4 3 3 3 2 2 2 2" xfId="5507" xr:uid="{00000000-0005-0000-0000-000032100000}"/>
    <cellStyle name="Normal 4 3 3 3 2 2 2 2 2" xfId="11933" xr:uid="{00000000-0005-0000-0000-000033100000}"/>
    <cellStyle name="Normal 4 3 3 3 2 2 2 3" xfId="8931" xr:uid="{00000000-0005-0000-0000-000034100000}"/>
    <cellStyle name="Normal 4 3 3 3 2 2 3" xfId="3489" xr:uid="{00000000-0005-0000-0000-000035100000}"/>
    <cellStyle name="Normal 4 3 3 3 2 2 3 2" xfId="6428" xr:uid="{00000000-0005-0000-0000-000036100000}"/>
    <cellStyle name="Normal 4 3 3 3 2 2 3 2 2" xfId="12854" xr:uid="{00000000-0005-0000-0000-000037100000}"/>
    <cellStyle name="Normal 4 3 3 3 2 2 3 3" xfId="9927" xr:uid="{00000000-0005-0000-0000-000038100000}"/>
    <cellStyle name="Normal 4 3 3 3 2 2 4" xfId="4755" xr:uid="{00000000-0005-0000-0000-000039100000}"/>
    <cellStyle name="Normal 4 3 3 3 2 2 4 2" xfId="11181" xr:uid="{00000000-0005-0000-0000-00003A100000}"/>
    <cellStyle name="Normal 4 3 3 3 2 2 5" xfId="7816" xr:uid="{00000000-0005-0000-0000-00003B100000}"/>
    <cellStyle name="Normal 4 3 3 3 2 3" xfId="1693" xr:uid="{00000000-0005-0000-0000-00003C100000}"/>
    <cellStyle name="Normal 4 3 3 3 2 3 2" xfId="5139" xr:uid="{00000000-0005-0000-0000-00003D100000}"/>
    <cellStyle name="Normal 4 3 3 3 2 3 2 2" xfId="11565" xr:uid="{00000000-0005-0000-0000-00003E100000}"/>
    <cellStyle name="Normal 4 3 3 3 2 3 3" xfId="8403" xr:uid="{00000000-0005-0000-0000-00003F100000}"/>
    <cellStyle name="Normal 4 3 3 3 2 4" xfId="3127" xr:uid="{00000000-0005-0000-0000-000040100000}"/>
    <cellStyle name="Normal 4 3 3 3 2 4 2" xfId="6066" xr:uid="{00000000-0005-0000-0000-000041100000}"/>
    <cellStyle name="Normal 4 3 3 3 2 4 2 2" xfId="12492" xr:uid="{00000000-0005-0000-0000-000042100000}"/>
    <cellStyle name="Normal 4 3 3 3 2 4 3" xfId="9565" xr:uid="{00000000-0005-0000-0000-000043100000}"/>
    <cellStyle name="Normal 4 3 3 3 2 5" xfId="4207" xr:uid="{00000000-0005-0000-0000-000044100000}"/>
    <cellStyle name="Normal 4 3 3 3 2 5 2" xfId="10633" xr:uid="{00000000-0005-0000-0000-000045100000}"/>
    <cellStyle name="Normal 4 3 3 3 2 6" xfId="7262" xr:uid="{00000000-0005-0000-0000-000046100000}"/>
    <cellStyle name="Normal 4 3 3 3 3" xfId="338" xr:uid="{00000000-0005-0000-0000-000047100000}"/>
    <cellStyle name="Normal 4 3 3 3 3 2" xfId="918" xr:uid="{00000000-0005-0000-0000-000048100000}"/>
    <cellStyle name="Normal 4 3 3 3 3 2 2" xfId="4577" xr:uid="{00000000-0005-0000-0000-000049100000}"/>
    <cellStyle name="Normal 4 3 3 3 3 2 2 2" xfId="11003" xr:uid="{00000000-0005-0000-0000-00004A100000}"/>
    <cellStyle name="Normal 4 3 3 3 3 2 3" xfId="7638" xr:uid="{00000000-0005-0000-0000-00004B100000}"/>
    <cellStyle name="Normal 4 3 3 3 3 3" xfId="2485" xr:uid="{00000000-0005-0000-0000-00004C100000}"/>
    <cellStyle name="Normal 4 3 3 3 3 3 2" xfId="5667" xr:uid="{00000000-0005-0000-0000-00004D100000}"/>
    <cellStyle name="Normal 4 3 3 3 3 3 2 2" xfId="12093" xr:uid="{00000000-0005-0000-0000-00004E100000}"/>
    <cellStyle name="Normal 4 3 3 3 3 3 3" xfId="9117" xr:uid="{00000000-0005-0000-0000-00004F100000}"/>
    <cellStyle name="Normal 4 3 3 3 3 4" xfId="3646" xr:uid="{00000000-0005-0000-0000-000050100000}"/>
    <cellStyle name="Normal 4 3 3 3 3 4 2" xfId="6585" xr:uid="{00000000-0005-0000-0000-000051100000}"/>
    <cellStyle name="Normal 4 3 3 3 3 4 2 2" xfId="13011" xr:uid="{00000000-0005-0000-0000-000052100000}"/>
    <cellStyle name="Normal 4 3 3 3 3 4 3" xfId="10084" xr:uid="{00000000-0005-0000-0000-000053100000}"/>
    <cellStyle name="Normal 4 3 3 3 3 5" xfId="4029" xr:uid="{00000000-0005-0000-0000-000054100000}"/>
    <cellStyle name="Normal 4 3 3 3 3 5 2" xfId="10455" xr:uid="{00000000-0005-0000-0000-000055100000}"/>
    <cellStyle name="Normal 4 3 3 3 3 6" xfId="7084" xr:uid="{00000000-0005-0000-0000-000056100000}"/>
    <cellStyle name="Normal 4 3 3 3 4" xfId="740" xr:uid="{00000000-0005-0000-0000-000057100000}"/>
    <cellStyle name="Normal 4 3 3 3 4 2" xfId="1936" xr:uid="{00000000-0005-0000-0000-000058100000}"/>
    <cellStyle name="Normal 4 3 3 3 4 2 2" xfId="5327" xr:uid="{00000000-0005-0000-0000-000059100000}"/>
    <cellStyle name="Normal 4 3 3 3 4 2 2 2" xfId="11753" xr:uid="{00000000-0005-0000-0000-00005A100000}"/>
    <cellStyle name="Normal 4 3 3 3 4 2 3" xfId="8632" xr:uid="{00000000-0005-0000-0000-00005B100000}"/>
    <cellStyle name="Normal 4 3 3 3 4 3" xfId="3311" xr:uid="{00000000-0005-0000-0000-00005C100000}"/>
    <cellStyle name="Normal 4 3 3 3 4 3 2" xfId="6250" xr:uid="{00000000-0005-0000-0000-00005D100000}"/>
    <cellStyle name="Normal 4 3 3 3 4 3 2 2" xfId="12676" xr:uid="{00000000-0005-0000-0000-00005E100000}"/>
    <cellStyle name="Normal 4 3 3 3 4 3 3" xfId="9749" xr:uid="{00000000-0005-0000-0000-00005F100000}"/>
    <cellStyle name="Normal 4 3 3 3 4 4" xfId="4399" xr:uid="{00000000-0005-0000-0000-000060100000}"/>
    <cellStyle name="Normal 4 3 3 3 4 4 2" xfId="10825" xr:uid="{00000000-0005-0000-0000-000061100000}"/>
    <cellStyle name="Normal 4 3 3 3 4 5" xfId="7460" xr:uid="{00000000-0005-0000-0000-000062100000}"/>
    <cellStyle name="Normal 4 3 3 3 5" xfId="1383" xr:uid="{00000000-0005-0000-0000-000063100000}"/>
    <cellStyle name="Normal 4 3 3 3 5 2" xfId="4961" xr:uid="{00000000-0005-0000-0000-000064100000}"/>
    <cellStyle name="Normal 4 3 3 3 5 2 2" xfId="11387" xr:uid="{00000000-0005-0000-0000-000065100000}"/>
    <cellStyle name="Normal 4 3 3 3 5 3" xfId="8097" xr:uid="{00000000-0005-0000-0000-000066100000}"/>
    <cellStyle name="Normal 4 3 3 3 6" xfId="2947" xr:uid="{00000000-0005-0000-0000-000067100000}"/>
    <cellStyle name="Normal 4 3 3 3 6 2" xfId="5888" xr:uid="{00000000-0005-0000-0000-000068100000}"/>
    <cellStyle name="Normal 4 3 3 3 6 2 2" xfId="12314" xr:uid="{00000000-0005-0000-0000-000069100000}"/>
    <cellStyle name="Normal 4 3 3 3 6 3" xfId="9387" xr:uid="{00000000-0005-0000-0000-00006A100000}"/>
    <cellStyle name="Normal 4 3 3 3 7" xfId="3851" xr:uid="{00000000-0005-0000-0000-00006B100000}"/>
    <cellStyle name="Normal 4 3 3 3 7 2" xfId="10277" xr:uid="{00000000-0005-0000-0000-00006C100000}"/>
    <cellStyle name="Normal 4 3 3 3 8" xfId="6906" xr:uid="{00000000-0005-0000-0000-00006D100000}"/>
    <cellStyle name="Normal 4 3 3 3_IOPES" xfId="2682" xr:uid="{00000000-0005-0000-0000-00006E100000}"/>
    <cellStyle name="Normal 4 3 3 4" xfId="211" xr:uid="{00000000-0005-0000-0000-00006F100000}"/>
    <cellStyle name="Normal 4 3 3 4 2" xfId="576" xr:uid="{00000000-0005-0000-0000-000070100000}"/>
    <cellStyle name="Normal 4 3 3 4 2 2" xfId="1155" xr:uid="{00000000-0005-0000-0000-000071100000}"/>
    <cellStyle name="Normal 4 3 3 4 2 2 2" xfId="4814" xr:uid="{00000000-0005-0000-0000-000072100000}"/>
    <cellStyle name="Normal 4 3 3 4 2 2 2 2" xfId="11240" xr:uid="{00000000-0005-0000-0000-000073100000}"/>
    <cellStyle name="Normal 4 3 3 4 2 2 3" xfId="7875" xr:uid="{00000000-0005-0000-0000-000074100000}"/>
    <cellStyle name="Normal 4 3 3 4 2 3" xfId="2550" xr:uid="{00000000-0005-0000-0000-000075100000}"/>
    <cellStyle name="Normal 4 3 3 4 2 3 2" xfId="5726" xr:uid="{00000000-0005-0000-0000-000076100000}"/>
    <cellStyle name="Normal 4 3 3 4 2 3 2 2" xfId="12152" xr:uid="{00000000-0005-0000-0000-000077100000}"/>
    <cellStyle name="Normal 4 3 3 4 2 3 3" xfId="9176" xr:uid="{00000000-0005-0000-0000-000078100000}"/>
    <cellStyle name="Normal 4 3 3 4 2 4" xfId="3705" xr:uid="{00000000-0005-0000-0000-000079100000}"/>
    <cellStyle name="Normal 4 3 3 4 2 4 2" xfId="6644" xr:uid="{00000000-0005-0000-0000-00007A100000}"/>
    <cellStyle name="Normal 4 3 3 4 2 4 2 2" xfId="13070" xr:uid="{00000000-0005-0000-0000-00007B100000}"/>
    <cellStyle name="Normal 4 3 3 4 2 4 3" xfId="10143" xr:uid="{00000000-0005-0000-0000-00007C100000}"/>
    <cellStyle name="Normal 4 3 3 4 2 5" xfId="4266" xr:uid="{00000000-0005-0000-0000-00007D100000}"/>
    <cellStyle name="Normal 4 3 3 4 2 5 2" xfId="10692" xr:uid="{00000000-0005-0000-0000-00007E100000}"/>
    <cellStyle name="Normal 4 3 3 4 2 6" xfId="7321" xr:uid="{00000000-0005-0000-0000-00007F100000}"/>
    <cellStyle name="Normal 4 3 3 4 3" xfId="65" xr:uid="{00000000-0005-0000-0000-000080100000}"/>
    <cellStyle name="Normal 4 3 3 4 3 10" xfId="2842" xr:uid="{00000000-0005-0000-0000-000081100000}"/>
    <cellStyle name="Normal 4 3 3 4 3 10 2" xfId="5783" xr:uid="{00000000-0005-0000-0000-000082100000}"/>
    <cellStyle name="Normal 4 3 3 4 3 10 2 2" xfId="12209" xr:uid="{00000000-0005-0000-0000-000083100000}"/>
    <cellStyle name="Normal 4 3 3 4 3 10 3" xfId="9282" xr:uid="{00000000-0005-0000-0000-000084100000}"/>
    <cellStyle name="Normal 4 3 3 4 3 11" xfId="3773" xr:uid="{00000000-0005-0000-0000-000085100000}"/>
    <cellStyle name="Normal 4 3 3 4 3 11 2" xfId="10199" xr:uid="{00000000-0005-0000-0000-000086100000}"/>
    <cellStyle name="Normal 4 3 3 4 3 12" xfId="6705" xr:uid="{00000000-0005-0000-0000-000087100000}"/>
    <cellStyle name="Normal 4 3 3 4 3 13" xfId="6748" xr:uid="{00000000-0005-0000-0000-000088100000}"/>
    <cellStyle name="Normal 4 3 3 4 3 14" xfId="6789" xr:uid="{00000000-0005-0000-0000-000089100000}"/>
    <cellStyle name="Normal 4 3 3 4 3 15" xfId="6828" xr:uid="{00000000-0005-0000-0000-00008A100000}"/>
    <cellStyle name="Normal 4 3 3 4 3 2" xfId="127" xr:uid="{00000000-0005-0000-0000-00008B100000}"/>
    <cellStyle name="Normal 4 3 3 4 3 2 2" xfId="188" xr:uid="{00000000-0005-0000-0000-00008C100000}"/>
    <cellStyle name="Normal 4 3 3 4 3 2 2 2" xfId="559" xr:uid="{00000000-0005-0000-0000-00008D100000}"/>
    <cellStyle name="Normal 4 3 3 4 3 2 2 2 2" xfId="1138" xr:uid="{00000000-0005-0000-0000-00008E100000}"/>
    <cellStyle name="Normal 4 3 3 4 3 2 2 2 2 2" xfId="4797" xr:uid="{00000000-0005-0000-0000-00008F100000}"/>
    <cellStyle name="Normal 4 3 3 4 3 2 2 2 2 2 2" xfId="11223" xr:uid="{00000000-0005-0000-0000-000090100000}"/>
    <cellStyle name="Normal 4 3 3 4 3 2 2 2 2 3" xfId="7858" xr:uid="{00000000-0005-0000-0000-000091100000}"/>
    <cellStyle name="Normal 4 3 3 4 3 2 2 2 3" xfId="2527" xr:uid="{00000000-0005-0000-0000-000092100000}"/>
    <cellStyle name="Normal 4 3 3 4 3 2 2 2 3 2" xfId="5709" xr:uid="{00000000-0005-0000-0000-000093100000}"/>
    <cellStyle name="Normal 4 3 3 4 3 2 2 2 3 2 2" xfId="12135" xr:uid="{00000000-0005-0000-0000-000094100000}"/>
    <cellStyle name="Normal 4 3 3 4 3 2 2 2 3 3" xfId="9159" xr:uid="{00000000-0005-0000-0000-000095100000}"/>
    <cellStyle name="Normal 4 3 3 4 3 2 2 2 4" xfId="3688" xr:uid="{00000000-0005-0000-0000-000096100000}"/>
    <cellStyle name="Normal 4 3 3 4 3 2 2 2 4 2" xfId="6627" xr:uid="{00000000-0005-0000-0000-000097100000}"/>
    <cellStyle name="Normal 4 3 3 4 3 2 2 2 4 2 2" xfId="13053" xr:uid="{00000000-0005-0000-0000-000098100000}"/>
    <cellStyle name="Normal 4 3 3 4 3 2 2 2 4 3" xfId="10126" xr:uid="{00000000-0005-0000-0000-000099100000}"/>
    <cellStyle name="Normal 4 3 3 4 3 2 2 2 5" xfId="4249" xr:uid="{00000000-0005-0000-0000-00009A100000}"/>
    <cellStyle name="Normal 4 3 3 4 3 2 2 2 5 2" xfId="10675" xr:uid="{00000000-0005-0000-0000-00009B100000}"/>
    <cellStyle name="Normal 4 3 3 4 3 2 2 2 6" xfId="7304" xr:uid="{00000000-0005-0000-0000-00009C100000}"/>
    <cellStyle name="Normal 4 3 3 4 3 2 2 3" xfId="380" xr:uid="{00000000-0005-0000-0000-00009D100000}"/>
    <cellStyle name="Normal 4 3 3 4 3 2 2 3 2" xfId="960" xr:uid="{00000000-0005-0000-0000-00009E100000}"/>
    <cellStyle name="Normal 4 3 3 4 3 2 2 3 2 2" xfId="4619" xr:uid="{00000000-0005-0000-0000-00009F100000}"/>
    <cellStyle name="Normal 4 3 3 4 3 2 2 3 2 2 2" xfId="11045" xr:uid="{00000000-0005-0000-0000-0000A0100000}"/>
    <cellStyle name="Normal 4 3 3 4 3 2 2 3 2 3" xfId="7680" xr:uid="{00000000-0005-0000-0000-0000A1100000}"/>
    <cellStyle name="Normal 4 3 3 4 3 2 2 3 3" xfId="2296" xr:uid="{00000000-0005-0000-0000-0000A2100000}"/>
    <cellStyle name="Normal 4 3 3 4 3 2 2 3 3 2" xfId="5550" xr:uid="{00000000-0005-0000-0000-0000A3100000}"/>
    <cellStyle name="Normal 4 3 3 4 3 2 2 3 3 2 2" xfId="11976" xr:uid="{00000000-0005-0000-0000-0000A4100000}"/>
    <cellStyle name="Normal 4 3 3 4 3 2 2 3 3 3" xfId="8977" xr:uid="{00000000-0005-0000-0000-0000A5100000}"/>
    <cellStyle name="Normal 4 3 3 4 3 2 2 3 4" xfId="3531" xr:uid="{00000000-0005-0000-0000-0000A6100000}"/>
    <cellStyle name="Normal 4 3 3 4 3 2 2 3 4 2" xfId="6470" xr:uid="{00000000-0005-0000-0000-0000A7100000}"/>
    <cellStyle name="Normal 4 3 3 4 3 2 2 3 4 2 2" xfId="12896" xr:uid="{00000000-0005-0000-0000-0000A8100000}"/>
    <cellStyle name="Normal 4 3 3 4 3 2 2 3 4 3" xfId="9969" xr:uid="{00000000-0005-0000-0000-0000A9100000}"/>
    <cellStyle name="Normal 4 3 3 4 3 2 2 3 5" xfId="4071" xr:uid="{00000000-0005-0000-0000-0000AA100000}"/>
    <cellStyle name="Normal 4 3 3 4 3 2 2 3 5 2" xfId="10497" xr:uid="{00000000-0005-0000-0000-0000AB100000}"/>
    <cellStyle name="Normal 4 3 3 4 3 2 2 3 6" xfId="7126" xr:uid="{00000000-0005-0000-0000-0000AC100000}"/>
    <cellStyle name="Normal 4 3 3 4 3 2 2 4" xfId="782" xr:uid="{00000000-0005-0000-0000-0000AD100000}"/>
    <cellStyle name="Normal 4 3 3 4 3 2 2 4 2" xfId="4441" xr:uid="{00000000-0005-0000-0000-0000AE100000}"/>
    <cellStyle name="Normal 4 3 3 4 3 2 2 4 2 2" xfId="10867" xr:uid="{00000000-0005-0000-0000-0000AF100000}"/>
    <cellStyle name="Normal 4 3 3 4 3 2 2 4 3" xfId="7502" xr:uid="{00000000-0005-0000-0000-0000B0100000}"/>
    <cellStyle name="Normal 4 3 3 4 3 2 2 5" xfId="1740" xr:uid="{00000000-0005-0000-0000-0000B1100000}"/>
    <cellStyle name="Normal 4 3 3 4 3 2 2 5 2" xfId="5182" xr:uid="{00000000-0005-0000-0000-0000B2100000}"/>
    <cellStyle name="Normal 4 3 3 4 3 2 2 5 2 2" xfId="11608" xr:uid="{00000000-0005-0000-0000-0000B3100000}"/>
    <cellStyle name="Normal 4 3 3 4 3 2 2 5 3" xfId="8449" xr:uid="{00000000-0005-0000-0000-0000B4100000}"/>
    <cellStyle name="Normal 4 3 3 4 3 2 2 6" xfId="3169" xr:uid="{00000000-0005-0000-0000-0000B5100000}"/>
    <cellStyle name="Normal 4 3 3 4 3 2 2 6 2" xfId="6108" xr:uid="{00000000-0005-0000-0000-0000B6100000}"/>
    <cellStyle name="Normal 4 3 3 4 3 2 2 6 2 2" xfId="12534" xr:uid="{00000000-0005-0000-0000-0000B7100000}"/>
    <cellStyle name="Normal 4 3 3 4 3 2 2 6 3" xfId="9607" xr:uid="{00000000-0005-0000-0000-0000B8100000}"/>
    <cellStyle name="Normal 4 3 3 4 3 2 2 7" xfId="3893" xr:uid="{00000000-0005-0000-0000-0000B9100000}"/>
    <cellStyle name="Normal 4 3 3 4 3 2 2 7 2" xfId="10319" xr:uid="{00000000-0005-0000-0000-0000BA100000}"/>
    <cellStyle name="Normal 4 3 3 4 3 2 2 8" xfId="6948" xr:uid="{00000000-0005-0000-0000-0000BB100000}"/>
    <cellStyle name="Normal 4 3 3 4 3 2 2_IOPES" xfId="2713" xr:uid="{00000000-0005-0000-0000-0000BC100000}"/>
    <cellStyle name="Normal 4 3 3 4 3 2 3" xfId="500" xr:uid="{00000000-0005-0000-0000-0000BD100000}"/>
    <cellStyle name="Normal 4 3 3 4 3 2 3 2" xfId="1079" xr:uid="{00000000-0005-0000-0000-0000BE100000}"/>
    <cellStyle name="Normal 4 3 3 4 3 2 3 2 2" xfId="2219" xr:uid="{00000000-0005-0000-0000-0000BF100000}"/>
    <cellStyle name="Normal 4 3 3 4 3 2 3 2 2 2" xfId="5488" xr:uid="{00000000-0005-0000-0000-0000C0100000}"/>
    <cellStyle name="Normal 4 3 3 4 3 2 3 2 2 2 2" xfId="11914" xr:uid="{00000000-0005-0000-0000-0000C1100000}"/>
    <cellStyle name="Normal 4 3 3 4 3 2 3 2 2 3" xfId="8903" xr:uid="{00000000-0005-0000-0000-0000C2100000}"/>
    <cellStyle name="Normal 4 3 3 4 3 2 3 2 3" xfId="3470" xr:uid="{00000000-0005-0000-0000-0000C3100000}"/>
    <cellStyle name="Normal 4 3 3 4 3 2 3 2 3 2" xfId="6409" xr:uid="{00000000-0005-0000-0000-0000C4100000}"/>
    <cellStyle name="Normal 4 3 3 4 3 2 3 2 3 2 2" xfId="12835" xr:uid="{00000000-0005-0000-0000-0000C5100000}"/>
    <cellStyle name="Normal 4 3 3 4 3 2 3 2 3 3" xfId="9908" xr:uid="{00000000-0005-0000-0000-0000C6100000}"/>
    <cellStyle name="Normal 4 3 3 4 3 2 3 2 4" xfId="4738" xr:uid="{00000000-0005-0000-0000-0000C7100000}"/>
    <cellStyle name="Normal 4 3 3 4 3 2 3 2 4 2" xfId="11164" xr:uid="{00000000-0005-0000-0000-0000C8100000}"/>
    <cellStyle name="Normal 4 3 3 4 3 2 3 2 5" xfId="7799" xr:uid="{00000000-0005-0000-0000-0000C9100000}"/>
    <cellStyle name="Normal 4 3 3 4 3 2 3 3" xfId="1664" xr:uid="{00000000-0005-0000-0000-0000CA100000}"/>
    <cellStyle name="Normal 4 3 3 4 3 2 3 3 2" xfId="5120" xr:uid="{00000000-0005-0000-0000-0000CB100000}"/>
    <cellStyle name="Normal 4 3 3 4 3 2 3 3 2 2" xfId="11546" xr:uid="{00000000-0005-0000-0000-0000CC100000}"/>
    <cellStyle name="Normal 4 3 3 4 3 2 3 3 3" xfId="8375" xr:uid="{00000000-0005-0000-0000-0000CD100000}"/>
    <cellStyle name="Normal 4 3 3 4 3 2 3 4" xfId="3108" xr:uid="{00000000-0005-0000-0000-0000CE100000}"/>
    <cellStyle name="Normal 4 3 3 4 3 2 3 4 2" xfId="6047" xr:uid="{00000000-0005-0000-0000-0000CF100000}"/>
    <cellStyle name="Normal 4 3 3 4 3 2 3 4 2 2" xfId="12473" xr:uid="{00000000-0005-0000-0000-0000D0100000}"/>
    <cellStyle name="Normal 4 3 3 4 3 2 3 4 3" xfId="9546" xr:uid="{00000000-0005-0000-0000-0000D1100000}"/>
    <cellStyle name="Normal 4 3 3 4 3 2 3 5" xfId="4190" xr:uid="{00000000-0005-0000-0000-0000D2100000}"/>
    <cellStyle name="Normal 4 3 3 4 3 2 3 5 2" xfId="10616" xr:uid="{00000000-0005-0000-0000-0000D3100000}"/>
    <cellStyle name="Normal 4 3 3 4 3 2 3 6" xfId="7245" xr:uid="{00000000-0005-0000-0000-0000D4100000}"/>
    <cellStyle name="Normal 4 3 3 4 3 2 4" xfId="321" xr:uid="{00000000-0005-0000-0000-0000D5100000}"/>
    <cellStyle name="Normal 4 3 3 4 3 2 4 2" xfId="901" xr:uid="{00000000-0005-0000-0000-0000D6100000}"/>
    <cellStyle name="Normal 4 3 3 4 3 2 4 2 2" xfId="4560" xr:uid="{00000000-0005-0000-0000-0000D7100000}"/>
    <cellStyle name="Normal 4 3 3 4 3 2 4 2 2 2" xfId="10986" xr:uid="{00000000-0005-0000-0000-0000D8100000}"/>
    <cellStyle name="Normal 4 3 3 4 3 2 4 2 3" xfId="7621" xr:uid="{00000000-0005-0000-0000-0000D9100000}"/>
    <cellStyle name="Normal 4 3 3 4 3 2 4 3" xfId="2466" xr:uid="{00000000-0005-0000-0000-0000DA100000}"/>
    <cellStyle name="Normal 4 3 3 4 3 2 4 3 2" xfId="5650" xr:uid="{00000000-0005-0000-0000-0000DB100000}"/>
    <cellStyle name="Normal 4 3 3 4 3 2 4 3 2 2" xfId="12076" xr:uid="{00000000-0005-0000-0000-0000DC100000}"/>
    <cellStyle name="Normal 4 3 3 4 3 2 4 3 3" xfId="9100" xr:uid="{00000000-0005-0000-0000-0000DD100000}"/>
    <cellStyle name="Normal 4 3 3 4 3 2 4 4" xfId="3629" xr:uid="{00000000-0005-0000-0000-0000DE100000}"/>
    <cellStyle name="Normal 4 3 3 4 3 2 4 4 2" xfId="6568" xr:uid="{00000000-0005-0000-0000-0000DF100000}"/>
    <cellStyle name="Normal 4 3 3 4 3 2 4 4 2 2" xfId="12994" xr:uid="{00000000-0005-0000-0000-0000E0100000}"/>
    <cellStyle name="Normal 4 3 3 4 3 2 4 4 3" xfId="10067" xr:uid="{00000000-0005-0000-0000-0000E1100000}"/>
    <cellStyle name="Normal 4 3 3 4 3 2 4 5" xfId="4012" xr:uid="{00000000-0005-0000-0000-0000E2100000}"/>
    <cellStyle name="Normal 4 3 3 4 3 2 4 5 2" xfId="10438" xr:uid="{00000000-0005-0000-0000-0000E3100000}"/>
    <cellStyle name="Normal 4 3 3 4 3 2 4 6" xfId="7067" xr:uid="{00000000-0005-0000-0000-0000E4100000}"/>
    <cellStyle name="Normal 4 3 3 4 3 2 5" xfId="723" xr:uid="{00000000-0005-0000-0000-0000E5100000}"/>
    <cellStyle name="Normal 4 3 3 4 3 2 5 2" xfId="1882" xr:uid="{00000000-0005-0000-0000-0000E6100000}"/>
    <cellStyle name="Normal 4 3 3 4 3 2 5 2 2" xfId="5280" xr:uid="{00000000-0005-0000-0000-0000E7100000}"/>
    <cellStyle name="Normal 4 3 3 4 3 2 5 2 2 2" xfId="11706" xr:uid="{00000000-0005-0000-0000-0000E8100000}"/>
    <cellStyle name="Normal 4 3 3 4 3 2 5 2 3" xfId="8578" xr:uid="{00000000-0005-0000-0000-0000E9100000}"/>
    <cellStyle name="Normal 4 3 3 4 3 2 5 3" xfId="3264" xr:uid="{00000000-0005-0000-0000-0000EA100000}"/>
    <cellStyle name="Normal 4 3 3 4 3 2 5 3 2" xfId="6203" xr:uid="{00000000-0005-0000-0000-0000EB100000}"/>
    <cellStyle name="Normal 4 3 3 4 3 2 5 3 2 2" xfId="12629" xr:uid="{00000000-0005-0000-0000-0000EC100000}"/>
    <cellStyle name="Normal 4 3 3 4 3 2 5 3 3" xfId="9702" xr:uid="{00000000-0005-0000-0000-0000ED100000}"/>
    <cellStyle name="Normal 4 3 3 4 3 2 5 4" xfId="4382" xr:uid="{00000000-0005-0000-0000-0000EE100000}"/>
    <cellStyle name="Normal 4 3 3 4 3 2 5 4 2" xfId="10808" xr:uid="{00000000-0005-0000-0000-0000EF100000}"/>
    <cellStyle name="Normal 4 3 3 4 3 2 5 5" xfId="7443" xr:uid="{00000000-0005-0000-0000-0000F0100000}"/>
    <cellStyle name="Normal 4 3 3 4 3 2 6" xfId="1328" xr:uid="{00000000-0005-0000-0000-0000F1100000}"/>
    <cellStyle name="Normal 4 3 3 4 3 2 6 2" xfId="4914" xr:uid="{00000000-0005-0000-0000-0000F2100000}"/>
    <cellStyle name="Normal 4 3 3 4 3 2 6 2 2" xfId="11340" xr:uid="{00000000-0005-0000-0000-0000F3100000}"/>
    <cellStyle name="Normal 4 3 3 4 3 2 6 3" xfId="8042" xr:uid="{00000000-0005-0000-0000-0000F4100000}"/>
    <cellStyle name="Normal 4 3 3 4 3 2 7" xfId="2900" xr:uid="{00000000-0005-0000-0000-0000F5100000}"/>
    <cellStyle name="Normal 4 3 3 4 3 2 7 2" xfId="5841" xr:uid="{00000000-0005-0000-0000-0000F6100000}"/>
    <cellStyle name="Normal 4 3 3 4 3 2 7 2 2" xfId="12267" xr:uid="{00000000-0005-0000-0000-0000F7100000}"/>
    <cellStyle name="Normal 4 3 3 4 3 2 7 3" xfId="9340" xr:uid="{00000000-0005-0000-0000-0000F8100000}"/>
    <cellStyle name="Normal 4 3 3 4 3 2 8" xfId="3834" xr:uid="{00000000-0005-0000-0000-0000F9100000}"/>
    <cellStyle name="Normal 4 3 3 4 3 2 8 2" xfId="10260" xr:uid="{00000000-0005-0000-0000-0000FA100000}"/>
    <cellStyle name="Normal 4 3 3 4 3 2 9" xfId="6889" xr:uid="{00000000-0005-0000-0000-0000FB100000}"/>
    <cellStyle name="Normal 4 3 3 4 3 2_IOPES" xfId="2596" xr:uid="{00000000-0005-0000-0000-0000FC100000}"/>
    <cellStyle name="Normal 4 3 3 4 3 3" xfId="96" xr:uid="{00000000-0005-0000-0000-0000FD100000}"/>
    <cellStyle name="Normal 4 3 3 4 3 3 2" xfId="469" xr:uid="{00000000-0005-0000-0000-0000FE100000}"/>
    <cellStyle name="Normal 4 3 3 4 3 3 2 2" xfId="1048" xr:uid="{00000000-0005-0000-0000-0000FF100000}"/>
    <cellStyle name="Normal 4 3 3 4 3 3 2 2 2" xfId="2260" xr:uid="{00000000-0005-0000-0000-000000110000}"/>
    <cellStyle name="Normal 4 3 3 4 3 3 2 2 2 2" xfId="5519" xr:uid="{00000000-0005-0000-0000-000001110000}"/>
    <cellStyle name="Normal 4 3 3 4 3 3 2 2 2 2 2" xfId="11945" xr:uid="{00000000-0005-0000-0000-000002110000}"/>
    <cellStyle name="Normal 4 3 3 4 3 3 2 2 2 3" xfId="8942" xr:uid="{00000000-0005-0000-0000-000003110000}"/>
    <cellStyle name="Normal 4 3 3 4 3 3 2 2 3" xfId="3500" xr:uid="{00000000-0005-0000-0000-000004110000}"/>
    <cellStyle name="Normal 4 3 3 4 3 3 2 2 3 2" xfId="6439" xr:uid="{00000000-0005-0000-0000-000005110000}"/>
    <cellStyle name="Normal 4 3 3 4 3 3 2 2 3 2 2" xfId="12865" xr:uid="{00000000-0005-0000-0000-000006110000}"/>
    <cellStyle name="Normal 4 3 3 4 3 3 2 2 3 3" xfId="9938" xr:uid="{00000000-0005-0000-0000-000007110000}"/>
    <cellStyle name="Normal 4 3 3 4 3 3 2 2 4" xfId="4707" xr:uid="{00000000-0005-0000-0000-000008110000}"/>
    <cellStyle name="Normal 4 3 3 4 3 3 2 2 4 2" xfId="11133" xr:uid="{00000000-0005-0000-0000-000009110000}"/>
    <cellStyle name="Normal 4 3 3 4 3 3 2 2 5" xfId="7768" xr:uid="{00000000-0005-0000-0000-00000A110000}"/>
    <cellStyle name="Normal 4 3 3 4 3 3 2 3" xfId="1705" xr:uid="{00000000-0005-0000-0000-00000B110000}"/>
    <cellStyle name="Normal 4 3 3 4 3 3 2 3 2" xfId="5151" xr:uid="{00000000-0005-0000-0000-00000C110000}"/>
    <cellStyle name="Normal 4 3 3 4 3 3 2 3 2 2" xfId="11577" xr:uid="{00000000-0005-0000-0000-00000D110000}"/>
    <cellStyle name="Normal 4 3 3 4 3 3 2 3 3" xfId="8414" xr:uid="{00000000-0005-0000-0000-00000E110000}"/>
    <cellStyle name="Normal 4 3 3 4 3 3 2 4" xfId="3138" xr:uid="{00000000-0005-0000-0000-00000F110000}"/>
    <cellStyle name="Normal 4 3 3 4 3 3 2 4 2" xfId="6077" xr:uid="{00000000-0005-0000-0000-000010110000}"/>
    <cellStyle name="Normal 4 3 3 4 3 3 2 4 2 2" xfId="12503" xr:uid="{00000000-0005-0000-0000-000011110000}"/>
    <cellStyle name="Normal 4 3 3 4 3 3 2 4 3" xfId="9576" xr:uid="{00000000-0005-0000-0000-000012110000}"/>
    <cellStyle name="Normal 4 3 3 4 3 3 2 5" xfId="4159" xr:uid="{00000000-0005-0000-0000-000013110000}"/>
    <cellStyle name="Normal 4 3 3 4 3 3 2 5 2" xfId="10585" xr:uid="{00000000-0005-0000-0000-000014110000}"/>
    <cellStyle name="Normal 4 3 3 4 3 3 2 6" xfId="7214" xr:uid="{00000000-0005-0000-0000-000015110000}"/>
    <cellStyle name="Normal 4 3 3 4 3 3 3" xfId="290" xr:uid="{00000000-0005-0000-0000-000016110000}"/>
    <cellStyle name="Normal 4 3 3 4 3 3 3 2" xfId="870" xr:uid="{00000000-0005-0000-0000-000017110000}"/>
    <cellStyle name="Normal 4 3 3 4 3 3 3 2 2" xfId="4529" xr:uid="{00000000-0005-0000-0000-000018110000}"/>
    <cellStyle name="Normal 4 3 3 4 3 3 3 2 2 2" xfId="10955" xr:uid="{00000000-0005-0000-0000-000019110000}"/>
    <cellStyle name="Normal 4 3 3 4 3 3 3 2 3" xfId="7590" xr:uid="{00000000-0005-0000-0000-00001A110000}"/>
    <cellStyle name="Normal 4 3 3 4 3 3 3 3" xfId="2435" xr:uid="{00000000-0005-0000-0000-00001B110000}"/>
    <cellStyle name="Normal 4 3 3 4 3 3 3 3 2" xfId="5619" xr:uid="{00000000-0005-0000-0000-00001C110000}"/>
    <cellStyle name="Normal 4 3 3 4 3 3 3 3 2 2" xfId="12045" xr:uid="{00000000-0005-0000-0000-00001D110000}"/>
    <cellStyle name="Normal 4 3 3 4 3 3 3 3 3" xfId="9069" xr:uid="{00000000-0005-0000-0000-00001E110000}"/>
    <cellStyle name="Normal 4 3 3 4 3 3 3 4" xfId="3598" xr:uid="{00000000-0005-0000-0000-00001F110000}"/>
    <cellStyle name="Normal 4 3 3 4 3 3 3 4 2" xfId="6537" xr:uid="{00000000-0005-0000-0000-000020110000}"/>
    <cellStyle name="Normal 4 3 3 4 3 3 3 4 2 2" xfId="12963" xr:uid="{00000000-0005-0000-0000-000021110000}"/>
    <cellStyle name="Normal 4 3 3 4 3 3 3 4 3" xfId="10036" xr:uid="{00000000-0005-0000-0000-000022110000}"/>
    <cellStyle name="Normal 4 3 3 4 3 3 3 5" xfId="3981" xr:uid="{00000000-0005-0000-0000-000023110000}"/>
    <cellStyle name="Normal 4 3 3 4 3 3 3 5 2" xfId="10407" xr:uid="{00000000-0005-0000-0000-000024110000}"/>
    <cellStyle name="Normal 4 3 3 4 3 3 3 6" xfId="7036" xr:uid="{00000000-0005-0000-0000-000025110000}"/>
    <cellStyle name="Normal 4 3 3 4 3 3 4" xfId="692" xr:uid="{00000000-0005-0000-0000-000026110000}"/>
    <cellStyle name="Normal 4 3 3 4 3 3 4 2" xfId="1947" xr:uid="{00000000-0005-0000-0000-000027110000}"/>
    <cellStyle name="Normal 4 3 3 4 3 3 4 2 2" xfId="5338" xr:uid="{00000000-0005-0000-0000-000028110000}"/>
    <cellStyle name="Normal 4 3 3 4 3 3 4 2 2 2" xfId="11764" xr:uid="{00000000-0005-0000-0000-000029110000}"/>
    <cellStyle name="Normal 4 3 3 4 3 3 4 2 3" xfId="8643" xr:uid="{00000000-0005-0000-0000-00002A110000}"/>
    <cellStyle name="Normal 4 3 3 4 3 3 4 3" xfId="3322" xr:uid="{00000000-0005-0000-0000-00002B110000}"/>
    <cellStyle name="Normal 4 3 3 4 3 3 4 3 2" xfId="6261" xr:uid="{00000000-0005-0000-0000-00002C110000}"/>
    <cellStyle name="Normal 4 3 3 4 3 3 4 3 2 2" xfId="12687" xr:uid="{00000000-0005-0000-0000-00002D110000}"/>
    <cellStyle name="Normal 4 3 3 4 3 3 4 3 3" xfId="9760" xr:uid="{00000000-0005-0000-0000-00002E110000}"/>
    <cellStyle name="Normal 4 3 3 4 3 3 4 4" xfId="4351" xr:uid="{00000000-0005-0000-0000-00002F110000}"/>
    <cellStyle name="Normal 4 3 3 4 3 3 4 4 2" xfId="10777" xr:uid="{00000000-0005-0000-0000-000030110000}"/>
    <cellStyle name="Normal 4 3 3 4 3 3 4 5" xfId="7412" xr:uid="{00000000-0005-0000-0000-000031110000}"/>
    <cellStyle name="Normal 4 3 3 4 3 3 5" xfId="1394" xr:uid="{00000000-0005-0000-0000-000032110000}"/>
    <cellStyle name="Normal 4 3 3 4 3 3 5 2" xfId="4972" xr:uid="{00000000-0005-0000-0000-000033110000}"/>
    <cellStyle name="Normal 4 3 3 4 3 3 5 2 2" xfId="11398" xr:uid="{00000000-0005-0000-0000-000034110000}"/>
    <cellStyle name="Normal 4 3 3 4 3 3 5 3" xfId="8108" xr:uid="{00000000-0005-0000-0000-000035110000}"/>
    <cellStyle name="Normal 4 3 3 4 3 3 6" xfId="2958" xr:uid="{00000000-0005-0000-0000-000036110000}"/>
    <cellStyle name="Normal 4 3 3 4 3 3 6 2" xfId="5899" xr:uid="{00000000-0005-0000-0000-000037110000}"/>
    <cellStyle name="Normal 4 3 3 4 3 3 6 2 2" xfId="12325" xr:uid="{00000000-0005-0000-0000-000038110000}"/>
    <cellStyle name="Normal 4 3 3 4 3 3 6 3" xfId="9398" xr:uid="{00000000-0005-0000-0000-000039110000}"/>
    <cellStyle name="Normal 4 3 3 4 3 3 7" xfId="3803" xr:uid="{00000000-0005-0000-0000-00003A110000}"/>
    <cellStyle name="Normal 4 3 3 4 3 3 7 2" xfId="10229" xr:uid="{00000000-0005-0000-0000-00003B110000}"/>
    <cellStyle name="Normal 4 3 3 4 3 3 8" xfId="6858" xr:uid="{00000000-0005-0000-0000-00003C110000}"/>
    <cellStyle name="Normal 4 3 3 4 3 3_IOPES" xfId="2668" xr:uid="{00000000-0005-0000-0000-00003D110000}"/>
    <cellStyle name="Normal 4 3 3 4 3 4" xfId="157" xr:uid="{00000000-0005-0000-0000-00003E110000}"/>
    <cellStyle name="Normal 4 3 3 4 3 4 2" xfId="528" xr:uid="{00000000-0005-0000-0000-00003F110000}"/>
    <cellStyle name="Normal 4 3 3 4 3 4 2 2" xfId="1107" xr:uid="{00000000-0005-0000-0000-000040110000}"/>
    <cellStyle name="Normal 4 3 3 4 3 4 2 2 2" xfId="4766" xr:uid="{00000000-0005-0000-0000-000041110000}"/>
    <cellStyle name="Normal 4 3 3 4 3 4 2 2 2 2" xfId="11192" xr:uid="{00000000-0005-0000-0000-000042110000}"/>
    <cellStyle name="Normal 4 3 3 4 3 4 2 2 3" xfId="7827" xr:uid="{00000000-0005-0000-0000-000043110000}"/>
    <cellStyle name="Normal 4 3 3 4 3 4 2 3" xfId="2496" xr:uid="{00000000-0005-0000-0000-000044110000}"/>
    <cellStyle name="Normal 4 3 3 4 3 4 2 3 2" xfId="5678" xr:uid="{00000000-0005-0000-0000-000045110000}"/>
    <cellStyle name="Normal 4 3 3 4 3 4 2 3 2 2" xfId="12104" xr:uid="{00000000-0005-0000-0000-000046110000}"/>
    <cellStyle name="Normal 4 3 3 4 3 4 2 3 3" xfId="9128" xr:uid="{00000000-0005-0000-0000-000047110000}"/>
    <cellStyle name="Normal 4 3 3 4 3 4 2 4" xfId="3657" xr:uid="{00000000-0005-0000-0000-000048110000}"/>
    <cellStyle name="Normal 4 3 3 4 3 4 2 4 2" xfId="6596" xr:uid="{00000000-0005-0000-0000-000049110000}"/>
    <cellStyle name="Normal 4 3 3 4 3 4 2 4 2 2" xfId="13022" xr:uid="{00000000-0005-0000-0000-00004A110000}"/>
    <cellStyle name="Normal 4 3 3 4 3 4 2 4 3" xfId="10095" xr:uid="{00000000-0005-0000-0000-00004B110000}"/>
    <cellStyle name="Normal 4 3 3 4 3 4 2 5" xfId="4218" xr:uid="{00000000-0005-0000-0000-00004C110000}"/>
    <cellStyle name="Normal 4 3 3 4 3 4 2 5 2" xfId="10644" xr:uid="{00000000-0005-0000-0000-00004D110000}"/>
    <cellStyle name="Normal 4 3 3 4 3 4 2 6" xfId="7273" xr:uid="{00000000-0005-0000-0000-00004E110000}"/>
    <cellStyle name="Normal 4 3 3 4 3 4 3" xfId="349" xr:uid="{00000000-0005-0000-0000-00004F110000}"/>
    <cellStyle name="Normal 4 3 3 4 3 4 3 2" xfId="929" xr:uid="{00000000-0005-0000-0000-000050110000}"/>
    <cellStyle name="Normal 4 3 3 4 3 4 3 2 2" xfId="4588" xr:uid="{00000000-0005-0000-0000-000051110000}"/>
    <cellStyle name="Normal 4 3 3 4 3 4 3 2 2 2" xfId="11014" xr:uid="{00000000-0005-0000-0000-000052110000}"/>
    <cellStyle name="Normal 4 3 3 4 3 4 3 2 3" xfId="7649" xr:uid="{00000000-0005-0000-0000-000053110000}"/>
    <cellStyle name="Normal 4 3 3 4 3 4 3 3" xfId="2100" xr:uid="{00000000-0005-0000-0000-000054110000}"/>
    <cellStyle name="Normal 4 3 3 4 3 4 3 3 2" xfId="5398" xr:uid="{00000000-0005-0000-0000-000055110000}"/>
    <cellStyle name="Normal 4 3 3 4 3 4 3 3 2 2" xfId="11824" xr:uid="{00000000-0005-0000-0000-000056110000}"/>
    <cellStyle name="Normal 4 3 3 4 3 4 3 3 3" xfId="8794" xr:uid="{00000000-0005-0000-0000-000057110000}"/>
    <cellStyle name="Normal 4 3 3 4 3 4 3 4" xfId="3380" xr:uid="{00000000-0005-0000-0000-000058110000}"/>
    <cellStyle name="Normal 4 3 3 4 3 4 3 4 2" xfId="6319" xr:uid="{00000000-0005-0000-0000-000059110000}"/>
    <cellStyle name="Normal 4 3 3 4 3 4 3 4 2 2" xfId="12745" xr:uid="{00000000-0005-0000-0000-00005A110000}"/>
    <cellStyle name="Normal 4 3 3 4 3 4 3 4 3" xfId="9818" xr:uid="{00000000-0005-0000-0000-00005B110000}"/>
    <cellStyle name="Normal 4 3 3 4 3 4 3 5" xfId="4040" xr:uid="{00000000-0005-0000-0000-00005C110000}"/>
    <cellStyle name="Normal 4 3 3 4 3 4 3 5 2" xfId="10466" xr:uid="{00000000-0005-0000-0000-00005D110000}"/>
    <cellStyle name="Normal 4 3 3 4 3 4 3 6" xfId="7095" xr:uid="{00000000-0005-0000-0000-00005E110000}"/>
    <cellStyle name="Normal 4 3 3 4 3 4 4" xfId="751" xr:uid="{00000000-0005-0000-0000-00005F110000}"/>
    <cellStyle name="Normal 4 3 3 4 3 4 4 2" xfId="4410" xr:uid="{00000000-0005-0000-0000-000060110000}"/>
    <cellStyle name="Normal 4 3 3 4 3 4 4 2 2" xfId="10836" xr:uid="{00000000-0005-0000-0000-000061110000}"/>
    <cellStyle name="Normal 4 3 3 4 3 4 4 3" xfId="7471" xr:uid="{00000000-0005-0000-0000-000062110000}"/>
    <cellStyle name="Normal 4 3 3 4 3 4 5" xfId="1551" xr:uid="{00000000-0005-0000-0000-000063110000}"/>
    <cellStyle name="Normal 4 3 3 4 3 4 5 2" xfId="5030" xr:uid="{00000000-0005-0000-0000-000064110000}"/>
    <cellStyle name="Normal 4 3 3 4 3 4 5 2 2" xfId="11456" xr:uid="{00000000-0005-0000-0000-000065110000}"/>
    <cellStyle name="Normal 4 3 3 4 3 4 5 3" xfId="8265" xr:uid="{00000000-0005-0000-0000-000066110000}"/>
    <cellStyle name="Normal 4 3 3 4 3 4 6" xfId="3017" xr:uid="{00000000-0005-0000-0000-000067110000}"/>
    <cellStyle name="Normal 4 3 3 4 3 4 6 2" xfId="5957" xr:uid="{00000000-0005-0000-0000-000068110000}"/>
    <cellStyle name="Normal 4 3 3 4 3 4 6 2 2" xfId="12383" xr:uid="{00000000-0005-0000-0000-000069110000}"/>
    <cellStyle name="Normal 4 3 3 4 3 4 6 3" xfId="9456" xr:uid="{00000000-0005-0000-0000-00006A110000}"/>
    <cellStyle name="Normal 4 3 3 4 3 4 7" xfId="3862" xr:uid="{00000000-0005-0000-0000-00006B110000}"/>
    <cellStyle name="Normal 4 3 3 4 3 4 7 2" xfId="10288" xr:uid="{00000000-0005-0000-0000-00006C110000}"/>
    <cellStyle name="Normal 4 3 3 4 3 4 8" xfId="6917" xr:uid="{00000000-0005-0000-0000-00006D110000}"/>
    <cellStyle name="Normal 4 3 3 4 3 4_IOPES" xfId="2338" xr:uid="{00000000-0005-0000-0000-00006E110000}"/>
    <cellStyle name="Normal 4 3 3 4 3 5" xfId="223" xr:uid="{00000000-0005-0000-0000-00006F110000}"/>
    <cellStyle name="Normal 4 3 3 4 3 5 2" xfId="587" xr:uid="{00000000-0005-0000-0000-000070110000}"/>
    <cellStyle name="Normal 4 3 3 4 3 5 2 2" xfId="1166" xr:uid="{00000000-0005-0000-0000-000071110000}"/>
    <cellStyle name="Normal 4 3 3 4 3 5 2 2 2" xfId="4825" xr:uid="{00000000-0005-0000-0000-000072110000}"/>
    <cellStyle name="Normal 4 3 3 4 3 5 2 2 2 2" xfId="11251" xr:uid="{00000000-0005-0000-0000-000073110000}"/>
    <cellStyle name="Normal 4 3 3 4 3 5 2 2 3" xfId="7886" xr:uid="{00000000-0005-0000-0000-000074110000}"/>
    <cellStyle name="Normal 4 3 3 4 3 5 2 3" xfId="2562" xr:uid="{00000000-0005-0000-0000-000075110000}"/>
    <cellStyle name="Normal 4 3 3 4 3 5 2 3 2" xfId="5737" xr:uid="{00000000-0005-0000-0000-000076110000}"/>
    <cellStyle name="Normal 4 3 3 4 3 5 2 3 2 2" xfId="12163" xr:uid="{00000000-0005-0000-0000-000077110000}"/>
    <cellStyle name="Normal 4 3 3 4 3 5 2 3 3" xfId="9187" xr:uid="{00000000-0005-0000-0000-000078110000}"/>
    <cellStyle name="Normal 4 3 3 4 3 5 2 4" xfId="3716" xr:uid="{00000000-0005-0000-0000-000079110000}"/>
    <cellStyle name="Normal 4 3 3 4 3 5 2 4 2" xfId="6655" xr:uid="{00000000-0005-0000-0000-00007A110000}"/>
    <cellStyle name="Normal 4 3 3 4 3 5 2 4 2 2" xfId="13081" xr:uid="{00000000-0005-0000-0000-00007B110000}"/>
    <cellStyle name="Normal 4 3 3 4 3 5 2 4 3" xfId="10154" xr:uid="{00000000-0005-0000-0000-00007C110000}"/>
    <cellStyle name="Normal 4 3 3 4 3 5 2 5" xfId="4277" xr:uid="{00000000-0005-0000-0000-00007D110000}"/>
    <cellStyle name="Normal 4 3 3 4 3 5 2 5 2" xfId="10703" xr:uid="{00000000-0005-0000-0000-00007E110000}"/>
    <cellStyle name="Normal 4 3 3 4 3 5 2 6" xfId="7332" xr:uid="{00000000-0005-0000-0000-00007F110000}"/>
    <cellStyle name="Normal 4 3 3 4 3 5 3" xfId="408" xr:uid="{00000000-0005-0000-0000-000080110000}"/>
    <cellStyle name="Normal 4 3 3 4 3 5 3 2" xfId="988" xr:uid="{00000000-0005-0000-0000-000081110000}"/>
    <cellStyle name="Normal 4 3 3 4 3 5 3 2 2" xfId="4647" xr:uid="{00000000-0005-0000-0000-000082110000}"/>
    <cellStyle name="Normal 4 3 3 4 3 5 3 2 2 2" xfId="11073" xr:uid="{00000000-0005-0000-0000-000083110000}"/>
    <cellStyle name="Normal 4 3 3 4 3 5 3 2 3" xfId="7708" xr:uid="{00000000-0005-0000-0000-000084110000}"/>
    <cellStyle name="Normal 4 3 3 4 3 5 3 3" xfId="2175" xr:uid="{00000000-0005-0000-0000-000085110000}"/>
    <cellStyle name="Normal 4 3 3 4 3 5 3 3 2" xfId="5457" xr:uid="{00000000-0005-0000-0000-000086110000}"/>
    <cellStyle name="Normal 4 3 3 4 3 5 3 3 2 2" xfId="11883" xr:uid="{00000000-0005-0000-0000-000087110000}"/>
    <cellStyle name="Normal 4 3 3 4 3 5 3 3 3" xfId="8867" xr:uid="{00000000-0005-0000-0000-000088110000}"/>
    <cellStyle name="Normal 4 3 3 4 3 5 3 4" xfId="3439" xr:uid="{00000000-0005-0000-0000-000089110000}"/>
    <cellStyle name="Normal 4 3 3 4 3 5 3 4 2" xfId="6378" xr:uid="{00000000-0005-0000-0000-00008A110000}"/>
    <cellStyle name="Normal 4 3 3 4 3 5 3 4 2 2" xfId="12804" xr:uid="{00000000-0005-0000-0000-00008B110000}"/>
    <cellStyle name="Normal 4 3 3 4 3 5 3 4 3" xfId="9877" xr:uid="{00000000-0005-0000-0000-00008C110000}"/>
    <cellStyle name="Normal 4 3 3 4 3 5 3 5" xfId="4099" xr:uid="{00000000-0005-0000-0000-00008D110000}"/>
    <cellStyle name="Normal 4 3 3 4 3 5 3 5 2" xfId="10525" xr:uid="{00000000-0005-0000-0000-00008E110000}"/>
    <cellStyle name="Normal 4 3 3 4 3 5 3 6" xfId="7154" xr:uid="{00000000-0005-0000-0000-00008F110000}"/>
    <cellStyle name="Normal 4 3 3 4 3 5 4" xfId="810" xr:uid="{00000000-0005-0000-0000-000090110000}"/>
    <cellStyle name="Normal 4 3 3 4 3 5 4 2" xfId="4469" xr:uid="{00000000-0005-0000-0000-000091110000}"/>
    <cellStyle name="Normal 4 3 3 4 3 5 4 2 2" xfId="10895" xr:uid="{00000000-0005-0000-0000-000092110000}"/>
    <cellStyle name="Normal 4 3 3 4 3 5 4 3" xfId="7530" xr:uid="{00000000-0005-0000-0000-000093110000}"/>
    <cellStyle name="Normal 4 3 3 4 3 5 5" xfId="1628" xr:uid="{00000000-0005-0000-0000-000094110000}"/>
    <cellStyle name="Normal 4 3 3 4 3 5 5 2" xfId="5089" xr:uid="{00000000-0005-0000-0000-000095110000}"/>
    <cellStyle name="Normal 4 3 3 4 3 5 5 2 2" xfId="11515" xr:uid="{00000000-0005-0000-0000-000096110000}"/>
    <cellStyle name="Normal 4 3 3 4 3 5 5 3" xfId="8339" xr:uid="{00000000-0005-0000-0000-000097110000}"/>
    <cellStyle name="Normal 4 3 3 4 3 5 6" xfId="3077" xr:uid="{00000000-0005-0000-0000-000098110000}"/>
    <cellStyle name="Normal 4 3 3 4 3 5 6 2" xfId="6016" xr:uid="{00000000-0005-0000-0000-000099110000}"/>
    <cellStyle name="Normal 4 3 3 4 3 5 6 2 2" xfId="12442" xr:uid="{00000000-0005-0000-0000-00009A110000}"/>
    <cellStyle name="Normal 4 3 3 4 3 5 6 3" xfId="9515" xr:uid="{00000000-0005-0000-0000-00009B110000}"/>
    <cellStyle name="Normal 4 3 3 4 3 5 7" xfId="3921" xr:uid="{00000000-0005-0000-0000-00009C110000}"/>
    <cellStyle name="Normal 4 3 3 4 3 5 7 2" xfId="10347" xr:uid="{00000000-0005-0000-0000-00009D110000}"/>
    <cellStyle name="Normal 4 3 3 4 3 5 8" xfId="6976" xr:uid="{00000000-0005-0000-0000-00009E110000}"/>
    <cellStyle name="Normal 4 3 3 4 3 5_IOPES" xfId="2678" xr:uid="{00000000-0005-0000-0000-00009F110000}"/>
    <cellStyle name="Normal 4 3 3 4 3 6" xfId="439" xr:uid="{00000000-0005-0000-0000-0000A0110000}"/>
    <cellStyle name="Normal 4 3 3 4 3 6 2" xfId="1018" xr:uid="{00000000-0005-0000-0000-0000A1110000}"/>
    <cellStyle name="Normal 4 3 3 4 3 6 2 2" xfId="4677" xr:uid="{00000000-0005-0000-0000-0000A2110000}"/>
    <cellStyle name="Normal 4 3 3 4 3 6 2 2 2" xfId="11103" xr:uid="{00000000-0005-0000-0000-0000A3110000}"/>
    <cellStyle name="Normal 4 3 3 4 3 6 2 3" xfId="7738" xr:uid="{00000000-0005-0000-0000-0000A4110000}"/>
    <cellStyle name="Normal 4 3 3 4 3 6 3" xfId="2404" xr:uid="{00000000-0005-0000-0000-0000A5110000}"/>
    <cellStyle name="Normal 4 3 3 4 3 6 3 2" xfId="5589" xr:uid="{00000000-0005-0000-0000-0000A6110000}"/>
    <cellStyle name="Normal 4 3 3 4 3 6 3 2 2" xfId="12015" xr:uid="{00000000-0005-0000-0000-0000A7110000}"/>
    <cellStyle name="Normal 4 3 3 4 3 6 3 3" xfId="9039" xr:uid="{00000000-0005-0000-0000-0000A8110000}"/>
    <cellStyle name="Normal 4 3 3 4 3 6 4" xfId="3568" xr:uid="{00000000-0005-0000-0000-0000A9110000}"/>
    <cellStyle name="Normal 4 3 3 4 3 6 4 2" xfId="6507" xr:uid="{00000000-0005-0000-0000-0000AA110000}"/>
    <cellStyle name="Normal 4 3 3 4 3 6 4 2 2" xfId="12933" xr:uid="{00000000-0005-0000-0000-0000AB110000}"/>
    <cellStyle name="Normal 4 3 3 4 3 6 4 3" xfId="10006" xr:uid="{00000000-0005-0000-0000-0000AC110000}"/>
    <cellStyle name="Normal 4 3 3 4 3 6 5" xfId="4129" xr:uid="{00000000-0005-0000-0000-0000AD110000}"/>
    <cellStyle name="Normal 4 3 3 4 3 6 5 2" xfId="10555" xr:uid="{00000000-0005-0000-0000-0000AE110000}"/>
    <cellStyle name="Normal 4 3 3 4 3 6 6" xfId="7184" xr:uid="{00000000-0005-0000-0000-0000AF110000}"/>
    <cellStyle name="Normal 4 3 3 4 3 7" xfId="260" xr:uid="{00000000-0005-0000-0000-0000B0110000}"/>
    <cellStyle name="Normal 4 3 3 4 3 7 2" xfId="840" xr:uid="{00000000-0005-0000-0000-0000B1110000}"/>
    <cellStyle name="Normal 4 3 3 4 3 7 2 2" xfId="4499" xr:uid="{00000000-0005-0000-0000-0000B2110000}"/>
    <cellStyle name="Normal 4 3 3 4 3 7 2 2 2" xfId="10925" xr:uid="{00000000-0005-0000-0000-0000B3110000}"/>
    <cellStyle name="Normal 4 3 3 4 3 7 2 3" xfId="7560" xr:uid="{00000000-0005-0000-0000-0000B4110000}"/>
    <cellStyle name="Normal 4 3 3 4 3 7 3" xfId="1819" xr:uid="{00000000-0005-0000-0000-0000B5110000}"/>
    <cellStyle name="Normal 4 3 3 4 3 7 3 2" xfId="5222" xr:uid="{00000000-0005-0000-0000-0000B6110000}"/>
    <cellStyle name="Normal 4 3 3 4 3 7 3 2 2" xfId="11648" xr:uid="{00000000-0005-0000-0000-0000B7110000}"/>
    <cellStyle name="Normal 4 3 3 4 3 7 3 3" xfId="8517" xr:uid="{00000000-0005-0000-0000-0000B8110000}"/>
    <cellStyle name="Normal 4 3 3 4 3 7 4" xfId="3206" xr:uid="{00000000-0005-0000-0000-0000B9110000}"/>
    <cellStyle name="Normal 4 3 3 4 3 7 4 2" xfId="6145" xr:uid="{00000000-0005-0000-0000-0000BA110000}"/>
    <cellStyle name="Normal 4 3 3 4 3 7 4 2 2" xfId="12571" xr:uid="{00000000-0005-0000-0000-0000BB110000}"/>
    <cellStyle name="Normal 4 3 3 4 3 7 4 3" xfId="9644" xr:uid="{00000000-0005-0000-0000-0000BC110000}"/>
    <cellStyle name="Normal 4 3 3 4 3 7 5" xfId="3951" xr:uid="{00000000-0005-0000-0000-0000BD110000}"/>
    <cellStyle name="Normal 4 3 3 4 3 7 5 2" xfId="10377" xr:uid="{00000000-0005-0000-0000-0000BE110000}"/>
    <cellStyle name="Normal 4 3 3 4 3 7 6" xfId="7006" xr:uid="{00000000-0005-0000-0000-0000BF110000}"/>
    <cellStyle name="Normal 4 3 3 4 3 8" xfId="662" xr:uid="{00000000-0005-0000-0000-0000C0110000}"/>
    <cellStyle name="Normal 4 3 3 4 3 8 2" xfId="4321" xr:uid="{00000000-0005-0000-0000-0000C1110000}"/>
    <cellStyle name="Normal 4 3 3 4 3 8 2 2" xfId="10747" xr:uid="{00000000-0005-0000-0000-0000C2110000}"/>
    <cellStyle name="Normal 4 3 3 4 3 8 3" xfId="7382" xr:uid="{00000000-0005-0000-0000-0000C3110000}"/>
    <cellStyle name="Normal 4 3 3 4 3 9" xfId="1260" xr:uid="{00000000-0005-0000-0000-0000C4110000}"/>
    <cellStyle name="Normal 4 3 3 4 3 9 2" xfId="4856" xr:uid="{00000000-0005-0000-0000-0000C5110000}"/>
    <cellStyle name="Normal 4 3 3 4 3 9 2 2" xfId="11282" xr:uid="{00000000-0005-0000-0000-0000C6110000}"/>
    <cellStyle name="Normal 4 3 3 4 3 9 3" xfId="7976" xr:uid="{00000000-0005-0000-0000-0000C7110000}"/>
    <cellStyle name="Normal 4 3 3 4 3_IOPES" xfId="2710" xr:uid="{00000000-0005-0000-0000-0000C8110000}"/>
    <cellStyle name="Normal 4 3 3 4 4" xfId="397" xr:uid="{00000000-0005-0000-0000-0000C9110000}"/>
    <cellStyle name="Normal 4 3 3 4 4 2" xfId="977" xr:uid="{00000000-0005-0000-0000-0000CA110000}"/>
    <cellStyle name="Normal 4 3 3 4 4 2 2" xfId="4636" xr:uid="{00000000-0005-0000-0000-0000CB110000}"/>
    <cellStyle name="Normal 4 3 3 4 4 2 2 2" xfId="11062" xr:uid="{00000000-0005-0000-0000-0000CC110000}"/>
    <cellStyle name="Normal 4 3 3 4 4 2 3" xfId="7697" xr:uid="{00000000-0005-0000-0000-0000CD110000}"/>
    <cellStyle name="Normal 4 3 3 4 4 3" xfId="2089" xr:uid="{00000000-0005-0000-0000-0000CE110000}"/>
    <cellStyle name="Normal 4 3 3 4 4 3 2" xfId="5387" xr:uid="{00000000-0005-0000-0000-0000CF110000}"/>
    <cellStyle name="Normal 4 3 3 4 4 3 2 2" xfId="11813" xr:uid="{00000000-0005-0000-0000-0000D0110000}"/>
    <cellStyle name="Normal 4 3 3 4 4 3 3" xfId="8783" xr:uid="{00000000-0005-0000-0000-0000D1110000}"/>
    <cellStyle name="Normal 4 3 3 4 4 4" xfId="3369" xr:uid="{00000000-0005-0000-0000-0000D2110000}"/>
    <cellStyle name="Normal 4 3 3 4 4 4 2" xfId="6308" xr:uid="{00000000-0005-0000-0000-0000D3110000}"/>
    <cellStyle name="Normal 4 3 3 4 4 4 2 2" xfId="12734" xr:uid="{00000000-0005-0000-0000-0000D4110000}"/>
    <cellStyle name="Normal 4 3 3 4 4 4 3" xfId="9807" xr:uid="{00000000-0005-0000-0000-0000D5110000}"/>
    <cellStyle name="Normal 4 3 3 4 4 5" xfId="4088" xr:uid="{00000000-0005-0000-0000-0000D6110000}"/>
    <cellStyle name="Normal 4 3 3 4 4 5 2" xfId="10514" xr:uid="{00000000-0005-0000-0000-0000D7110000}"/>
    <cellStyle name="Normal 4 3 3 4 4 6" xfId="7143" xr:uid="{00000000-0005-0000-0000-0000D8110000}"/>
    <cellStyle name="Normal 4 3 3 4 5" xfId="799" xr:uid="{00000000-0005-0000-0000-0000D9110000}"/>
    <cellStyle name="Normal 4 3 3 4 5 2" xfId="4458" xr:uid="{00000000-0005-0000-0000-0000DA110000}"/>
    <cellStyle name="Normal 4 3 3 4 5 2 2" xfId="10884" xr:uid="{00000000-0005-0000-0000-0000DB110000}"/>
    <cellStyle name="Normal 4 3 3 4 5 3" xfId="7519" xr:uid="{00000000-0005-0000-0000-0000DC110000}"/>
    <cellStyle name="Normal 4 3 3 4 6" xfId="1540" xr:uid="{00000000-0005-0000-0000-0000DD110000}"/>
    <cellStyle name="Normal 4 3 3 4 6 2" xfId="5019" xr:uid="{00000000-0005-0000-0000-0000DE110000}"/>
    <cellStyle name="Normal 4 3 3 4 6 2 2" xfId="11445" xr:uid="{00000000-0005-0000-0000-0000DF110000}"/>
    <cellStyle name="Normal 4 3 3 4 6 3" xfId="8254" xr:uid="{00000000-0005-0000-0000-0000E0110000}"/>
    <cellStyle name="Normal 4 3 3 4 7" xfId="3006" xr:uid="{00000000-0005-0000-0000-0000E1110000}"/>
    <cellStyle name="Normal 4 3 3 4 7 2" xfId="5946" xr:uid="{00000000-0005-0000-0000-0000E2110000}"/>
    <cellStyle name="Normal 4 3 3 4 7 2 2" xfId="12372" xr:uid="{00000000-0005-0000-0000-0000E3110000}"/>
    <cellStyle name="Normal 4 3 3 4 7 3" xfId="9445" xr:uid="{00000000-0005-0000-0000-0000E4110000}"/>
    <cellStyle name="Normal 4 3 3 4 8" xfId="3910" xr:uid="{00000000-0005-0000-0000-0000E5110000}"/>
    <cellStyle name="Normal 4 3 3 4 8 2" xfId="10336" xr:uid="{00000000-0005-0000-0000-0000E6110000}"/>
    <cellStyle name="Normal 4 3 3 4 9" xfId="6965" xr:uid="{00000000-0005-0000-0000-0000E7110000}"/>
    <cellStyle name="Normal 4 3 3 4_IOPES" xfId="2648" xr:uid="{00000000-0005-0000-0000-0000E8110000}"/>
    <cellStyle name="Normal 4 3 3 5" xfId="428" xr:uid="{00000000-0005-0000-0000-0000E9110000}"/>
    <cellStyle name="Normal 4 3 3 5 2" xfId="1007" xr:uid="{00000000-0005-0000-0000-0000EA110000}"/>
    <cellStyle name="Normal 4 3 3 5 2 2" xfId="2164" xr:uid="{00000000-0005-0000-0000-0000EB110000}"/>
    <cellStyle name="Normal 4 3 3 5 2 2 2" xfId="5446" xr:uid="{00000000-0005-0000-0000-0000EC110000}"/>
    <cellStyle name="Normal 4 3 3 5 2 2 2 2" xfId="11872" xr:uid="{00000000-0005-0000-0000-0000ED110000}"/>
    <cellStyle name="Normal 4 3 3 5 2 2 3" xfId="8856" xr:uid="{00000000-0005-0000-0000-0000EE110000}"/>
    <cellStyle name="Normal 4 3 3 5 2 3" xfId="3428" xr:uid="{00000000-0005-0000-0000-0000EF110000}"/>
    <cellStyle name="Normal 4 3 3 5 2 3 2" xfId="6367" xr:uid="{00000000-0005-0000-0000-0000F0110000}"/>
    <cellStyle name="Normal 4 3 3 5 2 3 2 2" xfId="12793" xr:uid="{00000000-0005-0000-0000-0000F1110000}"/>
    <cellStyle name="Normal 4 3 3 5 2 3 3" xfId="9866" xr:uid="{00000000-0005-0000-0000-0000F2110000}"/>
    <cellStyle name="Normal 4 3 3 5 2 4" xfId="4666" xr:uid="{00000000-0005-0000-0000-0000F3110000}"/>
    <cellStyle name="Normal 4 3 3 5 2 4 2" xfId="11092" xr:uid="{00000000-0005-0000-0000-0000F4110000}"/>
    <cellStyle name="Normal 4 3 3 5 2 5" xfId="7727" xr:uid="{00000000-0005-0000-0000-0000F5110000}"/>
    <cellStyle name="Normal 4 3 3 5 3" xfId="1617" xr:uid="{00000000-0005-0000-0000-0000F6110000}"/>
    <cellStyle name="Normal 4 3 3 5 3 2" xfId="5078" xr:uid="{00000000-0005-0000-0000-0000F7110000}"/>
    <cellStyle name="Normal 4 3 3 5 3 2 2" xfId="11504" xr:uid="{00000000-0005-0000-0000-0000F8110000}"/>
    <cellStyle name="Normal 4 3 3 5 3 3" xfId="8328" xr:uid="{00000000-0005-0000-0000-0000F9110000}"/>
    <cellStyle name="Normal 4 3 3 5 4" xfId="3066" xr:uid="{00000000-0005-0000-0000-0000FA110000}"/>
    <cellStyle name="Normal 4 3 3 5 4 2" xfId="6005" xr:uid="{00000000-0005-0000-0000-0000FB110000}"/>
    <cellStyle name="Normal 4 3 3 5 4 2 2" xfId="12431" xr:uid="{00000000-0005-0000-0000-0000FC110000}"/>
    <cellStyle name="Normal 4 3 3 5 4 3" xfId="9504" xr:uid="{00000000-0005-0000-0000-0000FD110000}"/>
    <cellStyle name="Normal 4 3 3 5 5" xfId="4118" xr:uid="{00000000-0005-0000-0000-0000FE110000}"/>
    <cellStyle name="Normal 4 3 3 5 5 2" xfId="10544" xr:uid="{00000000-0005-0000-0000-0000FF110000}"/>
    <cellStyle name="Normal 4 3 3 5 6" xfId="7173" xr:uid="{00000000-0005-0000-0000-000000120000}"/>
    <cellStyle name="Normal 4 3 3 6" xfId="249" xr:uid="{00000000-0005-0000-0000-000001120000}"/>
    <cellStyle name="Normal 4 3 3 6 2" xfId="829" xr:uid="{00000000-0005-0000-0000-000002120000}"/>
    <cellStyle name="Normal 4 3 3 6 2 2" xfId="4488" xr:uid="{00000000-0005-0000-0000-000003120000}"/>
    <cellStyle name="Normal 4 3 3 6 2 2 2" xfId="10914" xr:uid="{00000000-0005-0000-0000-000004120000}"/>
    <cellStyle name="Normal 4 3 3 6 2 3" xfId="7549" xr:uid="{00000000-0005-0000-0000-000005120000}"/>
    <cellStyle name="Normal 4 3 3 6 3" xfId="2391" xr:uid="{00000000-0005-0000-0000-000006120000}"/>
    <cellStyle name="Normal 4 3 3 6 3 2" xfId="5578" xr:uid="{00000000-0005-0000-0000-000007120000}"/>
    <cellStyle name="Normal 4 3 3 6 3 2 2" xfId="12004" xr:uid="{00000000-0005-0000-0000-000008120000}"/>
    <cellStyle name="Normal 4 3 3 6 3 3" xfId="9028" xr:uid="{00000000-0005-0000-0000-000009120000}"/>
    <cellStyle name="Normal 4 3 3 6 4" xfId="3557" xr:uid="{00000000-0005-0000-0000-00000A120000}"/>
    <cellStyle name="Normal 4 3 3 6 4 2" xfId="6496" xr:uid="{00000000-0005-0000-0000-00000B120000}"/>
    <cellStyle name="Normal 4 3 3 6 4 2 2" xfId="12922" xr:uid="{00000000-0005-0000-0000-00000C120000}"/>
    <cellStyle name="Normal 4 3 3 6 4 3" xfId="9995" xr:uid="{00000000-0005-0000-0000-00000D120000}"/>
    <cellStyle name="Normal 4 3 3 6 5" xfId="3940" xr:uid="{00000000-0005-0000-0000-00000E120000}"/>
    <cellStyle name="Normal 4 3 3 6 5 2" xfId="10366" xr:uid="{00000000-0005-0000-0000-00000F120000}"/>
    <cellStyle name="Normal 4 3 3 6 6" xfId="6995" xr:uid="{00000000-0005-0000-0000-000010120000}"/>
    <cellStyle name="Normal 4 3 3 7" xfId="651" xr:uid="{00000000-0005-0000-0000-000011120000}"/>
    <cellStyle name="Normal 4 3 3 7 2" xfId="1808" xr:uid="{00000000-0005-0000-0000-000012120000}"/>
    <cellStyle name="Normal 4 3 3 7 2 2" xfId="5211" xr:uid="{00000000-0005-0000-0000-000013120000}"/>
    <cellStyle name="Normal 4 3 3 7 2 2 2" xfId="11637" xr:uid="{00000000-0005-0000-0000-000014120000}"/>
    <cellStyle name="Normal 4 3 3 7 2 3" xfId="8506" xr:uid="{00000000-0005-0000-0000-000015120000}"/>
    <cellStyle name="Normal 4 3 3 7 3" xfId="3195" xr:uid="{00000000-0005-0000-0000-000016120000}"/>
    <cellStyle name="Normal 4 3 3 7 3 2" xfId="6134" xr:uid="{00000000-0005-0000-0000-000017120000}"/>
    <cellStyle name="Normal 4 3 3 7 3 2 2" xfId="12560" xr:uid="{00000000-0005-0000-0000-000018120000}"/>
    <cellStyle name="Normal 4 3 3 7 3 3" xfId="9633" xr:uid="{00000000-0005-0000-0000-000019120000}"/>
    <cellStyle name="Normal 4 3 3 7 4" xfId="4310" xr:uid="{00000000-0005-0000-0000-00001A120000}"/>
    <cellStyle name="Normal 4 3 3 7 4 2" xfId="10736" xr:uid="{00000000-0005-0000-0000-00001B120000}"/>
    <cellStyle name="Normal 4 3 3 7 5" xfId="7371" xr:uid="{00000000-0005-0000-0000-00001C120000}"/>
    <cellStyle name="Normal 4 3 3 8" xfId="1249" xr:uid="{00000000-0005-0000-0000-00001D120000}"/>
    <cellStyle name="Normal 4 3 3 8 2" xfId="4845" xr:uid="{00000000-0005-0000-0000-00001E120000}"/>
    <cellStyle name="Normal 4 3 3 8 2 2" xfId="11271" xr:uid="{00000000-0005-0000-0000-00001F120000}"/>
    <cellStyle name="Normal 4 3 3 8 3" xfId="7965" xr:uid="{00000000-0005-0000-0000-000020120000}"/>
    <cellStyle name="Normal 4 3 3 9" xfId="2831" xr:uid="{00000000-0005-0000-0000-000021120000}"/>
    <cellStyle name="Normal 4 3 3 9 2" xfId="5772" xr:uid="{00000000-0005-0000-0000-000022120000}"/>
    <cellStyle name="Normal 4 3 3 9 2 2" xfId="12198" xr:uid="{00000000-0005-0000-0000-000023120000}"/>
    <cellStyle name="Normal 4 3 3 9 3" xfId="9271" xr:uid="{00000000-0005-0000-0000-000024120000}"/>
    <cellStyle name="Normal 4 3 3_IOPES" xfId="2383" xr:uid="{00000000-0005-0000-0000-000025120000}"/>
    <cellStyle name="Normal 4 3 4" xfId="43" xr:uid="{00000000-0005-0000-0000-000026120000}"/>
    <cellStyle name="Normal 4 3 4 10" xfId="1242" xr:uid="{00000000-0005-0000-0000-000027120000}"/>
    <cellStyle name="Normal 4 3 4 10 2" xfId="4838" xr:uid="{00000000-0005-0000-0000-000028120000}"/>
    <cellStyle name="Normal 4 3 4 10 2 2" xfId="11264" xr:uid="{00000000-0005-0000-0000-000029120000}"/>
    <cellStyle name="Normal 4 3 4 10 3" xfId="7958" xr:uid="{00000000-0005-0000-0000-00002A120000}"/>
    <cellStyle name="Normal 4 3 4 11" xfId="2824" xr:uid="{00000000-0005-0000-0000-00002B120000}"/>
    <cellStyle name="Normal 4 3 4 11 2" xfId="5765" xr:uid="{00000000-0005-0000-0000-00002C120000}"/>
    <cellStyle name="Normal 4 3 4 11 2 2" xfId="12191" xr:uid="{00000000-0005-0000-0000-00002D120000}"/>
    <cellStyle name="Normal 4 3 4 11 3" xfId="9264" xr:uid="{00000000-0005-0000-0000-00002E120000}"/>
    <cellStyle name="Normal 4 3 4 12" xfId="3755" xr:uid="{00000000-0005-0000-0000-00002F120000}"/>
    <cellStyle name="Normal 4 3 4 12 2" xfId="10181" xr:uid="{00000000-0005-0000-0000-000030120000}"/>
    <cellStyle name="Normal 4 3 4 13" xfId="6687" xr:uid="{00000000-0005-0000-0000-000031120000}"/>
    <cellStyle name="Normal 4 3 4 14" xfId="6730" xr:uid="{00000000-0005-0000-0000-000032120000}"/>
    <cellStyle name="Normal 4 3 4 15" xfId="6771" xr:uid="{00000000-0005-0000-0000-000033120000}"/>
    <cellStyle name="Normal 4 3 4 16" xfId="6810" xr:uid="{00000000-0005-0000-0000-000034120000}"/>
    <cellStyle name="Normal 4 3 4 2" xfId="53" xr:uid="{00000000-0005-0000-0000-000035120000}"/>
    <cellStyle name="Normal 4 3 4 2 10" xfId="1250" xr:uid="{00000000-0005-0000-0000-000036120000}"/>
    <cellStyle name="Normal 4 3 4 2 10 2" xfId="4846" xr:uid="{00000000-0005-0000-0000-000037120000}"/>
    <cellStyle name="Normal 4 3 4 2 10 2 2" xfId="11272" xr:uid="{00000000-0005-0000-0000-000038120000}"/>
    <cellStyle name="Normal 4 3 4 2 10 3" xfId="7966" xr:uid="{00000000-0005-0000-0000-000039120000}"/>
    <cellStyle name="Normal 4 3 4 2 11" xfId="2832" xr:uid="{00000000-0005-0000-0000-00003A120000}"/>
    <cellStyle name="Normal 4 3 4 2 11 2" xfId="5773" xr:uid="{00000000-0005-0000-0000-00003B120000}"/>
    <cellStyle name="Normal 4 3 4 2 11 2 2" xfId="12199" xr:uid="{00000000-0005-0000-0000-00003C120000}"/>
    <cellStyle name="Normal 4 3 4 2 11 3" xfId="9272" xr:uid="{00000000-0005-0000-0000-00003D120000}"/>
    <cellStyle name="Normal 4 3 4 2 12" xfId="3763" xr:uid="{00000000-0005-0000-0000-00003E120000}"/>
    <cellStyle name="Normal 4 3 4 2 12 2" xfId="10189" xr:uid="{00000000-0005-0000-0000-00003F120000}"/>
    <cellStyle name="Normal 4 3 4 2 13" xfId="6695" xr:uid="{00000000-0005-0000-0000-000040120000}"/>
    <cellStyle name="Normal 4 3 4 2 14" xfId="6738" xr:uid="{00000000-0005-0000-0000-000041120000}"/>
    <cellStyle name="Normal 4 3 4 2 15" xfId="6779" xr:uid="{00000000-0005-0000-0000-000042120000}"/>
    <cellStyle name="Normal 4 3 4 2 16" xfId="6818" xr:uid="{00000000-0005-0000-0000-000043120000}"/>
    <cellStyle name="Normal 4 3 4 2 2" xfId="54" xr:uid="{00000000-0005-0000-0000-000044120000}"/>
    <cellStyle name="Normal 4 3 4 2 2 10" xfId="2833" xr:uid="{00000000-0005-0000-0000-000045120000}"/>
    <cellStyle name="Normal 4 3 4 2 2 10 2" xfId="5774" xr:uid="{00000000-0005-0000-0000-000046120000}"/>
    <cellStyle name="Normal 4 3 4 2 2 10 2 2" xfId="12200" xr:uid="{00000000-0005-0000-0000-000047120000}"/>
    <cellStyle name="Normal 4 3 4 2 2 10 3" xfId="9273" xr:uid="{00000000-0005-0000-0000-000048120000}"/>
    <cellStyle name="Normal 4 3 4 2 2 11" xfId="3764" xr:uid="{00000000-0005-0000-0000-000049120000}"/>
    <cellStyle name="Normal 4 3 4 2 2 11 2" xfId="10190" xr:uid="{00000000-0005-0000-0000-00004A120000}"/>
    <cellStyle name="Normal 4 3 4 2 2 12" xfId="6696" xr:uid="{00000000-0005-0000-0000-00004B120000}"/>
    <cellStyle name="Normal 4 3 4 2 2 13" xfId="6739" xr:uid="{00000000-0005-0000-0000-00004C120000}"/>
    <cellStyle name="Normal 4 3 4 2 2 14" xfId="6780" xr:uid="{00000000-0005-0000-0000-00004D120000}"/>
    <cellStyle name="Normal 4 3 4 2 2 15" xfId="6819" xr:uid="{00000000-0005-0000-0000-00004E120000}"/>
    <cellStyle name="Normal 4 3 4 2 2 2" xfId="119" xr:uid="{00000000-0005-0000-0000-00004F120000}"/>
    <cellStyle name="Normal 4 3 4 2 2 2 2" xfId="180" xr:uid="{00000000-0005-0000-0000-000050120000}"/>
    <cellStyle name="Normal 4 3 4 2 2 2 2 2" xfId="551" xr:uid="{00000000-0005-0000-0000-000051120000}"/>
    <cellStyle name="Normal 4 3 4 2 2 2 2 2 2" xfId="1130" xr:uid="{00000000-0005-0000-0000-000052120000}"/>
    <cellStyle name="Normal 4 3 4 2 2 2 2 2 2 2" xfId="4789" xr:uid="{00000000-0005-0000-0000-000053120000}"/>
    <cellStyle name="Normal 4 3 4 2 2 2 2 2 2 2 2" xfId="11215" xr:uid="{00000000-0005-0000-0000-000054120000}"/>
    <cellStyle name="Normal 4 3 4 2 2 2 2 2 2 3" xfId="7850" xr:uid="{00000000-0005-0000-0000-000055120000}"/>
    <cellStyle name="Normal 4 3 4 2 2 2 2 2 3" xfId="2519" xr:uid="{00000000-0005-0000-0000-000056120000}"/>
    <cellStyle name="Normal 4 3 4 2 2 2 2 2 3 2" xfId="5701" xr:uid="{00000000-0005-0000-0000-000057120000}"/>
    <cellStyle name="Normal 4 3 4 2 2 2 2 2 3 2 2" xfId="12127" xr:uid="{00000000-0005-0000-0000-000058120000}"/>
    <cellStyle name="Normal 4 3 4 2 2 2 2 2 3 3" xfId="9151" xr:uid="{00000000-0005-0000-0000-000059120000}"/>
    <cellStyle name="Normal 4 3 4 2 2 2 2 2 4" xfId="3680" xr:uid="{00000000-0005-0000-0000-00005A120000}"/>
    <cellStyle name="Normal 4 3 4 2 2 2 2 2 4 2" xfId="6619" xr:uid="{00000000-0005-0000-0000-00005B120000}"/>
    <cellStyle name="Normal 4 3 4 2 2 2 2 2 4 2 2" xfId="13045" xr:uid="{00000000-0005-0000-0000-00005C120000}"/>
    <cellStyle name="Normal 4 3 4 2 2 2 2 2 4 3" xfId="10118" xr:uid="{00000000-0005-0000-0000-00005D120000}"/>
    <cellStyle name="Normal 4 3 4 2 2 2 2 2 5" xfId="4241" xr:uid="{00000000-0005-0000-0000-00005E120000}"/>
    <cellStyle name="Normal 4 3 4 2 2 2 2 2 5 2" xfId="10667" xr:uid="{00000000-0005-0000-0000-00005F120000}"/>
    <cellStyle name="Normal 4 3 4 2 2 2 2 2 6" xfId="7296" xr:uid="{00000000-0005-0000-0000-000060120000}"/>
    <cellStyle name="Normal 4 3 4 2 2 2 2 3" xfId="372" xr:uid="{00000000-0005-0000-0000-000061120000}"/>
    <cellStyle name="Normal 4 3 4 2 2 2 2 3 2" xfId="952" xr:uid="{00000000-0005-0000-0000-000062120000}"/>
    <cellStyle name="Normal 4 3 4 2 2 2 2 3 2 2" xfId="4611" xr:uid="{00000000-0005-0000-0000-000063120000}"/>
    <cellStyle name="Normal 4 3 4 2 2 2 2 3 2 2 2" xfId="11037" xr:uid="{00000000-0005-0000-0000-000064120000}"/>
    <cellStyle name="Normal 4 3 4 2 2 2 2 3 2 3" xfId="7672" xr:uid="{00000000-0005-0000-0000-000065120000}"/>
    <cellStyle name="Normal 4 3 4 2 2 2 2 3 3" xfId="2287" xr:uid="{00000000-0005-0000-0000-000066120000}"/>
    <cellStyle name="Normal 4 3 4 2 2 2 2 3 3 2" xfId="5541" xr:uid="{00000000-0005-0000-0000-000067120000}"/>
    <cellStyle name="Normal 4 3 4 2 2 2 2 3 3 2 2" xfId="11967" xr:uid="{00000000-0005-0000-0000-000068120000}"/>
    <cellStyle name="Normal 4 3 4 2 2 2 2 3 3 3" xfId="8968" xr:uid="{00000000-0005-0000-0000-000069120000}"/>
    <cellStyle name="Normal 4 3 4 2 2 2 2 3 4" xfId="3522" xr:uid="{00000000-0005-0000-0000-00006A120000}"/>
    <cellStyle name="Normal 4 3 4 2 2 2 2 3 4 2" xfId="6461" xr:uid="{00000000-0005-0000-0000-00006B120000}"/>
    <cellStyle name="Normal 4 3 4 2 2 2 2 3 4 2 2" xfId="12887" xr:uid="{00000000-0005-0000-0000-00006C120000}"/>
    <cellStyle name="Normal 4 3 4 2 2 2 2 3 4 3" xfId="9960" xr:uid="{00000000-0005-0000-0000-00006D120000}"/>
    <cellStyle name="Normal 4 3 4 2 2 2 2 3 5" xfId="4063" xr:uid="{00000000-0005-0000-0000-00006E120000}"/>
    <cellStyle name="Normal 4 3 4 2 2 2 2 3 5 2" xfId="10489" xr:uid="{00000000-0005-0000-0000-00006F120000}"/>
    <cellStyle name="Normal 4 3 4 2 2 2 2 3 6" xfId="7118" xr:uid="{00000000-0005-0000-0000-000070120000}"/>
    <cellStyle name="Normal 4 3 4 2 2 2 2 4" xfId="774" xr:uid="{00000000-0005-0000-0000-000071120000}"/>
    <cellStyle name="Normal 4 3 4 2 2 2 2 4 2" xfId="4433" xr:uid="{00000000-0005-0000-0000-000072120000}"/>
    <cellStyle name="Normal 4 3 4 2 2 2 2 4 2 2" xfId="10859" xr:uid="{00000000-0005-0000-0000-000073120000}"/>
    <cellStyle name="Normal 4 3 4 2 2 2 2 4 3" xfId="7494" xr:uid="{00000000-0005-0000-0000-000074120000}"/>
    <cellStyle name="Normal 4 3 4 2 2 2 2 5" xfId="1731" xr:uid="{00000000-0005-0000-0000-000075120000}"/>
    <cellStyle name="Normal 4 3 4 2 2 2 2 5 2" xfId="5173" xr:uid="{00000000-0005-0000-0000-000076120000}"/>
    <cellStyle name="Normal 4 3 4 2 2 2 2 5 2 2" xfId="11599" xr:uid="{00000000-0005-0000-0000-000077120000}"/>
    <cellStyle name="Normal 4 3 4 2 2 2 2 5 3" xfId="8440" xr:uid="{00000000-0005-0000-0000-000078120000}"/>
    <cellStyle name="Normal 4 3 4 2 2 2 2 6" xfId="3160" xr:uid="{00000000-0005-0000-0000-000079120000}"/>
    <cellStyle name="Normal 4 3 4 2 2 2 2 6 2" xfId="6099" xr:uid="{00000000-0005-0000-0000-00007A120000}"/>
    <cellStyle name="Normal 4 3 4 2 2 2 2 6 2 2" xfId="12525" xr:uid="{00000000-0005-0000-0000-00007B120000}"/>
    <cellStyle name="Normal 4 3 4 2 2 2 2 6 3" xfId="9598" xr:uid="{00000000-0005-0000-0000-00007C120000}"/>
    <cellStyle name="Normal 4 3 4 2 2 2 2 7" xfId="3885" xr:uid="{00000000-0005-0000-0000-00007D120000}"/>
    <cellStyle name="Normal 4 3 4 2 2 2 2 7 2" xfId="10311" xr:uid="{00000000-0005-0000-0000-00007E120000}"/>
    <cellStyle name="Normal 4 3 4 2 2 2 2 8" xfId="6940" xr:uid="{00000000-0005-0000-0000-00007F120000}"/>
    <cellStyle name="Normal 4 3 4 2 2 2 2_IOPES" xfId="2625" xr:uid="{00000000-0005-0000-0000-000080120000}"/>
    <cellStyle name="Normal 4 3 4 2 2 2 3" xfId="492" xr:uid="{00000000-0005-0000-0000-000081120000}"/>
    <cellStyle name="Normal 4 3 4 2 2 2 3 2" xfId="1071" xr:uid="{00000000-0005-0000-0000-000082120000}"/>
    <cellStyle name="Normal 4 3 4 2 2 2 3 2 2" xfId="2209" xr:uid="{00000000-0005-0000-0000-000083120000}"/>
    <cellStyle name="Normal 4 3 4 2 2 2 3 2 2 2" xfId="5479" xr:uid="{00000000-0005-0000-0000-000084120000}"/>
    <cellStyle name="Normal 4 3 4 2 2 2 3 2 2 2 2" xfId="11905" xr:uid="{00000000-0005-0000-0000-000085120000}"/>
    <cellStyle name="Normal 4 3 4 2 2 2 3 2 2 3" xfId="8894" xr:uid="{00000000-0005-0000-0000-000086120000}"/>
    <cellStyle name="Normal 4 3 4 2 2 2 3 2 3" xfId="3461" xr:uid="{00000000-0005-0000-0000-000087120000}"/>
    <cellStyle name="Normal 4 3 4 2 2 2 3 2 3 2" xfId="6400" xr:uid="{00000000-0005-0000-0000-000088120000}"/>
    <cellStyle name="Normal 4 3 4 2 2 2 3 2 3 2 2" xfId="12826" xr:uid="{00000000-0005-0000-0000-000089120000}"/>
    <cellStyle name="Normal 4 3 4 2 2 2 3 2 3 3" xfId="9899" xr:uid="{00000000-0005-0000-0000-00008A120000}"/>
    <cellStyle name="Normal 4 3 4 2 2 2 3 2 4" xfId="4730" xr:uid="{00000000-0005-0000-0000-00008B120000}"/>
    <cellStyle name="Normal 4 3 4 2 2 2 3 2 4 2" xfId="11156" xr:uid="{00000000-0005-0000-0000-00008C120000}"/>
    <cellStyle name="Normal 4 3 4 2 2 2 3 2 5" xfId="7791" xr:uid="{00000000-0005-0000-0000-00008D120000}"/>
    <cellStyle name="Normal 4 3 4 2 2 2 3 3" xfId="1655" xr:uid="{00000000-0005-0000-0000-00008E120000}"/>
    <cellStyle name="Normal 4 3 4 2 2 2 3 3 2" xfId="5111" xr:uid="{00000000-0005-0000-0000-00008F120000}"/>
    <cellStyle name="Normal 4 3 4 2 2 2 3 3 2 2" xfId="11537" xr:uid="{00000000-0005-0000-0000-000090120000}"/>
    <cellStyle name="Normal 4 3 4 2 2 2 3 3 3" xfId="8366" xr:uid="{00000000-0005-0000-0000-000091120000}"/>
    <cellStyle name="Normal 4 3 4 2 2 2 3 4" xfId="3099" xr:uid="{00000000-0005-0000-0000-000092120000}"/>
    <cellStyle name="Normal 4 3 4 2 2 2 3 4 2" xfId="6038" xr:uid="{00000000-0005-0000-0000-000093120000}"/>
    <cellStyle name="Normal 4 3 4 2 2 2 3 4 2 2" xfId="12464" xr:uid="{00000000-0005-0000-0000-000094120000}"/>
    <cellStyle name="Normal 4 3 4 2 2 2 3 4 3" xfId="9537" xr:uid="{00000000-0005-0000-0000-000095120000}"/>
    <cellStyle name="Normal 4 3 4 2 2 2 3 5" xfId="4182" xr:uid="{00000000-0005-0000-0000-000096120000}"/>
    <cellStyle name="Normal 4 3 4 2 2 2 3 5 2" xfId="10608" xr:uid="{00000000-0005-0000-0000-000097120000}"/>
    <cellStyle name="Normal 4 3 4 2 2 2 3 6" xfId="7237" xr:uid="{00000000-0005-0000-0000-000098120000}"/>
    <cellStyle name="Normal 4 3 4 2 2 2 4" xfId="313" xr:uid="{00000000-0005-0000-0000-000099120000}"/>
    <cellStyle name="Normal 4 3 4 2 2 2 4 2" xfId="893" xr:uid="{00000000-0005-0000-0000-00009A120000}"/>
    <cellStyle name="Normal 4 3 4 2 2 2 4 2 2" xfId="4552" xr:uid="{00000000-0005-0000-0000-00009B120000}"/>
    <cellStyle name="Normal 4 3 4 2 2 2 4 2 2 2" xfId="10978" xr:uid="{00000000-0005-0000-0000-00009C120000}"/>
    <cellStyle name="Normal 4 3 4 2 2 2 4 2 3" xfId="7613" xr:uid="{00000000-0005-0000-0000-00009D120000}"/>
    <cellStyle name="Normal 4 3 4 2 2 2 4 3" xfId="2458" xr:uid="{00000000-0005-0000-0000-00009E120000}"/>
    <cellStyle name="Normal 4 3 4 2 2 2 4 3 2" xfId="5642" xr:uid="{00000000-0005-0000-0000-00009F120000}"/>
    <cellStyle name="Normal 4 3 4 2 2 2 4 3 2 2" xfId="12068" xr:uid="{00000000-0005-0000-0000-0000A0120000}"/>
    <cellStyle name="Normal 4 3 4 2 2 2 4 3 3" xfId="9092" xr:uid="{00000000-0005-0000-0000-0000A1120000}"/>
    <cellStyle name="Normal 4 3 4 2 2 2 4 4" xfId="3621" xr:uid="{00000000-0005-0000-0000-0000A2120000}"/>
    <cellStyle name="Normal 4 3 4 2 2 2 4 4 2" xfId="6560" xr:uid="{00000000-0005-0000-0000-0000A3120000}"/>
    <cellStyle name="Normal 4 3 4 2 2 2 4 4 2 2" xfId="12986" xr:uid="{00000000-0005-0000-0000-0000A4120000}"/>
    <cellStyle name="Normal 4 3 4 2 2 2 4 4 3" xfId="10059" xr:uid="{00000000-0005-0000-0000-0000A5120000}"/>
    <cellStyle name="Normal 4 3 4 2 2 2 4 5" xfId="4004" xr:uid="{00000000-0005-0000-0000-0000A6120000}"/>
    <cellStyle name="Normal 4 3 4 2 2 2 4 5 2" xfId="10430" xr:uid="{00000000-0005-0000-0000-0000A7120000}"/>
    <cellStyle name="Normal 4 3 4 2 2 2 4 6" xfId="7059" xr:uid="{00000000-0005-0000-0000-0000A8120000}"/>
    <cellStyle name="Normal 4 3 4 2 2 2 5" xfId="715" xr:uid="{00000000-0005-0000-0000-0000A9120000}"/>
    <cellStyle name="Normal 4 3 4 2 2 2 5 2" xfId="1873" xr:uid="{00000000-0005-0000-0000-0000AA120000}"/>
    <cellStyle name="Normal 4 3 4 2 2 2 5 2 2" xfId="5271" xr:uid="{00000000-0005-0000-0000-0000AB120000}"/>
    <cellStyle name="Normal 4 3 4 2 2 2 5 2 2 2" xfId="11697" xr:uid="{00000000-0005-0000-0000-0000AC120000}"/>
    <cellStyle name="Normal 4 3 4 2 2 2 5 2 3" xfId="8569" xr:uid="{00000000-0005-0000-0000-0000AD120000}"/>
    <cellStyle name="Normal 4 3 4 2 2 2 5 3" xfId="3255" xr:uid="{00000000-0005-0000-0000-0000AE120000}"/>
    <cellStyle name="Normal 4 3 4 2 2 2 5 3 2" xfId="6194" xr:uid="{00000000-0005-0000-0000-0000AF120000}"/>
    <cellStyle name="Normal 4 3 4 2 2 2 5 3 2 2" xfId="12620" xr:uid="{00000000-0005-0000-0000-0000B0120000}"/>
    <cellStyle name="Normal 4 3 4 2 2 2 5 3 3" xfId="9693" xr:uid="{00000000-0005-0000-0000-0000B1120000}"/>
    <cellStyle name="Normal 4 3 4 2 2 2 5 4" xfId="4374" xr:uid="{00000000-0005-0000-0000-0000B2120000}"/>
    <cellStyle name="Normal 4 3 4 2 2 2 5 4 2" xfId="10800" xr:uid="{00000000-0005-0000-0000-0000B3120000}"/>
    <cellStyle name="Normal 4 3 4 2 2 2 5 5" xfId="7435" xr:uid="{00000000-0005-0000-0000-0000B4120000}"/>
    <cellStyle name="Normal 4 3 4 2 2 2 6" xfId="1319" xr:uid="{00000000-0005-0000-0000-0000B5120000}"/>
    <cellStyle name="Normal 4 3 4 2 2 2 6 2" xfId="4905" xr:uid="{00000000-0005-0000-0000-0000B6120000}"/>
    <cellStyle name="Normal 4 3 4 2 2 2 6 2 2" xfId="11331" xr:uid="{00000000-0005-0000-0000-0000B7120000}"/>
    <cellStyle name="Normal 4 3 4 2 2 2 6 3" xfId="8033" xr:uid="{00000000-0005-0000-0000-0000B8120000}"/>
    <cellStyle name="Normal 4 3 4 2 2 2 7" xfId="2891" xr:uid="{00000000-0005-0000-0000-0000B9120000}"/>
    <cellStyle name="Normal 4 3 4 2 2 2 7 2" xfId="5832" xr:uid="{00000000-0005-0000-0000-0000BA120000}"/>
    <cellStyle name="Normal 4 3 4 2 2 2 7 2 2" xfId="12258" xr:uid="{00000000-0005-0000-0000-0000BB120000}"/>
    <cellStyle name="Normal 4 3 4 2 2 2 7 3" xfId="9331" xr:uid="{00000000-0005-0000-0000-0000BC120000}"/>
    <cellStyle name="Normal 4 3 4 2 2 2 8" xfId="3826" xr:uid="{00000000-0005-0000-0000-0000BD120000}"/>
    <cellStyle name="Normal 4 3 4 2 2 2 8 2" xfId="10252" xr:uid="{00000000-0005-0000-0000-0000BE120000}"/>
    <cellStyle name="Normal 4 3 4 2 2 2 9" xfId="6881" xr:uid="{00000000-0005-0000-0000-0000BF120000}"/>
    <cellStyle name="Normal 4 3 4 2 2 2_IOPES" xfId="2335" xr:uid="{00000000-0005-0000-0000-0000C0120000}"/>
    <cellStyle name="Normal 4 3 4 2 2 3" xfId="87" xr:uid="{00000000-0005-0000-0000-0000C1120000}"/>
    <cellStyle name="Normal 4 3 4 2 2 3 2" xfId="460" xr:uid="{00000000-0005-0000-0000-0000C2120000}"/>
    <cellStyle name="Normal 4 3 4 2 2 3 2 2" xfId="1039" xr:uid="{00000000-0005-0000-0000-0000C3120000}"/>
    <cellStyle name="Normal 4 3 4 2 2 3 2 2 2" xfId="2250" xr:uid="{00000000-0005-0000-0000-0000C4120000}"/>
    <cellStyle name="Normal 4 3 4 2 2 3 2 2 2 2" xfId="5509" xr:uid="{00000000-0005-0000-0000-0000C5120000}"/>
    <cellStyle name="Normal 4 3 4 2 2 3 2 2 2 2 2" xfId="11935" xr:uid="{00000000-0005-0000-0000-0000C6120000}"/>
    <cellStyle name="Normal 4 3 4 2 2 3 2 2 2 3" xfId="8933" xr:uid="{00000000-0005-0000-0000-0000C7120000}"/>
    <cellStyle name="Normal 4 3 4 2 2 3 2 2 3" xfId="3491" xr:uid="{00000000-0005-0000-0000-0000C8120000}"/>
    <cellStyle name="Normal 4 3 4 2 2 3 2 2 3 2" xfId="6430" xr:uid="{00000000-0005-0000-0000-0000C9120000}"/>
    <cellStyle name="Normal 4 3 4 2 2 3 2 2 3 2 2" xfId="12856" xr:uid="{00000000-0005-0000-0000-0000CA120000}"/>
    <cellStyle name="Normal 4 3 4 2 2 3 2 2 3 3" xfId="9929" xr:uid="{00000000-0005-0000-0000-0000CB120000}"/>
    <cellStyle name="Normal 4 3 4 2 2 3 2 2 4" xfId="4698" xr:uid="{00000000-0005-0000-0000-0000CC120000}"/>
    <cellStyle name="Normal 4 3 4 2 2 3 2 2 4 2" xfId="11124" xr:uid="{00000000-0005-0000-0000-0000CD120000}"/>
    <cellStyle name="Normal 4 3 4 2 2 3 2 2 5" xfId="7759" xr:uid="{00000000-0005-0000-0000-0000CE120000}"/>
    <cellStyle name="Normal 4 3 4 2 2 3 2 3" xfId="1695" xr:uid="{00000000-0005-0000-0000-0000CF120000}"/>
    <cellStyle name="Normal 4 3 4 2 2 3 2 3 2" xfId="5141" xr:uid="{00000000-0005-0000-0000-0000D0120000}"/>
    <cellStyle name="Normal 4 3 4 2 2 3 2 3 2 2" xfId="11567" xr:uid="{00000000-0005-0000-0000-0000D1120000}"/>
    <cellStyle name="Normal 4 3 4 2 2 3 2 3 3" xfId="8405" xr:uid="{00000000-0005-0000-0000-0000D2120000}"/>
    <cellStyle name="Normal 4 3 4 2 2 3 2 4" xfId="3129" xr:uid="{00000000-0005-0000-0000-0000D3120000}"/>
    <cellStyle name="Normal 4 3 4 2 2 3 2 4 2" xfId="6068" xr:uid="{00000000-0005-0000-0000-0000D4120000}"/>
    <cellStyle name="Normal 4 3 4 2 2 3 2 4 2 2" xfId="12494" xr:uid="{00000000-0005-0000-0000-0000D5120000}"/>
    <cellStyle name="Normal 4 3 4 2 2 3 2 4 3" xfId="9567" xr:uid="{00000000-0005-0000-0000-0000D6120000}"/>
    <cellStyle name="Normal 4 3 4 2 2 3 2 5" xfId="4150" xr:uid="{00000000-0005-0000-0000-0000D7120000}"/>
    <cellStyle name="Normal 4 3 4 2 2 3 2 5 2" xfId="10576" xr:uid="{00000000-0005-0000-0000-0000D8120000}"/>
    <cellStyle name="Normal 4 3 4 2 2 3 2 6" xfId="7205" xr:uid="{00000000-0005-0000-0000-0000D9120000}"/>
    <cellStyle name="Normal 4 3 4 2 2 3 3" xfId="281" xr:uid="{00000000-0005-0000-0000-0000DA120000}"/>
    <cellStyle name="Normal 4 3 4 2 2 3 3 2" xfId="861" xr:uid="{00000000-0005-0000-0000-0000DB120000}"/>
    <cellStyle name="Normal 4 3 4 2 2 3 3 2 2" xfId="4520" xr:uid="{00000000-0005-0000-0000-0000DC120000}"/>
    <cellStyle name="Normal 4 3 4 2 2 3 3 2 2 2" xfId="10946" xr:uid="{00000000-0005-0000-0000-0000DD120000}"/>
    <cellStyle name="Normal 4 3 4 2 2 3 3 2 3" xfId="7581" xr:uid="{00000000-0005-0000-0000-0000DE120000}"/>
    <cellStyle name="Normal 4 3 4 2 2 3 3 3" xfId="2426" xr:uid="{00000000-0005-0000-0000-0000DF120000}"/>
    <cellStyle name="Normal 4 3 4 2 2 3 3 3 2" xfId="5610" xr:uid="{00000000-0005-0000-0000-0000E0120000}"/>
    <cellStyle name="Normal 4 3 4 2 2 3 3 3 2 2" xfId="12036" xr:uid="{00000000-0005-0000-0000-0000E1120000}"/>
    <cellStyle name="Normal 4 3 4 2 2 3 3 3 3" xfId="9060" xr:uid="{00000000-0005-0000-0000-0000E2120000}"/>
    <cellStyle name="Normal 4 3 4 2 2 3 3 4" xfId="3589" xr:uid="{00000000-0005-0000-0000-0000E3120000}"/>
    <cellStyle name="Normal 4 3 4 2 2 3 3 4 2" xfId="6528" xr:uid="{00000000-0005-0000-0000-0000E4120000}"/>
    <cellStyle name="Normal 4 3 4 2 2 3 3 4 2 2" xfId="12954" xr:uid="{00000000-0005-0000-0000-0000E5120000}"/>
    <cellStyle name="Normal 4 3 4 2 2 3 3 4 3" xfId="10027" xr:uid="{00000000-0005-0000-0000-0000E6120000}"/>
    <cellStyle name="Normal 4 3 4 2 2 3 3 5" xfId="3972" xr:uid="{00000000-0005-0000-0000-0000E7120000}"/>
    <cellStyle name="Normal 4 3 4 2 2 3 3 5 2" xfId="10398" xr:uid="{00000000-0005-0000-0000-0000E8120000}"/>
    <cellStyle name="Normal 4 3 4 2 2 3 3 6" xfId="7027" xr:uid="{00000000-0005-0000-0000-0000E9120000}"/>
    <cellStyle name="Normal 4 3 4 2 2 3 4" xfId="683" xr:uid="{00000000-0005-0000-0000-0000EA120000}"/>
    <cellStyle name="Normal 4 3 4 2 2 3 4 2" xfId="1938" xr:uid="{00000000-0005-0000-0000-0000EB120000}"/>
    <cellStyle name="Normal 4 3 4 2 2 3 4 2 2" xfId="5329" xr:uid="{00000000-0005-0000-0000-0000EC120000}"/>
    <cellStyle name="Normal 4 3 4 2 2 3 4 2 2 2" xfId="11755" xr:uid="{00000000-0005-0000-0000-0000ED120000}"/>
    <cellStyle name="Normal 4 3 4 2 2 3 4 2 3" xfId="8634" xr:uid="{00000000-0005-0000-0000-0000EE120000}"/>
    <cellStyle name="Normal 4 3 4 2 2 3 4 3" xfId="3313" xr:uid="{00000000-0005-0000-0000-0000EF120000}"/>
    <cellStyle name="Normal 4 3 4 2 2 3 4 3 2" xfId="6252" xr:uid="{00000000-0005-0000-0000-0000F0120000}"/>
    <cellStyle name="Normal 4 3 4 2 2 3 4 3 2 2" xfId="12678" xr:uid="{00000000-0005-0000-0000-0000F1120000}"/>
    <cellStyle name="Normal 4 3 4 2 2 3 4 3 3" xfId="9751" xr:uid="{00000000-0005-0000-0000-0000F2120000}"/>
    <cellStyle name="Normal 4 3 4 2 2 3 4 4" xfId="4342" xr:uid="{00000000-0005-0000-0000-0000F3120000}"/>
    <cellStyle name="Normal 4 3 4 2 2 3 4 4 2" xfId="10768" xr:uid="{00000000-0005-0000-0000-0000F4120000}"/>
    <cellStyle name="Normal 4 3 4 2 2 3 4 5" xfId="7403" xr:uid="{00000000-0005-0000-0000-0000F5120000}"/>
    <cellStyle name="Normal 4 3 4 2 2 3 5" xfId="1385" xr:uid="{00000000-0005-0000-0000-0000F6120000}"/>
    <cellStyle name="Normal 4 3 4 2 2 3 5 2" xfId="4963" xr:uid="{00000000-0005-0000-0000-0000F7120000}"/>
    <cellStyle name="Normal 4 3 4 2 2 3 5 2 2" xfId="11389" xr:uid="{00000000-0005-0000-0000-0000F8120000}"/>
    <cellStyle name="Normal 4 3 4 2 2 3 5 3" xfId="8099" xr:uid="{00000000-0005-0000-0000-0000F9120000}"/>
    <cellStyle name="Normal 4 3 4 2 2 3 6" xfId="2949" xr:uid="{00000000-0005-0000-0000-0000FA120000}"/>
    <cellStyle name="Normal 4 3 4 2 2 3 6 2" xfId="5890" xr:uid="{00000000-0005-0000-0000-0000FB120000}"/>
    <cellStyle name="Normal 4 3 4 2 2 3 6 2 2" xfId="12316" xr:uid="{00000000-0005-0000-0000-0000FC120000}"/>
    <cellStyle name="Normal 4 3 4 2 2 3 6 3" xfId="9389" xr:uid="{00000000-0005-0000-0000-0000FD120000}"/>
    <cellStyle name="Normal 4 3 4 2 2 3 7" xfId="3794" xr:uid="{00000000-0005-0000-0000-0000FE120000}"/>
    <cellStyle name="Normal 4 3 4 2 2 3 7 2" xfId="10220" xr:uid="{00000000-0005-0000-0000-0000FF120000}"/>
    <cellStyle name="Normal 4 3 4 2 2 3 8" xfId="6849" xr:uid="{00000000-0005-0000-0000-000000130000}"/>
    <cellStyle name="Normal 4 3 4 2 2 3_IOPES" xfId="2328" xr:uid="{00000000-0005-0000-0000-000001130000}"/>
    <cellStyle name="Normal 4 3 4 2 2 4" xfId="148" xr:uid="{00000000-0005-0000-0000-000002130000}"/>
    <cellStyle name="Normal 4 3 4 2 2 4 2" xfId="519" xr:uid="{00000000-0005-0000-0000-000003130000}"/>
    <cellStyle name="Normal 4 3 4 2 2 4 2 2" xfId="1098" xr:uid="{00000000-0005-0000-0000-000004130000}"/>
    <cellStyle name="Normal 4 3 4 2 2 4 2 2 2" xfId="4757" xr:uid="{00000000-0005-0000-0000-000005130000}"/>
    <cellStyle name="Normal 4 3 4 2 2 4 2 2 2 2" xfId="11183" xr:uid="{00000000-0005-0000-0000-000006130000}"/>
    <cellStyle name="Normal 4 3 4 2 2 4 2 2 3" xfId="7818" xr:uid="{00000000-0005-0000-0000-000007130000}"/>
    <cellStyle name="Normal 4 3 4 2 2 4 2 3" xfId="2487" xr:uid="{00000000-0005-0000-0000-000008130000}"/>
    <cellStyle name="Normal 4 3 4 2 2 4 2 3 2" xfId="5669" xr:uid="{00000000-0005-0000-0000-000009130000}"/>
    <cellStyle name="Normal 4 3 4 2 2 4 2 3 2 2" xfId="12095" xr:uid="{00000000-0005-0000-0000-00000A130000}"/>
    <cellStyle name="Normal 4 3 4 2 2 4 2 3 3" xfId="9119" xr:uid="{00000000-0005-0000-0000-00000B130000}"/>
    <cellStyle name="Normal 4 3 4 2 2 4 2 4" xfId="3648" xr:uid="{00000000-0005-0000-0000-00000C130000}"/>
    <cellStyle name="Normal 4 3 4 2 2 4 2 4 2" xfId="6587" xr:uid="{00000000-0005-0000-0000-00000D130000}"/>
    <cellStyle name="Normal 4 3 4 2 2 4 2 4 2 2" xfId="13013" xr:uid="{00000000-0005-0000-0000-00000E130000}"/>
    <cellStyle name="Normal 4 3 4 2 2 4 2 4 3" xfId="10086" xr:uid="{00000000-0005-0000-0000-00000F130000}"/>
    <cellStyle name="Normal 4 3 4 2 2 4 2 5" xfId="4209" xr:uid="{00000000-0005-0000-0000-000010130000}"/>
    <cellStyle name="Normal 4 3 4 2 2 4 2 5 2" xfId="10635" xr:uid="{00000000-0005-0000-0000-000011130000}"/>
    <cellStyle name="Normal 4 3 4 2 2 4 2 6" xfId="7264" xr:uid="{00000000-0005-0000-0000-000012130000}"/>
    <cellStyle name="Normal 4 3 4 2 2 4 3" xfId="340" xr:uid="{00000000-0005-0000-0000-000013130000}"/>
    <cellStyle name="Normal 4 3 4 2 2 4 3 2" xfId="920" xr:uid="{00000000-0005-0000-0000-000014130000}"/>
    <cellStyle name="Normal 4 3 4 2 2 4 3 2 2" xfId="4579" xr:uid="{00000000-0005-0000-0000-000015130000}"/>
    <cellStyle name="Normal 4 3 4 2 2 4 3 2 2 2" xfId="11005" xr:uid="{00000000-0005-0000-0000-000016130000}"/>
    <cellStyle name="Normal 4 3 4 2 2 4 3 2 3" xfId="7640" xr:uid="{00000000-0005-0000-0000-000017130000}"/>
    <cellStyle name="Normal 4 3 4 2 2 4 3 3" xfId="2091" xr:uid="{00000000-0005-0000-0000-000018130000}"/>
    <cellStyle name="Normal 4 3 4 2 2 4 3 3 2" xfId="5389" xr:uid="{00000000-0005-0000-0000-000019130000}"/>
    <cellStyle name="Normal 4 3 4 2 2 4 3 3 2 2" xfId="11815" xr:uid="{00000000-0005-0000-0000-00001A130000}"/>
    <cellStyle name="Normal 4 3 4 2 2 4 3 3 3" xfId="8785" xr:uid="{00000000-0005-0000-0000-00001B130000}"/>
    <cellStyle name="Normal 4 3 4 2 2 4 3 4" xfId="3371" xr:uid="{00000000-0005-0000-0000-00001C130000}"/>
    <cellStyle name="Normal 4 3 4 2 2 4 3 4 2" xfId="6310" xr:uid="{00000000-0005-0000-0000-00001D130000}"/>
    <cellStyle name="Normal 4 3 4 2 2 4 3 4 2 2" xfId="12736" xr:uid="{00000000-0005-0000-0000-00001E130000}"/>
    <cellStyle name="Normal 4 3 4 2 2 4 3 4 3" xfId="9809" xr:uid="{00000000-0005-0000-0000-00001F130000}"/>
    <cellStyle name="Normal 4 3 4 2 2 4 3 5" xfId="4031" xr:uid="{00000000-0005-0000-0000-000020130000}"/>
    <cellStyle name="Normal 4 3 4 2 2 4 3 5 2" xfId="10457" xr:uid="{00000000-0005-0000-0000-000021130000}"/>
    <cellStyle name="Normal 4 3 4 2 2 4 3 6" xfId="7086" xr:uid="{00000000-0005-0000-0000-000022130000}"/>
    <cellStyle name="Normal 4 3 4 2 2 4 4" xfId="742" xr:uid="{00000000-0005-0000-0000-000023130000}"/>
    <cellStyle name="Normal 4 3 4 2 2 4 4 2" xfId="4401" xr:uid="{00000000-0005-0000-0000-000024130000}"/>
    <cellStyle name="Normal 4 3 4 2 2 4 4 2 2" xfId="10827" xr:uid="{00000000-0005-0000-0000-000025130000}"/>
    <cellStyle name="Normal 4 3 4 2 2 4 4 3" xfId="7462" xr:uid="{00000000-0005-0000-0000-000026130000}"/>
    <cellStyle name="Normal 4 3 4 2 2 4 5" xfId="1542" xr:uid="{00000000-0005-0000-0000-000027130000}"/>
    <cellStyle name="Normal 4 3 4 2 2 4 5 2" xfId="5021" xr:uid="{00000000-0005-0000-0000-000028130000}"/>
    <cellStyle name="Normal 4 3 4 2 2 4 5 2 2" xfId="11447" xr:uid="{00000000-0005-0000-0000-000029130000}"/>
    <cellStyle name="Normal 4 3 4 2 2 4 5 3" xfId="8256" xr:uid="{00000000-0005-0000-0000-00002A130000}"/>
    <cellStyle name="Normal 4 3 4 2 2 4 6" xfId="3008" xr:uid="{00000000-0005-0000-0000-00002B130000}"/>
    <cellStyle name="Normal 4 3 4 2 2 4 6 2" xfId="5948" xr:uid="{00000000-0005-0000-0000-00002C130000}"/>
    <cellStyle name="Normal 4 3 4 2 2 4 6 2 2" xfId="12374" xr:uid="{00000000-0005-0000-0000-00002D130000}"/>
    <cellStyle name="Normal 4 3 4 2 2 4 6 3" xfId="9447" xr:uid="{00000000-0005-0000-0000-00002E130000}"/>
    <cellStyle name="Normal 4 3 4 2 2 4 7" xfId="3853" xr:uid="{00000000-0005-0000-0000-00002F130000}"/>
    <cellStyle name="Normal 4 3 4 2 2 4 7 2" xfId="10279" xr:uid="{00000000-0005-0000-0000-000030130000}"/>
    <cellStyle name="Normal 4 3 4 2 2 4 8" xfId="6908" xr:uid="{00000000-0005-0000-0000-000031130000}"/>
    <cellStyle name="Normal 4 3 4 2 2 4_IOPES" xfId="2337" xr:uid="{00000000-0005-0000-0000-000032130000}"/>
    <cellStyle name="Normal 4 3 4 2 2 5" xfId="213" xr:uid="{00000000-0005-0000-0000-000033130000}"/>
    <cellStyle name="Normal 4 3 4 2 2 5 2" xfId="578" xr:uid="{00000000-0005-0000-0000-000034130000}"/>
    <cellStyle name="Normal 4 3 4 2 2 5 2 2" xfId="1157" xr:uid="{00000000-0005-0000-0000-000035130000}"/>
    <cellStyle name="Normal 4 3 4 2 2 5 2 2 2" xfId="4816" xr:uid="{00000000-0005-0000-0000-000036130000}"/>
    <cellStyle name="Normal 4 3 4 2 2 5 2 2 2 2" xfId="11242" xr:uid="{00000000-0005-0000-0000-000037130000}"/>
    <cellStyle name="Normal 4 3 4 2 2 5 2 2 3" xfId="7877" xr:uid="{00000000-0005-0000-0000-000038130000}"/>
    <cellStyle name="Normal 4 3 4 2 2 5 2 3" xfId="2552" xr:uid="{00000000-0005-0000-0000-000039130000}"/>
    <cellStyle name="Normal 4 3 4 2 2 5 2 3 2" xfId="5728" xr:uid="{00000000-0005-0000-0000-00003A130000}"/>
    <cellStyle name="Normal 4 3 4 2 2 5 2 3 2 2" xfId="12154" xr:uid="{00000000-0005-0000-0000-00003B130000}"/>
    <cellStyle name="Normal 4 3 4 2 2 5 2 3 3" xfId="9178" xr:uid="{00000000-0005-0000-0000-00003C130000}"/>
    <cellStyle name="Normal 4 3 4 2 2 5 2 4" xfId="3707" xr:uid="{00000000-0005-0000-0000-00003D130000}"/>
    <cellStyle name="Normal 4 3 4 2 2 5 2 4 2" xfId="6646" xr:uid="{00000000-0005-0000-0000-00003E130000}"/>
    <cellStyle name="Normal 4 3 4 2 2 5 2 4 2 2" xfId="13072" xr:uid="{00000000-0005-0000-0000-00003F130000}"/>
    <cellStyle name="Normal 4 3 4 2 2 5 2 4 3" xfId="10145" xr:uid="{00000000-0005-0000-0000-000040130000}"/>
    <cellStyle name="Normal 4 3 4 2 2 5 2 5" xfId="4268" xr:uid="{00000000-0005-0000-0000-000041130000}"/>
    <cellStyle name="Normal 4 3 4 2 2 5 2 5 2" xfId="10694" xr:uid="{00000000-0005-0000-0000-000042130000}"/>
    <cellStyle name="Normal 4 3 4 2 2 5 2 6" xfId="7323" xr:uid="{00000000-0005-0000-0000-000043130000}"/>
    <cellStyle name="Normal 4 3 4 2 2 5 3" xfId="399" xr:uid="{00000000-0005-0000-0000-000044130000}"/>
    <cellStyle name="Normal 4 3 4 2 2 5 3 2" xfId="979" xr:uid="{00000000-0005-0000-0000-000045130000}"/>
    <cellStyle name="Normal 4 3 4 2 2 5 3 2 2" xfId="4638" xr:uid="{00000000-0005-0000-0000-000046130000}"/>
    <cellStyle name="Normal 4 3 4 2 2 5 3 2 2 2" xfId="11064" xr:uid="{00000000-0005-0000-0000-000047130000}"/>
    <cellStyle name="Normal 4 3 4 2 2 5 3 2 3" xfId="7699" xr:uid="{00000000-0005-0000-0000-000048130000}"/>
    <cellStyle name="Normal 4 3 4 2 2 5 3 3" xfId="2166" xr:uid="{00000000-0005-0000-0000-000049130000}"/>
    <cellStyle name="Normal 4 3 4 2 2 5 3 3 2" xfId="5448" xr:uid="{00000000-0005-0000-0000-00004A130000}"/>
    <cellStyle name="Normal 4 3 4 2 2 5 3 3 2 2" xfId="11874" xr:uid="{00000000-0005-0000-0000-00004B130000}"/>
    <cellStyle name="Normal 4 3 4 2 2 5 3 3 3" xfId="8858" xr:uid="{00000000-0005-0000-0000-00004C130000}"/>
    <cellStyle name="Normal 4 3 4 2 2 5 3 4" xfId="3430" xr:uid="{00000000-0005-0000-0000-00004D130000}"/>
    <cellStyle name="Normal 4 3 4 2 2 5 3 4 2" xfId="6369" xr:uid="{00000000-0005-0000-0000-00004E130000}"/>
    <cellStyle name="Normal 4 3 4 2 2 5 3 4 2 2" xfId="12795" xr:uid="{00000000-0005-0000-0000-00004F130000}"/>
    <cellStyle name="Normal 4 3 4 2 2 5 3 4 3" xfId="9868" xr:uid="{00000000-0005-0000-0000-000050130000}"/>
    <cellStyle name="Normal 4 3 4 2 2 5 3 5" xfId="4090" xr:uid="{00000000-0005-0000-0000-000051130000}"/>
    <cellStyle name="Normal 4 3 4 2 2 5 3 5 2" xfId="10516" xr:uid="{00000000-0005-0000-0000-000052130000}"/>
    <cellStyle name="Normal 4 3 4 2 2 5 3 6" xfId="7145" xr:uid="{00000000-0005-0000-0000-000053130000}"/>
    <cellStyle name="Normal 4 3 4 2 2 5 4" xfId="801" xr:uid="{00000000-0005-0000-0000-000054130000}"/>
    <cellStyle name="Normal 4 3 4 2 2 5 4 2" xfId="4460" xr:uid="{00000000-0005-0000-0000-000055130000}"/>
    <cellStyle name="Normal 4 3 4 2 2 5 4 2 2" xfId="10886" xr:uid="{00000000-0005-0000-0000-000056130000}"/>
    <cellStyle name="Normal 4 3 4 2 2 5 4 3" xfId="7521" xr:uid="{00000000-0005-0000-0000-000057130000}"/>
    <cellStyle name="Normal 4 3 4 2 2 5 5" xfId="1619" xr:uid="{00000000-0005-0000-0000-000058130000}"/>
    <cellStyle name="Normal 4 3 4 2 2 5 5 2" xfId="5080" xr:uid="{00000000-0005-0000-0000-000059130000}"/>
    <cellStyle name="Normal 4 3 4 2 2 5 5 2 2" xfId="11506" xr:uid="{00000000-0005-0000-0000-00005A130000}"/>
    <cellStyle name="Normal 4 3 4 2 2 5 5 3" xfId="8330" xr:uid="{00000000-0005-0000-0000-00005B130000}"/>
    <cellStyle name="Normal 4 3 4 2 2 5 6" xfId="3068" xr:uid="{00000000-0005-0000-0000-00005C130000}"/>
    <cellStyle name="Normal 4 3 4 2 2 5 6 2" xfId="6007" xr:uid="{00000000-0005-0000-0000-00005D130000}"/>
    <cellStyle name="Normal 4 3 4 2 2 5 6 2 2" xfId="12433" xr:uid="{00000000-0005-0000-0000-00005E130000}"/>
    <cellStyle name="Normal 4 3 4 2 2 5 6 3" xfId="9506" xr:uid="{00000000-0005-0000-0000-00005F130000}"/>
    <cellStyle name="Normal 4 3 4 2 2 5 7" xfId="3912" xr:uid="{00000000-0005-0000-0000-000060130000}"/>
    <cellStyle name="Normal 4 3 4 2 2 5 7 2" xfId="10338" xr:uid="{00000000-0005-0000-0000-000061130000}"/>
    <cellStyle name="Normal 4 3 4 2 2 5 8" xfId="6967" xr:uid="{00000000-0005-0000-0000-000062130000}"/>
    <cellStyle name="Normal 4 3 4 2 2 5_IOPES" xfId="2585" xr:uid="{00000000-0005-0000-0000-000063130000}"/>
    <cellStyle name="Normal 4 3 4 2 2 6" xfId="430" xr:uid="{00000000-0005-0000-0000-000064130000}"/>
    <cellStyle name="Normal 4 3 4 2 2 6 2" xfId="1009" xr:uid="{00000000-0005-0000-0000-000065130000}"/>
    <cellStyle name="Normal 4 3 4 2 2 6 2 2" xfId="4668" xr:uid="{00000000-0005-0000-0000-000066130000}"/>
    <cellStyle name="Normal 4 3 4 2 2 6 2 2 2" xfId="11094" xr:uid="{00000000-0005-0000-0000-000067130000}"/>
    <cellStyle name="Normal 4 3 4 2 2 6 2 3" xfId="7729" xr:uid="{00000000-0005-0000-0000-000068130000}"/>
    <cellStyle name="Normal 4 3 4 2 2 6 3" xfId="2393" xr:uid="{00000000-0005-0000-0000-000069130000}"/>
    <cellStyle name="Normal 4 3 4 2 2 6 3 2" xfId="5580" xr:uid="{00000000-0005-0000-0000-00006A130000}"/>
    <cellStyle name="Normal 4 3 4 2 2 6 3 2 2" xfId="12006" xr:uid="{00000000-0005-0000-0000-00006B130000}"/>
    <cellStyle name="Normal 4 3 4 2 2 6 3 3" xfId="9030" xr:uid="{00000000-0005-0000-0000-00006C130000}"/>
    <cellStyle name="Normal 4 3 4 2 2 6 4" xfId="3559" xr:uid="{00000000-0005-0000-0000-00006D130000}"/>
    <cellStyle name="Normal 4 3 4 2 2 6 4 2" xfId="6498" xr:uid="{00000000-0005-0000-0000-00006E130000}"/>
    <cellStyle name="Normal 4 3 4 2 2 6 4 2 2" xfId="12924" xr:uid="{00000000-0005-0000-0000-00006F130000}"/>
    <cellStyle name="Normal 4 3 4 2 2 6 4 3" xfId="9997" xr:uid="{00000000-0005-0000-0000-000070130000}"/>
    <cellStyle name="Normal 4 3 4 2 2 6 5" xfId="4120" xr:uid="{00000000-0005-0000-0000-000071130000}"/>
    <cellStyle name="Normal 4 3 4 2 2 6 5 2" xfId="10546" xr:uid="{00000000-0005-0000-0000-000072130000}"/>
    <cellStyle name="Normal 4 3 4 2 2 6 6" xfId="7175" xr:uid="{00000000-0005-0000-0000-000073130000}"/>
    <cellStyle name="Normal 4 3 4 2 2 7" xfId="251" xr:uid="{00000000-0005-0000-0000-000074130000}"/>
    <cellStyle name="Normal 4 3 4 2 2 7 2" xfId="831" xr:uid="{00000000-0005-0000-0000-000075130000}"/>
    <cellStyle name="Normal 4 3 4 2 2 7 2 2" xfId="4490" xr:uid="{00000000-0005-0000-0000-000076130000}"/>
    <cellStyle name="Normal 4 3 4 2 2 7 2 2 2" xfId="10916" xr:uid="{00000000-0005-0000-0000-000077130000}"/>
    <cellStyle name="Normal 4 3 4 2 2 7 2 3" xfId="7551" xr:uid="{00000000-0005-0000-0000-000078130000}"/>
    <cellStyle name="Normal 4 3 4 2 2 7 3" xfId="1810" xr:uid="{00000000-0005-0000-0000-000079130000}"/>
    <cellStyle name="Normal 4 3 4 2 2 7 3 2" xfId="5213" xr:uid="{00000000-0005-0000-0000-00007A130000}"/>
    <cellStyle name="Normal 4 3 4 2 2 7 3 2 2" xfId="11639" xr:uid="{00000000-0005-0000-0000-00007B130000}"/>
    <cellStyle name="Normal 4 3 4 2 2 7 3 3" xfId="8508" xr:uid="{00000000-0005-0000-0000-00007C130000}"/>
    <cellStyle name="Normal 4 3 4 2 2 7 4" xfId="3197" xr:uid="{00000000-0005-0000-0000-00007D130000}"/>
    <cellStyle name="Normal 4 3 4 2 2 7 4 2" xfId="6136" xr:uid="{00000000-0005-0000-0000-00007E130000}"/>
    <cellStyle name="Normal 4 3 4 2 2 7 4 2 2" xfId="12562" xr:uid="{00000000-0005-0000-0000-00007F130000}"/>
    <cellStyle name="Normal 4 3 4 2 2 7 4 3" xfId="9635" xr:uid="{00000000-0005-0000-0000-000080130000}"/>
    <cellStyle name="Normal 4 3 4 2 2 7 5" xfId="3942" xr:uid="{00000000-0005-0000-0000-000081130000}"/>
    <cellStyle name="Normal 4 3 4 2 2 7 5 2" xfId="10368" xr:uid="{00000000-0005-0000-0000-000082130000}"/>
    <cellStyle name="Normal 4 3 4 2 2 7 6" xfId="6997" xr:uid="{00000000-0005-0000-0000-000083130000}"/>
    <cellStyle name="Normal 4 3 4 2 2 8" xfId="653" xr:uid="{00000000-0005-0000-0000-000084130000}"/>
    <cellStyle name="Normal 4 3 4 2 2 8 2" xfId="4312" xr:uid="{00000000-0005-0000-0000-000085130000}"/>
    <cellStyle name="Normal 4 3 4 2 2 8 2 2" xfId="10738" xr:uid="{00000000-0005-0000-0000-000086130000}"/>
    <cellStyle name="Normal 4 3 4 2 2 8 3" xfId="7373" xr:uid="{00000000-0005-0000-0000-000087130000}"/>
    <cellStyle name="Normal 4 3 4 2 2 9" xfId="1251" xr:uid="{00000000-0005-0000-0000-000088130000}"/>
    <cellStyle name="Normal 4 3 4 2 2 9 2" xfId="4847" xr:uid="{00000000-0005-0000-0000-000089130000}"/>
    <cellStyle name="Normal 4 3 4 2 2 9 2 2" xfId="11273" xr:uid="{00000000-0005-0000-0000-00008A130000}"/>
    <cellStyle name="Normal 4 3 4 2 2 9 3" xfId="7967" xr:uid="{00000000-0005-0000-0000-00008B130000}"/>
    <cellStyle name="Normal 4 3 4 2 2_IOPES" xfId="2619" xr:uid="{00000000-0005-0000-0000-00008C130000}"/>
    <cellStyle name="Normal 4 3 4 2 3" xfId="49" xr:uid="{00000000-0005-0000-0000-00008D130000}"/>
    <cellStyle name="Normal 4 3 4 2 3 10" xfId="1805" xr:uid="{00000000-0005-0000-0000-00008E130000}"/>
    <cellStyle name="Normal 4 3 4 2 3 10 2" xfId="3192" xr:uid="{00000000-0005-0000-0000-00008F130000}"/>
    <cellStyle name="Normal 4 3 4 2 3 10 2 2" xfId="6131" xr:uid="{00000000-0005-0000-0000-000090130000}"/>
    <cellStyle name="Normal 4 3 4 2 3 10 2 2 2" xfId="12557" xr:uid="{00000000-0005-0000-0000-000091130000}"/>
    <cellStyle name="Normal 4 3 4 2 3 10 2 3" xfId="9630" xr:uid="{00000000-0005-0000-0000-000092130000}"/>
    <cellStyle name="Normal 4 3 4 2 3 10 3" xfId="5208" xr:uid="{00000000-0005-0000-0000-000093130000}"/>
    <cellStyle name="Normal 4 3 4 2 3 10 3 2" xfId="11634" xr:uid="{00000000-0005-0000-0000-000094130000}"/>
    <cellStyle name="Normal 4 3 4 2 3 10 4" xfId="8503" xr:uid="{00000000-0005-0000-0000-000095130000}"/>
    <cellStyle name="Normal 4 3 4 2 3 11" xfId="1246" xr:uid="{00000000-0005-0000-0000-000096130000}"/>
    <cellStyle name="Normal 4 3 4 2 3 11 2" xfId="4842" xr:uid="{00000000-0005-0000-0000-000097130000}"/>
    <cellStyle name="Normal 4 3 4 2 3 11 2 2" xfId="11268" xr:uid="{00000000-0005-0000-0000-000098130000}"/>
    <cellStyle name="Normal 4 3 4 2 3 11 3" xfId="7962" xr:uid="{00000000-0005-0000-0000-000099130000}"/>
    <cellStyle name="Normal 4 3 4 2 3 12" xfId="2828" xr:uid="{00000000-0005-0000-0000-00009A130000}"/>
    <cellStyle name="Normal 4 3 4 2 3 12 2" xfId="5769" xr:uid="{00000000-0005-0000-0000-00009B130000}"/>
    <cellStyle name="Normal 4 3 4 2 3 12 2 2" xfId="12195" xr:uid="{00000000-0005-0000-0000-00009C130000}"/>
    <cellStyle name="Normal 4 3 4 2 3 12 3" xfId="9268" xr:uid="{00000000-0005-0000-0000-00009D130000}"/>
    <cellStyle name="Normal 4 3 4 2 3 13" xfId="3759" xr:uid="{00000000-0005-0000-0000-00009E130000}"/>
    <cellStyle name="Normal 4 3 4 2 3 13 2" xfId="10185" xr:uid="{00000000-0005-0000-0000-00009F130000}"/>
    <cellStyle name="Normal 4 3 4 2 3 14" xfId="6691" xr:uid="{00000000-0005-0000-0000-0000A0130000}"/>
    <cellStyle name="Normal 4 3 4 2 3 14 2" xfId="13655" xr:uid="{00000000-0005-0000-0000-0000A1130000}"/>
    <cellStyle name="Normal 4 3 4 2 3 15" xfId="6734" xr:uid="{00000000-0005-0000-0000-0000A2130000}"/>
    <cellStyle name="Normal 4 3 4 2 3 16" xfId="6775" xr:uid="{00000000-0005-0000-0000-0000A3130000}"/>
    <cellStyle name="Normal 4 3 4 2 3 17" xfId="6814" xr:uid="{00000000-0005-0000-0000-0000A4130000}"/>
    <cellStyle name="Normal 4 3 4 2 3 18" xfId="13627" xr:uid="{00000000-0005-0000-0000-0000A5130000}"/>
    <cellStyle name="Normal 4 3 4 2 3 2" xfId="72" xr:uid="{00000000-0005-0000-0000-0000A6130000}"/>
    <cellStyle name="Normal 4 3 4 2 3 2 10" xfId="1823" xr:uid="{00000000-0005-0000-0000-0000A7130000}"/>
    <cellStyle name="Normal 4 3 4 2 3 2 10 2" xfId="3209" xr:uid="{00000000-0005-0000-0000-0000A8130000}"/>
    <cellStyle name="Normal 4 3 4 2 3 2 10 2 2" xfId="6148" xr:uid="{00000000-0005-0000-0000-0000A9130000}"/>
    <cellStyle name="Normal 4 3 4 2 3 2 10 2 2 2" xfId="12574" xr:uid="{00000000-0005-0000-0000-0000AA130000}"/>
    <cellStyle name="Normal 4 3 4 2 3 2 10 2 3" xfId="9647" xr:uid="{00000000-0005-0000-0000-0000AB130000}"/>
    <cellStyle name="Normal 4 3 4 2 3 2 10 3" xfId="5225" xr:uid="{00000000-0005-0000-0000-0000AC130000}"/>
    <cellStyle name="Normal 4 3 4 2 3 2 10 3 2" xfId="11651" xr:uid="{00000000-0005-0000-0000-0000AD130000}"/>
    <cellStyle name="Normal 4 3 4 2 3 2 10 4" xfId="8520" xr:uid="{00000000-0005-0000-0000-0000AE130000}"/>
    <cellStyle name="Normal 4 3 4 2 3 2 11" xfId="1265" xr:uid="{00000000-0005-0000-0000-0000AF130000}"/>
    <cellStyle name="Normal 4 3 4 2 3 2 11 2" xfId="4859" xr:uid="{00000000-0005-0000-0000-0000B0130000}"/>
    <cellStyle name="Normal 4 3 4 2 3 2 11 2 2" xfId="11285" xr:uid="{00000000-0005-0000-0000-0000B1130000}"/>
    <cellStyle name="Normal 4 3 4 2 3 2 11 3" xfId="7979" xr:uid="{00000000-0005-0000-0000-0000B2130000}"/>
    <cellStyle name="Normal 4 3 4 2 3 2 12" xfId="2845" xr:uid="{00000000-0005-0000-0000-0000B3130000}"/>
    <cellStyle name="Normal 4 3 4 2 3 2 12 2" xfId="5786" xr:uid="{00000000-0005-0000-0000-0000B4130000}"/>
    <cellStyle name="Normal 4 3 4 2 3 2 12 2 2" xfId="12212" xr:uid="{00000000-0005-0000-0000-0000B5130000}"/>
    <cellStyle name="Normal 4 3 4 2 3 2 12 3" xfId="9285" xr:uid="{00000000-0005-0000-0000-0000B6130000}"/>
    <cellStyle name="Normal 4 3 4 2 3 2 13" xfId="3779" xr:uid="{00000000-0005-0000-0000-0000B7130000}"/>
    <cellStyle name="Normal 4 3 4 2 3 2 13 2" xfId="10205" xr:uid="{00000000-0005-0000-0000-0000B8130000}"/>
    <cellStyle name="Normal 4 3 4 2 3 2 14" xfId="6708" xr:uid="{00000000-0005-0000-0000-0000B9130000}"/>
    <cellStyle name="Normal 4 3 4 2 3 2 15" xfId="6751" xr:uid="{00000000-0005-0000-0000-0000BA130000}"/>
    <cellStyle name="Normal 4 3 4 2 3 2 16" xfId="6792" xr:uid="{00000000-0005-0000-0000-0000BB130000}"/>
    <cellStyle name="Normal 4 3 4 2 3 2 17" xfId="6834" xr:uid="{00000000-0005-0000-0000-0000BC130000}"/>
    <cellStyle name="Normal 4 3 4 2 3 2 18" xfId="13609" xr:uid="{00000000-0005-0000-0000-0000BD130000}"/>
    <cellStyle name="Normal 4 3 4 2 3 2 2" xfId="67" xr:uid="{00000000-0005-0000-0000-0000BE130000}"/>
    <cellStyle name="Normal 4 3 4 2 3 2 2 10" xfId="2844" xr:uid="{00000000-0005-0000-0000-0000BF130000}"/>
    <cellStyle name="Normal 4 3 4 2 3 2 2 10 2" xfId="5785" xr:uid="{00000000-0005-0000-0000-0000C0130000}"/>
    <cellStyle name="Normal 4 3 4 2 3 2 2 10 2 2" xfId="12211" xr:uid="{00000000-0005-0000-0000-0000C1130000}"/>
    <cellStyle name="Normal 4 3 4 2 3 2 2 10 3" xfId="9284" xr:uid="{00000000-0005-0000-0000-0000C2130000}"/>
    <cellStyle name="Normal 4 3 4 2 3 2 2 11" xfId="3775" xr:uid="{00000000-0005-0000-0000-0000C3130000}"/>
    <cellStyle name="Normal 4 3 4 2 3 2 2 11 2" xfId="10201" xr:uid="{00000000-0005-0000-0000-0000C4130000}"/>
    <cellStyle name="Normal 4 3 4 2 3 2 2 12" xfId="6707" xr:uid="{00000000-0005-0000-0000-0000C5130000}"/>
    <cellStyle name="Normal 4 3 4 2 3 2 2 13" xfId="6750" xr:uid="{00000000-0005-0000-0000-0000C6130000}"/>
    <cellStyle name="Normal 4 3 4 2 3 2 2 14" xfId="6791" xr:uid="{00000000-0005-0000-0000-0000C7130000}"/>
    <cellStyle name="Normal 4 3 4 2 3 2 2 15" xfId="6830" xr:uid="{00000000-0005-0000-0000-0000C8130000}"/>
    <cellStyle name="Normal 4 3 4 2 3 2 2 2" xfId="129" xr:uid="{00000000-0005-0000-0000-0000C9130000}"/>
    <cellStyle name="Normal 4 3 4 2 3 2 2 2 2" xfId="190" xr:uid="{00000000-0005-0000-0000-0000CA130000}"/>
    <cellStyle name="Normal 4 3 4 2 3 2 2 2 2 2" xfId="561" xr:uid="{00000000-0005-0000-0000-0000CB130000}"/>
    <cellStyle name="Normal 4 3 4 2 3 2 2 2 2 2 2" xfId="1140" xr:uid="{00000000-0005-0000-0000-0000CC130000}"/>
    <cellStyle name="Normal 4 3 4 2 3 2 2 2 2 2 2 2" xfId="4799" xr:uid="{00000000-0005-0000-0000-0000CD130000}"/>
    <cellStyle name="Normal 4 3 4 2 3 2 2 2 2 2 2 2 2" xfId="11225" xr:uid="{00000000-0005-0000-0000-0000CE130000}"/>
    <cellStyle name="Normal 4 3 4 2 3 2 2 2 2 2 2 3" xfId="7860" xr:uid="{00000000-0005-0000-0000-0000CF130000}"/>
    <cellStyle name="Normal 4 3 4 2 3 2 2 2 2 2 3" xfId="2529" xr:uid="{00000000-0005-0000-0000-0000D0130000}"/>
    <cellStyle name="Normal 4 3 4 2 3 2 2 2 2 2 3 2" xfId="5711" xr:uid="{00000000-0005-0000-0000-0000D1130000}"/>
    <cellStyle name="Normal 4 3 4 2 3 2 2 2 2 2 3 2 2" xfId="12137" xr:uid="{00000000-0005-0000-0000-0000D2130000}"/>
    <cellStyle name="Normal 4 3 4 2 3 2 2 2 2 2 3 3" xfId="9161" xr:uid="{00000000-0005-0000-0000-0000D3130000}"/>
    <cellStyle name="Normal 4 3 4 2 3 2 2 2 2 2 4" xfId="3690" xr:uid="{00000000-0005-0000-0000-0000D4130000}"/>
    <cellStyle name="Normal 4 3 4 2 3 2 2 2 2 2 4 2" xfId="6629" xr:uid="{00000000-0005-0000-0000-0000D5130000}"/>
    <cellStyle name="Normal 4 3 4 2 3 2 2 2 2 2 4 2 2" xfId="13055" xr:uid="{00000000-0005-0000-0000-0000D6130000}"/>
    <cellStyle name="Normal 4 3 4 2 3 2 2 2 2 2 4 3" xfId="10128" xr:uid="{00000000-0005-0000-0000-0000D7130000}"/>
    <cellStyle name="Normal 4 3 4 2 3 2 2 2 2 2 5" xfId="4251" xr:uid="{00000000-0005-0000-0000-0000D8130000}"/>
    <cellStyle name="Normal 4 3 4 2 3 2 2 2 2 2 5 2" xfId="10677" xr:uid="{00000000-0005-0000-0000-0000D9130000}"/>
    <cellStyle name="Normal 4 3 4 2 3 2 2 2 2 2 6" xfId="7306" xr:uid="{00000000-0005-0000-0000-0000DA130000}"/>
    <cellStyle name="Normal 4 3 4 2 3 2 2 2 2 3" xfId="382" xr:uid="{00000000-0005-0000-0000-0000DB130000}"/>
    <cellStyle name="Normal 4 3 4 2 3 2 2 2 2 3 2" xfId="962" xr:uid="{00000000-0005-0000-0000-0000DC130000}"/>
    <cellStyle name="Normal 4 3 4 2 3 2 2 2 2 3 2 2" xfId="4621" xr:uid="{00000000-0005-0000-0000-0000DD130000}"/>
    <cellStyle name="Normal 4 3 4 2 3 2 2 2 2 3 2 2 2" xfId="11047" xr:uid="{00000000-0005-0000-0000-0000DE130000}"/>
    <cellStyle name="Normal 4 3 4 2 3 2 2 2 2 3 2 3" xfId="7682" xr:uid="{00000000-0005-0000-0000-0000DF130000}"/>
    <cellStyle name="Normal 4 3 4 2 3 2 2 2 2 3 3" xfId="2298" xr:uid="{00000000-0005-0000-0000-0000E0130000}"/>
    <cellStyle name="Normal 4 3 4 2 3 2 2 2 2 3 3 2" xfId="5552" xr:uid="{00000000-0005-0000-0000-0000E1130000}"/>
    <cellStyle name="Normal 4 3 4 2 3 2 2 2 2 3 3 2 2" xfId="11978" xr:uid="{00000000-0005-0000-0000-0000E2130000}"/>
    <cellStyle name="Normal 4 3 4 2 3 2 2 2 2 3 3 3" xfId="8979" xr:uid="{00000000-0005-0000-0000-0000E3130000}"/>
    <cellStyle name="Normal 4 3 4 2 3 2 2 2 2 3 4" xfId="3533" xr:uid="{00000000-0005-0000-0000-0000E4130000}"/>
    <cellStyle name="Normal 4 3 4 2 3 2 2 2 2 3 4 2" xfId="6472" xr:uid="{00000000-0005-0000-0000-0000E5130000}"/>
    <cellStyle name="Normal 4 3 4 2 3 2 2 2 2 3 4 2 2" xfId="12898" xr:uid="{00000000-0005-0000-0000-0000E6130000}"/>
    <cellStyle name="Normal 4 3 4 2 3 2 2 2 2 3 4 3" xfId="9971" xr:uid="{00000000-0005-0000-0000-0000E7130000}"/>
    <cellStyle name="Normal 4 3 4 2 3 2 2 2 2 3 5" xfId="4073" xr:uid="{00000000-0005-0000-0000-0000E8130000}"/>
    <cellStyle name="Normal 4 3 4 2 3 2 2 2 2 3 5 2" xfId="10499" xr:uid="{00000000-0005-0000-0000-0000E9130000}"/>
    <cellStyle name="Normal 4 3 4 2 3 2 2 2 2 3 6" xfId="7128" xr:uid="{00000000-0005-0000-0000-0000EA130000}"/>
    <cellStyle name="Normal 4 3 4 2 3 2 2 2 2 4" xfId="784" xr:uid="{00000000-0005-0000-0000-0000EB130000}"/>
    <cellStyle name="Normal 4 3 4 2 3 2 2 2 2 4 2" xfId="4443" xr:uid="{00000000-0005-0000-0000-0000EC130000}"/>
    <cellStyle name="Normal 4 3 4 2 3 2 2 2 2 4 2 2" xfId="10869" xr:uid="{00000000-0005-0000-0000-0000ED130000}"/>
    <cellStyle name="Normal 4 3 4 2 3 2 2 2 2 4 3" xfId="7504" xr:uid="{00000000-0005-0000-0000-0000EE130000}"/>
    <cellStyle name="Normal 4 3 4 2 3 2 2 2 2 5" xfId="1742" xr:uid="{00000000-0005-0000-0000-0000EF130000}"/>
    <cellStyle name="Normal 4 3 4 2 3 2 2 2 2 5 2" xfId="5184" xr:uid="{00000000-0005-0000-0000-0000F0130000}"/>
    <cellStyle name="Normal 4 3 4 2 3 2 2 2 2 5 2 2" xfId="11610" xr:uid="{00000000-0005-0000-0000-0000F1130000}"/>
    <cellStyle name="Normal 4 3 4 2 3 2 2 2 2 5 3" xfId="8451" xr:uid="{00000000-0005-0000-0000-0000F2130000}"/>
    <cellStyle name="Normal 4 3 4 2 3 2 2 2 2 6" xfId="3171" xr:uid="{00000000-0005-0000-0000-0000F3130000}"/>
    <cellStyle name="Normal 4 3 4 2 3 2 2 2 2 6 2" xfId="6110" xr:uid="{00000000-0005-0000-0000-0000F4130000}"/>
    <cellStyle name="Normal 4 3 4 2 3 2 2 2 2 6 2 2" xfId="12536" xr:uid="{00000000-0005-0000-0000-0000F5130000}"/>
    <cellStyle name="Normal 4 3 4 2 3 2 2 2 2 6 3" xfId="9609" xr:uid="{00000000-0005-0000-0000-0000F6130000}"/>
    <cellStyle name="Normal 4 3 4 2 3 2 2 2 2 7" xfId="3895" xr:uid="{00000000-0005-0000-0000-0000F7130000}"/>
    <cellStyle name="Normal 4 3 4 2 3 2 2 2 2 7 2" xfId="10321" xr:uid="{00000000-0005-0000-0000-0000F8130000}"/>
    <cellStyle name="Normal 4 3 4 2 3 2 2 2 2 8" xfId="6950" xr:uid="{00000000-0005-0000-0000-0000F9130000}"/>
    <cellStyle name="Normal 4 3 4 2 3 2 2 2 2_IOPES" xfId="2336" xr:uid="{00000000-0005-0000-0000-0000FA130000}"/>
    <cellStyle name="Normal 4 3 4 2 3 2 2 2 3" xfId="502" xr:uid="{00000000-0005-0000-0000-0000FB130000}"/>
    <cellStyle name="Normal 4 3 4 2 3 2 2 2 3 2" xfId="1081" xr:uid="{00000000-0005-0000-0000-0000FC130000}"/>
    <cellStyle name="Normal 4 3 4 2 3 2 2 2 3 2 2" xfId="2221" xr:uid="{00000000-0005-0000-0000-0000FD130000}"/>
    <cellStyle name="Normal 4 3 4 2 3 2 2 2 3 2 2 2" xfId="5490" xr:uid="{00000000-0005-0000-0000-0000FE130000}"/>
    <cellStyle name="Normal 4 3 4 2 3 2 2 2 3 2 2 2 2" xfId="11916" xr:uid="{00000000-0005-0000-0000-0000FF130000}"/>
    <cellStyle name="Normal 4 3 4 2 3 2 2 2 3 2 2 3" xfId="8905" xr:uid="{00000000-0005-0000-0000-000000140000}"/>
    <cellStyle name="Normal 4 3 4 2 3 2 2 2 3 2 3" xfId="3472" xr:uid="{00000000-0005-0000-0000-000001140000}"/>
    <cellStyle name="Normal 4 3 4 2 3 2 2 2 3 2 3 2" xfId="6411" xr:uid="{00000000-0005-0000-0000-000002140000}"/>
    <cellStyle name="Normal 4 3 4 2 3 2 2 2 3 2 3 2 2" xfId="12837" xr:uid="{00000000-0005-0000-0000-000003140000}"/>
    <cellStyle name="Normal 4 3 4 2 3 2 2 2 3 2 3 3" xfId="9910" xr:uid="{00000000-0005-0000-0000-000004140000}"/>
    <cellStyle name="Normal 4 3 4 2 3 2 2 2 3 2 4" xfId="4740" xr:uid="{00000000-0005-0000-0000-000005140000}"/>
    <cellStyle name="Normal 4 3 4 2 3 2 2 2 3 2 4 2" xfId="11166" xr:uid="{00000000-0005-0000-0000-000006140000}"/>
    <cellStyle name="Normal 4 3 4 2 3 2 2 2 3 2 5" xfId="7801" xr:uid="{00000000-0005-0000-0000-000007140000}"/>
    <cellStyle name="Normal 4 3 4 2 3 2 2 2 3 3" xfId="1666" xr:uid="{00000000-0005-0000-0000-000008140000}"/>
    <cellStyle name="Normal 4 3 4 2 3 2 2 2 3 3 2" xfId="5122" xr:uid="{00000000-0005-0000-0000-000009140000}"/>
    <cellStyle name="Normal 4 3 4 2 3 2 2 2 3 3 2 2" xfId="11548" xr:uid="{00000000-0005-0000-0000-00000A140000}"/>
    <cellStyle name="Normal 4 3 4 2 3 2 2 2 3 3 3" xfId="8377" xr:uid="{00000000-0005-0000-0000-00000B140000}"/>
    <cellStyle name="Normal 4 3 4 2 3 2 2 2 3 4" xfId="3110" xr:uid="{00000000-0005-0000-0000-00000C140000}"/>
    <cellStyle name="Normal 4 3 4 2 3 2 2 2 3 4 2" xfId="6049" xr:uid="{00000000-0005-0000-0000-00000D140000}"/>
    <cellStyle name="Normal 4 3 4 2 3 2 2 2 3 4 2 2" xfId="12475" xr:uid="{00000000-0005-0000-0000-00000E140000}"/>
    <cellStyle name="Normal 4 3 4 2 3 2 2 2 3 4 3" xfId="9548" xr:uid="{00000000-0005-0000-0000-00000F140000}"/>
    <cellStyle name="Normal 4 3 4 2 3 2 2 2 3 5" xfId="4192" xr:uid="{00000000-0005-0000-0000-000010140000}"/>
    <cellStyle name="Normal 4 3 4 2 3 2 2 2 3 5 2" xfId="10618" xr:uid="{00000000-0005-0000-0000-000011140000}"/>
    <cellStyle name="Normal 4 3 4 2 3 2 2 2 3 6" xfId="7247" xr:uid="{00000000-0005-0000-0000-000012140000}"/>
    <cellStyle name="Normal 4 3 4 2 3 2 2 2 4" xfId="323" xr:uid="{00000000-0005-0000-0000-000013140000}"/>
    <cellStyle name="Normal 4 3 4 2 3 2 2 2 4 2" xfId="903" xr:uid="{00000000-0005-0000-0000-000014140000}"/>
    <cellStyle name="Normal 4 3 4 2 3 2 2 2 4 2 2" xfId="4562" xr:uid="{00000000-0005-0000-0000-000015140000}"/>
    <cellStyle name="Normal 4 3 4 2 3 2 2 2 4 2 2 2" xfId="10988" xr:uid="{00000000-0005-0000-0000-000016140000}"/>
    <cellStyle name="Normal 4 3 4 2 3 2 2 2 4 2 3" xfId="7623" xr:uid="{00000000-0005-0000-0000-000017140000}"/>
    <cellStyle name="Normal 4 3 4 2 3 2 2 2 4 3" xfId="2468" xr:uid="{00000000-0005-0000-0000-000018140000}"/>
    <cellStyle name="Normal 4 3 4 2 3 2 2 2 4 3 2" xfId="5652" xr:uid="{00000000-0005-0000-0000-000019140000}"/>
    <cellStyle name="Normal 4 3 4 2 3 2 2 2 4 3 2 2" xfId="12078" xr:uid="{00000000-0005-0000-0000-00001A140000}"/>
    <cellStyle name="Normal 4 3 4 2 3 2 2 2 4 3 3" xfId="9102" xr:uid="{00000000-0005-0000-0000-00001B140000}"/>
    <cellStyle name="Normal 4 3 4 2 3 2 2 2 4 4" xfId="3631" xr:uid="{00000000-0005-0000-0000-00001C140000}"/>
    <cellStyle name="Normal 4 3 4 2 3 2 2 2 4 4 2" xfId="6570" xr:uid="{00000000-0005-0000-0000-00001D140000}"/>
    <cellStyle name="Normal 4 3 4 2 3 2 2 2 4 4 2 2" xfId="12996" xr:uid="{00000000-0005-0000-0000-00001E140000}"/>
    <cellStyle name="Normal 4 3 4 2 3 2 2 2 4 4 3" xfId="10069" xr:uid="{00000000-0005-0000-0000-00001F140000}"/>
    <cellStyle name="Normal 4 3 4 2 3 2 2 2 4 5" xfId="4014" xr:uid="{00000000-0005-0000-0000-000020140000}"/>
    <cellStyle name="Normal 4 3 4 2 3 2 2 2 4 5 2" xfId="10440" xr:uid="{00000000-0005-0000-0000-000021140000}"/>
    <cellStyle name="Normal 4 3 4 2 3 2 2 2 4 6" xfId="7069" xr:uid="{00000000-0005-0000-0000-000022140000}"/>
    <cellStyle name="Normal 4 3 4 2 3 2 2 2 5" xfId="725" xr:uid="{00000000-0005-0000-0000-000023140000}"/>
    <cellStyle name="Normal 4 3 4 2 3 2 2 2 5 2" xfId="1884" xr:uid="{00000000-0005-0000-0000-000024140000}"/>
    <cellStyle name="Normal 4 3 4 2 3 2 2 2 5 2 2" xfId="5282" xr:uid="{00000000-0005-0000-0000-000025140000}"/>
    <cellStyle name="Normal 4 3 4 2 3 2 2 2 5 2 2 2" xfId="11708" xr:uid="{00000000-0005-0000-0000-000026140000}"/>
    <cellStyle name="Normal 4 3 4 2 3 2 2 2 5 2 3" xfId="8580" xr:uid="{00000000-0005-0000-0000-000027140000}"/>
    <cellStyle name="Normal 4 3 4 2 3 2 2 2 5 3" xfId="3266" xr:uid="{00000000-0005-0000-0000-000028140000}"/>
    <cellStyle name="Normal 4 3 4 2 3 2 2 2 5 3 2" xfId="6205" xr:uid="{00000000-0005-0000-0000-000029140000}"/>
    <cellStyle name="Normal 4 3 4 2 3 2 2 2 5 3 2 2" xfId="12631" xr:uid="{00000000-0005-0000-0000-00002A140000}"/>
    <cellStyle name="Normal 4 3 4 2 3 2 2 2 5 3 3" xfId="9704" xr:uid="{00000000-0005-0000-0000-00002B140000}"/>
    <cellStyle name="Normal 4 3 4 2 3 2 2 2 5 4" xfId="4384" xr:uid="{00000000-0005-0000-0000-00002C140000}"/>
    <cellStyle name="Normal 4 3 4 2 3 2 2 2 5 4 2" xfId="10810" xr:uid="{00000000-0005-0000-0000-00002D140000}"/>
    <cellStyle name="Normal 4 3 4 2 3 2 2 2 5 5" xfId="7445" xr:uid="{00000000-0005-0000-0000-00002E140000}"/>
    <cellStyle name="Normal 4 3 4 2 3 2 2 2 6" xfId="1330" xr:uid="{00000000-0005-0000-0000-00002F140000}"/>
    <cellStyle name="Normal 4 3 4 2 3 2 2 2 6 2" xfId="4916" xr:uid="{00000000-0005-0000-0000-000030140000}"/>
    <cellStyle name="Normal 4 3 4 2 3 2 2 2 6 2 2" xfId="11342" xr:uid="{00000000-0005-0000-0000-000031140000}"/>
    <cellStyle name="Normal 4 3 4 2 3 2 2 2 6 3" xfId="8044" xr:uid="{00000000-0005-0000-0000-000032140000}"/>
    <cellStyle name="Normal 4 3 4 2 3 2 2 2 7" xfId="2902" xr:uid="{00000000-0005-0000-0000-000033140000}"/>
    <cellStyle name="Normal 4 3 4 2 3 2 2 2 7 2" xfId="5843" xr:uid="{00000000-0005-0000-0000-000034140000}"/>
    <cellStyle name="Normal 4 3 4 2 3 2 2 2 7 2 2" xfId="12269" xr:uid="{00000000-0005-0000-0000-000035140000}"/>
    <cellStyle name="Normal 4 3 4 2 3 2 2 2 7 3" xfId="9342" xr:uid="{00000000-0005-0000-0000-000036140000}"/>
    <cellStyle name="Normal 4 3 4 2 3 2 2 2 8" xfId="3836" xr:uid="{00000000-0005-0000-0000-000037140000}"/>
    <cellStyle name="Normal 4 3 4 2 3 2 2 2 8 2" xfId="10262" xr:uid="{00000000-0005-0000-0000-000038140000}"/>
    <cellStyle name="Normal 4 3 4 2 3 2 2 2 9" xfId="6891" xr:uid="{00000000-0005-0000-0000-000039140000}"/>
    <cellStyle name="Normal 4 3 4 2 3 2 2 2_IOPES" xfId="2634" xr:uid="{00000000-0005-0000-0000-00003A140000}"/>
    <cellStyle name="Normal 4 3 4 2 3 2 2 3" xfId="98" xr:uid="{00000000-0005-0000-0000-00003B140000}"/>
    <cellStyle name="Normal 4 3 4 2 3 2 2 3 2" xfId="471" xr:uid="{00000000-0005-0000-0000-00003C140000}"/>
    <cellStyle name="Normal 4 3 4 2 3 2 2 3 2 2" xfId="1050" xr:uid="{00000000-0005-0000-0000-00003D140000}"/>
    <cellStyle name="Normal 4 3 4 2 3 2 2 3 2 2 2" xfId="2263" xr:uid="{00000000-0005-0000-0000-00003E140000}"/>
    <cellStyle name="Normal 4 3 4 2 3 2 2 3 2 2 2 2" xfId="5521" xr:uid="{00000000-0005-0000-0000-00003F140000}"/>
    <cellStyle name="Normal 4 3 4 2 3 2 2 3 2 2 2 2 2" xfId="11947" xr:uid="{00000000-0005-0000-0000-000040140000}"/>
    <cellStyle name="Normal 4 3 4 2 3 2 2 3 2 2 2 3" xfId="8945" xr:uid="{00000000-0005-0000-0000-000041140000}"/>
    <cellStyle name="Normal 4 3 4 2 3 2 2 3 2 2 3" xfId="3502" xr:uid="{00000000-0005-0000-0000-000042140000}"/>
    <cellStyle name="Normal 4 3 4 2 3 2 2 3 2 2 3 2" xfId="6441" xr:uid="{00000000-0005-0000-0000-000043140000}"/>
    <cellStyle name="Normal 4 3 4 2 3 2 2 3 2 2 3 2 2" xfId="12867" xr:uid="{00000000-0005-0000-0000-000044140000}"/>
    <cellStyle name="Normal 4 3 4 2 3 2 2 3 2 2 3 3" xfId="9940" xr:uid="{00000000-0005-0000-0000-000045140000}"/>
    <cellStyle name="Normal 4 3 4 2 3 2 2 3 2 2 4" xfId="4709" xr:uid="{00000000-0005-0000-0000-000046140000}"/>
    <cellStyle name="Normal 4 3 4 2 3 2 2 3 2 2 4 2" xfId="11135" xr:uid="{00000000-0005-0000-0000-000047140000}"/>
    <cellStyle name="Normal 4 3 4 2 3 2 2 3 2 2 5" xfId="7770" xr:uid="{00000000-0005-0000-0000-000048140000}"/>
    <cellStyle name="Normal 4 3 4 2 3 2 2 3 2 3" xfId="1708" xr:uid="{00000000-0005-0000-0000-000049140000}"/>
    <cellStyle name="Normal 4 3 4 2 3 2 2 3 2 3 2" xfId="5153" xr:uid="{00000000-0005-0000-0000-00004A140000}"/>
    <cellStyle name="Normal 4 3 4 2 3 2 2 3 2 3 2 2" xfId="11579" xr:uid="{00000000-0005-0000-0000-00004B140000}"/>
    <cellStyle name="Normal 4 3 4 2 3 2 2 3 2 3 3" xfId="8417" xr:uid="{00000000-0005-0000-0000-00004C140000}"/>
    <cellStyle name="Normal 4 3 4 2 3 2 2 3 2 4" xfId="3140" xr:uid="{00000000-0005-0000-0000-00004D140000}"/>
    <cellStyle name="Normal 4 3 4 2 3 2 2 3 2 4 2" xfId="6079" xr:uid="{00000000-0005-0000-0000-00004E140000}"/>
    <cellStyle name="Normal 4 3 4 2 3 2 2 3 2 4 2 2" xfId="12505" xr:uid="{00000000-0005-0000-0000-00004F140000}"/>
    <cellStyle name="Normal 4 3 4 2 3 2 2 3 2 4 3" xfId="9578" xr:uid="{00000000-0005-0000-0000-000050140000}"/>
    <cellStyle name="Normal 4 3 4 2 3 2 2 3 2 5" xfId="4161" xr:uid="{00000000-0005-0000-0000-000051140000}"/>
    <cellStyle name="Normal 4 3 4 2 3 2 2 3 2 5 2" xfId="10587" xr:uid="{00000000-0005-0000-0000-000052140000}"/>
    <cellStyle name="Normal 4 3 4 2 3 2 2 3 2 6" xfId="7216" xr:uid="{00000000-0005-0000-0000-000053140000}"/>
    <cellStyle name="Normal 4 3 4 2 3 2 2 3 3" xfId="292" xr:uid="{00000000-0005-0000-0000-000054140000}"/>
    <cellStyle name="Normal 4 3 4 2 3 2 2 3 3 2" xfId="872" xr:uid="{00000000-0005-0000-0000-000055140000}"/>
    <cellStyle name="Normal 4 3 4 2 3 2 2 3 3 2 2" xfId="4531" xr:uid="{00000000-0005-0000-0000-000056140000}"/>
    <cellStyle name="Normal 4 3 4 2 3 2 2 3 3 2 2 2" xfId="10957" xr:uid="{00000000-0005-0000-0000-000057140000}"/>
    <cellStyle name="Normal 4 3 4 2 3 2 2 3 3 2 3" xfId="7592" xr:uid="{00000000-0005-0000-0000-000058140000}"/>
    <cellStyle name="Normal 4 3 4 2 3 2 2 3 3 3" xfId="2437" xr:uid="{00000000-0005-0000-0000-000059140000}"/>
    <cellStyle name="Normal 4 3 4 2 3 2 2 3 3 3 2" xfId="5621" xr:uid="{00000000-0005-0000-0000-00005A140000}"/>
    <cellStyle name="Normal 4 3 4 2 3 2 2 3 3 3 2 2" xfId="12047" xr:uid="{00000000-0005-0000-0000-00005B140000}"/>
    <cellStyle name="Normal 4 3 4 2 3 2 2 3 3 3 3" xfId="9071" xr:uid="{00000000-0005-0000-0000-00005C140000}"/>
    <cellStyle name="Normal 4 3 4 2 3 2 2 3 3 4" xfId="3600" xr:uid="{00000000-0005-0000-0000-00005D140000}"/>
    <cellStyle name="Normal 4 3 4 2 3 2 2 3 3 4 2" xfId="6539" xr:uid="{00000000-0005-0000-0000-00005E140000}"/>
    <cellStyle name="Normal 4 3 4 2 3 2 2 3 3 4 2 2" xfId="12965" xr:uid="{00000000-0005-0000-0000-00005F140000}"/>
    <cellStyle name="Normal 4 3 4 2 3 2 2 3 3 4 3" xfId="10038" xr:uid="{00000000-0005-0000-0000-000060140000}"/>
    <cellStyle name="Normal 4 3 4 2 3 2 2 3 3 5" xfId="3983" xr:uid="{00000000-0005-0000-0000-000061140000}"/>
    <cellStyle name="Normal 4 3 4 2 3 2 2 3 3 5 2" xfId="10409" xr:uid="{00000000-0005-0000-0000-000062140000}"/>
    <cellStyle name="Normal 4 3 4 2 3 2 2 3 3 6" xfId="7038" xr:uid="{00000000-0005-0000-0000-000063140000}"/>
    <cellStyle name="Normal 4 3 4 2 3 2 2 3 4" xfId="694" xr:uid="{00000000-0005-0000-0000-000064140000}"/>
    <cellStyle name="Normal 4 3 4 2 3 2 2 3 4 2" xfId="1949" xr:uid="{00000000-0005-0000-0000-000065140000}"/>
    <cellStyle name="Normal 4 3 4 2 3 2 2 3 4 2 2" xfId="5340" xr:uid="{00000000-0005-0000-0000-000066140000}"/>
    <cellStyle name="Normal 4 3 4 2 3 2 2 3 4 2 2 2" xfId="11766" xr:uid="{00000000-0005-0000-0000-000067140000}"/>
    <cellStyle name="Normal 4 3 4 2 3 2 2 3 4 2 3" xfId="8645" xr:uid="{00000000-0005-0000-0000-000068140000}"/>
    <cellStyle name="Normal 4 3 4 2 3 2 2 3 4 3" xfId="3324" xr:uid="{00000000-0005-0000-0000-000069140000}"/>
    <cellStyle name="Normal 4 3 4 2 3 2 2 3 4 3 2" xfId="6263" xr:uid="{00000000-0005-0000-0000-00006A140000}"/>
    <cellStyle name="Normal 4 3 4 2 3 2 2 3 4 3 2 2" xfId="12689" xr:uid="{00000000-0005-0000-0000-00006B140000}"/>
    <cellStyle name="Normal 4 3 4 2 3 2 2 3 4 3 3" xfId="9762" xr:uid="{00000000-0005-0000-0000-00006C140000}"/>
    <cellStyle name="Normal 4 3 4 2 3 2 2 3 4 4" xfId="4353" xr:uid="{00000000-0005-0000-0000-00006D140000}"/>
    <cellStyle name="Normal 4 3 4 2 3 2 2 3 4 4 2" xfId="10779" xr:uid="{00000000-0005-0000-0000-00006E140000}"/>
    <cellStyle name="Normal 4 3 4 2 3 2 2 3 4 5" xfId="7414" xr:uid="{00000000-0005-0000-0000-00006F140000}"/>
    <cellStyle name="Normal 4 3 4 2 3 2 2 3 5" xfId="1396" xr:uid="{00000000-0005-0000-0000-000070140000}"/>
    <cellStyle name="Normal 4 3 4 2 3 2 2 3 5 2" xfId="4974" xr:uid="{00000000-0005-0000-0000-000071140000}"/>
    <cellStyle name="Normal 4 3 4 2 3 2 2 3 5 2 2" xfId="11400" xr:uid="{00000000-0005-0000-0000-000072140000}"/>
    <cellStyle name="Normal 4 3 4 2 3 2 2 3 5 3" xfId="8110" xr:uid="{00000000-0005-0000-0000-000073140000}"/>
    <cellStyle name="Normal 4 3 4 2 3 2 2 3 6" xfId="2960" xr:uid="{00000000-0005-0000-0000-000074140000}"/>
    <cellStyle name="Normal 4 3 4 2 3 2 2 3 6 2" xfId="5901" xr:uid="{00000000-0005-0000-0000-000075140000}"/>
    <cellStyle name="Normal 4 3 4 2 3 2 2 3 6 2 2" xfId="12327" xr:uid="{00000000-0005-0000-0000-000076140000}"/>
    <cellStyle name="Normal 4 3 4 2 3 2 2 3 6 3" xfId="9400" xr:uid="{00000000-0005-0000-0000-000077140000}"/>
    <cellStyle name="Normal 4 3 4 2 3 2 2 3 7" xfId="3805" xr:uid="{00000000-0005-0000-0000-000078140000}"/>
    <cellStyle name="Normal 4 3 4 2 3 2 2 3 7 2" xfId="10231" xr:uid="{00000000-0005-0000-0000-000079140000}"/>
    <cellStyle name="Normal 4 3 4 2 3 2 2 3 8" xfId="6860" xr:uid="{00000000-0005-0000-0000-00007A140000}"/>
    <cellStyle name="Normal 4 3 4 2 3 2 2 3_IOPES" xfId="2673" xr:uid="{00000000-0005-0000-0000-00007B140000}"/>
    <cellStyle name="Normal 4 3 4 2 3 2 2 4" xfId="159" xr:uid="{00000000-0005-0000-0000-00007C140000}"/>
    <cellStyle name="Normal 4 3 4 2 3 2 2 4 2" xfId="530" xr:uid="{00000000-0005-0000-0000-00007D140000}"/>
    <cellStyle name="Normal 4 3 4 2 3 2 2 4 2 2" xfId="1109" xr:uid="{00000000-0005-0000-0000-00007E140000}"/>
    <cellStyle name="Normal 4 3 4 2 3 2 2 4 2 2 2" xfId="4768" xr:uid="{00000000-0005-0000-0000-00007F140000}"/>
    <cellStyle name="Normal 4 3 4 2 3 2 2 4 2 2 2 2" xfId="11194" xr:uid="{00000000-0005-0000-0000-000080140000}"/>
    <cellStyle name="Normal 4 3 4 2 3 2 2 4 2 2 3" xfId="7829" xr:uid="{00000000-0005-0000-0000-000081140000}"/>
    <cellStyle name="Normal 4 3 4 2 3 2 2 4 2 3" xfId="2498" xr:uid="{00000000-0005-0000-0000-000082140000}"/>
    <cellStyle name="Normal 4 3 4 2 3 2 2 4 2 3 2" xfId="5680" xr:uid="{00000000-0005-0000-0000-000083140000}"/>
    <cellStyle name="Normal 4 3 4 2 3 2 2 4 2 3 2 2" xfId="12106" xr:uid="{00000000-0005-0000-0000-000084140000}"/>
    <cellStyle name="Normal 4 3 4 2 3 2 2 4 2 3 3" xfId="9130" xr:uid="{00000000-0005-0000-0000-000085140000}"/>
    <cellStyle name="Normal 4 3 4 2 3 2 2 4 2 4" xfId="3659" xr:uid="{00000000-0005-0000-0000-000086140000}"/>
    <cellStyle name="Normal 4 3 4 2 3 2 2 4 2 4 2" xfId="6598" xr:uid="{00000000-0005-0000-0000-000087140000}"/>
    <cellStyle name="Normal 4 3 4 2 3 2 2 4 2 4 2 2" xfId="13024" xr:uid="{00000000-0005-0000-0000-000088140000}"/>
    <cellStyle name="Normal 4 3 4 2 3 2 2 4 2 4 3" xfId="10097" xr:uid="{00000000-0005-0000-0000-000089140000}"/>
    <cellStyle name="Normal 4 3 4 2 3 2 2 4 2 5" xfId="4220" xr:uid="{00000000-0005-0000-0000-00008A140000}"/>
    <cellStyle name="Normal 4 3 4 2 3 2 2 4 2 5 2" xfId="10646" xr:uid="{00000000-0005-0000-0000-00008B140000}"/>
    <cellStyle name="Normal 4 3 4 2 3 2 2 4 2 6" xfId="7275" xr:uid="{00000000-0005-0000-0000-00008C140000}"/>
    <cellStyle name="Normal 4 3 4 2 3 2 2 4 3" xfId="351" xr:uid="{00000000-0005-0000-0000-00008D140000}"/>
    <cellStyle name="Normal 4 3 4 2 3 2 2 4 3 2" xfId="931" xr:uid="{00000000-0005-0000-0000-00008E140000}"/>
    <cellStyle name="Normal 4 3 4 2 3 2 2 4 3 2 2" xfId="4590" xr:uid="{00000000-0005-0000-0000-00008F140000}"/>
    <cellStyle name="Normal 4 3 4 2 3 2 2 4 3 2 2 2" xfId="11016" xr:uid="{00000000-0005-0000-0000-000090140000}"/>
    <cellStyle name="Normal 4 3 4 2 3 2 2 4 3 2 3" xfId="7651" xr:uid="{00000000-0005-0000-0000-000091140000}"/>
    <cellStyle name="Normal 4 3 4 2 3 2 2 4 3 3" xfId="2102" xr:uid="{00000000-0005-0000-0000-000092140000}"/>
    <cellStyle name="Normal 4 3 4 2 3 2 2 4 3 3 2" xfId="5400" xr:uid="{00000000-0005-0000-0000-000093140000}"/>
    <cellStyle name="Normal 4 3 4 2 3 2 2 4 3 3 2 2" xfId="11826" xr:uid="{00000000-0005-0000-0000-000094140000}"/>
    <cellStyle name="Normal 4 3 4 2 3 2 2 4 3 3 3" xfId="8796" xr:uid="{00000000-0005-0000-0000-000095140000}"/>
    <cellStyle name="Normal 4 3 4 2 3 2 2 4 3 4" xfId="3382" xr:uid="{00000000-0005-0000-0000-000096140000}"/>
    <cellStyle name="Normal 4 3 4 2 3 2 2 4 3 4 2" xfId="6321" xr:uid="{00000000-0005-0000-0000-000097140000}"/>
    <cellStyle name="Normal 4 3 4 2 3 2 2 4 3 4 2 2" xfId="12747" xr:uid="{00000000-0005-0000-0000-000098140000}"/>
    <cellStyle name="Normal 4 3 4 2 3 2 2 4 3 4 3" xfId="9820" xr:uid="{00000000-0005-0000-0000-000099140000}"/>
    <cellStyle name="Normal 4 3 4 2 3 2 2 4 3 5" xfId="4042" xr:uid="{00000000-0005-0000-0000-00009A140000}"/>
    <cellStyle name="Normal 4 3 4 2 3 2 2 4 3 5 2" xfId="10468" xr:uid="{00000000-0005-0000-0000-00009B140000}"/>
    <cellStyle name="Normal 4 3 4 2 3 2 2 4 3 6" xfId="7097" xr:uid="{00000000-0005-0000-0000-00009C140000}"/>
    <cellStyle name="Normal 4 3 4 2 3 2 2 4 4" xfId="753" xr:uid="{00000000-0005-0000-0000-00009D140000}"/>
    <cellStyle name="Normal 4 3 4 2 3 2 2 4 4 2" xfId="4412" xr:uid="{00000000-0005-0000-0000-00009E140000}"/>
    <cellStyle name="Normal 4 3 4 2 3 2 2 4 4 2 2" xfId="10838" xr:uid="{00000000-0005-0000-0000-00009F140000}"/>
    <cellStyle name="Normal 4 3 4 2 3 2 2 4 4 3" xfId="7473" xr:uid="{00000000-0005-0000-0000-0000A0140000}"/>
    <cellStyle name="Normal 4 3 4 2 3 2 2 4 5" xfId="1553" xr:uid="{00000000-0005-0000-0000-0000A1140000}"/>
    <cellStyle name="Normal 4 3 4 2 3 2 2 4 5 2" xfId="5032" xr:uid="{00000000-0005-0000-0000-0000A2140000}"/>
    <cellStyle name="Normal 4 3 4 2 3 2 2 4 5 2 2" xfId="11458" xr:uid="{00000000-0005-0000-0000-0000A3140000}"/>
    <cellStyle name="Normal 4 3 4 2 3 2 2 4 5 3" xfId="8267" xr:uid="{00000000-0005-0000-0000-0000A4140000}"/>
    <cellStyle name="Normal 4 3 4 2 3 2 2 4 6" xfId="3019" xr:uid="{00000000-0005-0000-0000-0000A5140000}"/>
    <cellStyle name="Normal 4 3 4 2 3 2 2 4 6 2" xfId="5959" xr:uid="{00000000-0005-0000-0000-0000A6140000}"/>
    <cellStyle name="Normal 4 3 4 2 3 2 2 4 6 2 2" xfId="12385" xr:uid="{00000000-0005-0000-0000-0000A7140000}"/>
    <cellStyle name="Normal 4 3 4 2 3 2 2 4 6 3" xfId="9458" xr:uid="{00000000-0005-0000-0000-0000A8140000}"/>
    <cellStyle name="Normal 4 3 4 2 3 2 2 4 7" xfId="3864" xr:uid="{00000000-0005-0000-0000-0000A9140000}"/>
    <cellStyle name="Normal 4 3 4 2 3 2 2 4 7 2" xfId="10290" xr:uid="{00000000-0005-0000-0000-0000AA140000}"/>
    <cellStyle name="Normal 4 3 4 2 3 2 2 4 8" xfId="6919" xr:uid="{00000000-0005-0000-0000-0000AB140000}"/>
    <cellStyle name="Normal 4 3 4 2 3 2 2 4_IOPES" xfId="2644" xr:uid="{00000000-0005-0000-0000-0000AC140000}"/>
    <cellStyle name="Normal 4 3 4 2 3 2 2 5" xfId="225" xr:uid="{00000000-0005-0000-0000-0000AD140000}"/>
    <cellStyle name="Normal 4 3 4 2 3 2 2 5 2" xfId="589" xr:uid="{00000000-0005-0000-0000-0000AE140000}"/>
    <cellStyle name="Normal 4 3 4 2 3 2 2 5 2 2" xfId="1168" xr:uid="{00000000-0005-0000-0000-0000AF140000}"/>
    <cellStyle name="Normal 4 3 4 2 3 2 2 5 2 2 2" xfId="4827" xr:uid="{00000000-0005-0000-0000-0000B0140000}"/>
    <cellStyle name="Normal 4 3 4 2 3 2 2 5 2 2 2 2" xfId="11253" xr:uid="{00000000-0005-0000-0000-0000B1140000}"/>
    <cellStyle name="Normal 4 3 4 2 3 2 2 5 2 2 3" xfId="7888" xr:uid="{00000000-0005-0000-0000-0000B2140000}"/>
    <cellStyle name="Normal 4 3 4 2 3 2 2 5 2 3" xfId="2564" xr:uid="{00000000-0005-0000-0000-0000B3140000}"/>
    <cellStyle name="Normal 4 3 4 2 3 2 2 5 2 3 2" xfId="5739" xr:uid="{00000000-0005-0000-0000-0000B4140000}"/>
    <cellStyle name="Normal 4 3 4 2 3 2 2 5 2 3 2 2" xfId="12165" xr:uid="{00000000-0005-0000-0000-0000B5140000}"/>
    <cellStyle name="Normal 4 3 4 2 3 2 2 5 2 3 3" xfId="9189" xr:uid="{00000000-0005-0000-0000-0000B6140000}"/>
    <cellStyle name="Normal 4 3 4 2 3 2 2 5 2 4" xfId="3718" xr:uid="{00000000-0005-0000-0000-0000B7140000}"/>
    <cellStyle name="Normal 4 3 4 2 3 2 2 5 2 4 2" xfId="6657" xr:uid="{00000000-0005-0000-0000-0000B8140000}"/>
    <cellStyle name="Normal 4 3 4 2 3 2 2 5 2 4 2 2" xfId="13083" xr:uid="{00000000-0005-0000-0000-0000B9140000}"/>
    <cellStyle name="Normal 4 3 4 2 3 2 2 5 2 4 3" xfId="10156" xr:uid="{00000000-0005-0000-0000-0000BA140000}"/>
    <cellStyle name="Normal 4 3 4 2 3 2 2 5 2 5" xfId="4279" xr:uid="{00000000-0005-0000-0000-0000BB140000}"/>
    <cellStyle name="Normal 4 3 4 2 3 2 2 5 2 5 2" xfId="10705" xr:uid="{00000000-0005-0000-0000-0000BC140000}"/>
    <cellStyle name="Normal 4 3 4 2 3 2 2 5 2 6" xfId="7334" xr:uid="{00000000-0005-0000-0000-0000BD140000}"/>
    <cellStyle name="Normal 4 3 4 2 3 2 2 5 3" xfId="410" xr:uid="{00000000-0005-0000-0000-0000BE140000}"/>
    <cellStyle name="Normal 4 3 4 2 3 2 2 5 3 2" xfId="990" xr:uid="{00000000-0005-0000-0000-0000BF140000}"/>
    <cellStyle name="Normal 4 3 4 2 3 2 2 5 3 2 2" xfId="4649" xr:uid="{00000000-0005-0000-0000-0000C0140000}"/>
    <cellStyle name="Normal 4 3 4 2 3 2 2 5 3 2 2 2" xfId="11075" xr:uid="{00000000-0005-0000-0000-0000C1140000}"/>
    <cellStyle name="Normal 4 3 4 2 3 2 2 5 3 2 3" xfId="7710" xr:uid="{00000000-0005-0000-0000-0000C2140000}"/>
    <cellStyle name="Normal 4 3 4 2 3 2 2 5 3 3" xfId="2177" xr:uid="{00000000-0005-0000-0000-0000C3140000}"/>
    <cellStyle name="Normal 4 3 4 2 3 2 2 5 3 3 2" xfId="5459" xr:uid="{00000000-0005-0000-0000-0000C4140000}"/>
    <cellStyle name="Normal 4 3 4 2 3 2 2 5 3 3 2 2" xfId="11885" xr:uid="{00000000-0005-0000-0000-0000C5140000}"/>
    <cellStyle name="Normal 4 3 4 2 3 2 2 5 3 3 3" xfId="8869" xr:uid="{00000000-0005-0000-0000-0000C6140000}"/>
    <cellStyle name="Normal 4 3 4 2 3 2 2 5 3 4" xfId="3441" xr:uid="{00000000-0005-0000-0000-0000C7140000}"/>
    <cellStyle name="Normal 4 3 4 2 3 2 2 5 3 4 2" xfId="6380" xr:uid="{00000000-0005-0000-0000-0000C8140000}"/>
    <cellStyle name="Normal 4 3 4 2 3 2 2 5 3 4 2 2" xfId="12806" xr:uid="{00000000-0005-0000-0000-0000C9140000}"/>
    <cellStyle name="Normal 4 3 4 2 3 2 2 5 3 4 3" xfId="9879" xr:uid="{00000000-0005-0000-0000-0000CA140000}"/>
    <cellStyle name="Normal 4 3 4 2 3 2 2 5 3 5" xfId="4101" xr:uid="{00000000-0005-0000-0000-0000CB140000}"/>
    <cellStyle name="Normal 4 3 4 2 3 2 2 5 3 5 2" xfId="10527" xr:uid="{00000000-0005-0000-0000-0000CC140000}"/>
    <cellStyle name="Normal 4 3 4 2 3 2 2 5 3 6" xfId="7156" xr:uid="{00000000-0005-0000-0000-0000CD140000}"/>
    <cellStyle name="Normal 4 3 4 2 3 2 2 5 4" xfId="812" xr:uid="{00000000-0005-0000-0000-0000CE140000}"/>
    <cellStyle name="Normal 4 3 4 2 3 2 2 5 4 2" xfId="4471" xr:uid="{00000000-0005-0000-0000-0000CF140000}"/>
    <cellStyle name="Normal 4 3 4 2 3 2 2 5 4 2 2" xfId="10897" xr:uid="{00000000-0005-0000-0000-0000D0140000}"/>
    <cellStyle name="Normal 4 3 4 2 3 2 2 5 4 3" xfId="7532" xr:uid="{00000000-0005-0000-0000-0000D1140000}"/>
    <cellStyle name="Normal 4 3 4 2 3 2 2 5 5" xfId="1630" xr:uid="{00000000-0005-0000-0000-0000D2140000}"/>
    <cellStyle name="Normal 4 3 4 2 3 2 2 5 5 2" xfId="5091" xr:uid="{00000000-0005-0000-0000-0000D3140000}"/>
    <cellStyle name="Normal 4 3 4 2 3 2 2 5 5 2 2" xfId="11517" xr:uid="{00000000-0005-0000-0000-0000D4140000}"/>
    <cellStyle name="Normal 4 3 4 2 3 2 2 5 5 3" xfId="8341" xr:uid="{00000000-0005-0000-0000-0000D5140000}"/>
    <cellStyle name="Normal 4 3 4 2 3 2 2 5 6" xfId="3079" xr:uid="{00000000-0005-0000-0000-0000D6140000}"/>
    <cellStyle name="Normal 4 3 4 2 3 2 2 5 6 2" xfId="6018" xr:uid="{00000000-0005-0000-0000-0000D7140000}"/>
    <cellStyle name="Normal 4 3 4 2 3 2 2 5 6 2 2" xfId="12444" xr:uid="{00000000-0005-0000-0000-0000D8140000}"/>
    <cellStyle name="Normal 4 3 4 2 3 2 2 5 6 3" xfId="9517" xr:uid="{00000000-0005-0000-0000-0000D9140000}"/>
    <cellStyle name="Normal 4 3 4 2 3 2 2 5 7" xfId="3923" xr:uid="{00000000-0005-0000-0000-0000DA140000}"/>
    <cellStyle name="Normal 4 3 4 2 3 2 2 5 7 2" xfId="10349" xr:uid="{00000000-0005-0000-0000-0000DB140000}"/>
    <cellStyle name="Normal 4 3 4 2 3 2 2 5 8" xfId="6978" xr:uid="{00000000-0005-0000-0000-0000DC140000}"/>
    <cellStyle name="Normal 4 3 4 2 3 2 2 5_IOPES" xfId="2360" xr:uid="{00000000-0005-0000-0000-0000DD140000}"/>
    <cellStyle name="Normal 4 3 4 2 3 2 2 6" xfId="441" xr:uid="{00000000-0005-0000-0000-0000DE140000}"/>
    <cellStyle name="Normal 4 3 4 2 3 2 2 6 2" xfId="1020" xr:uid="{00000000-0005-0000-0000-0000DF140000}"/>
    <cellStyle name="Normal 4 3 4 2 3 2 2 6 2 2" xfId="4679" xr:uid="{00000000-0005-0000-0000-0000E0140000}"/>
    <cellStyle name="Normal 4 3 4 2 3 2 2 6 2 2 2" xfId="11105" xr:uid="{00000000-0005-0000-0000-0000E1140000}"/>
    <cellStyle name="Normal 4 3 4 2 3 2 2 6 2 3" xfId="7740" xr:uid="{00000000-0005-0000-0000-0000E2140000}"/>
    <cellStyle name="Normal 4 3 4 2 3 2 2 6 3" xfId="2406" xr:uid="{00000000-0005-0000-0000-0000E3140000}"/>
    <cellStyle name="Normal 4 3 4 2 3 2 2 6 3 2" xfId="5591" xr:uid="{00000000-0005-0000-0000-0000E4140000}"/>
    <cellStyle name="Normal 4 3 4 2 3 2 2 6 3 2 2" xfId="12017" xr:uid="{00000000-0005-0000-0000-0000E5140000}"/>
    <cellStyle name="Normal 4 3 4 2 3 2 2 6 3 3" xfId="9041" xr:uid="{00000000-0005-0000-0000-0000E6140000}"/>
    <cellStyle name="Normal 4 3 4 2 3 2 2 6 4" xfId="3570" xr:uid="{00000000-0005-0000-0000-0000E7140000}"/>
    <cellStyle name="Normal 4 3 4 2 3 2 2 6 4 2" xfId="6509" xr:uid="{00000000-0005-0000-0000-0000E8140000}"/>
    <cellStyle name="Normal 4 3 4 2 3 2 2 6 4 2 2" xfId="12935" xr:uid="{00000000-0005-0000-0000-0000E9140000}"/>
    <cellStyle name="Normal 4 3 4 2 3 2 2 6 4 3" xfId="10008" xr:uid="{00000000-0005-0000-0000-0000EA140000}"/>
    <cellStyle name="Normal 4 3 4 2 3 2 2 6 5" xfId="4131" xr:uid="{00000000-0005-0000-0000-0000EB140000}"/>
    <cellStyle name="Normal 4 3 4 2 3 2 2 6 5 2" xfId="10557" xr:uid="{00000000-0005-0000-0000-0000EC140000}"/>
    <cellStyle name="Normal 4 3 4 2 3 2 2 6 6" xfId="7186" xr:uid="{00000000-0005-0000-0000-0000ED140000}"/>
    <cellStyle name="Normal 4 3 4 2 3 2 2 7" xfId="262" xr:uid="{00000000-0005-0000-0000-0000EE140000}"/>
    <cellStyle name="Normal 4 3 4 2 3 2 2 7 2" xfId="842" xr:uid="{00000000-0005-0000-0000-0000EF140000}"/>
    <cellStyle name="Normal 4 3 4 2 3 2 2 7 2 2" xfId="4501" xr:uid="{00000000-0005-0000-0000-0000F0140000}"/>
    <cellStyle name="Normal 4 3 4 2 3 2 2 7 2 2 2" xfId="10927" xr:uid="{00000000-0005-0000-0000-0000F1140000}"/>
    <cellStyle name="Normal 4 3 4 2 3 2 2 7 2 3" xfId="7562" xr:uid="{00000000-0005-0000-0000-0000F2140000}"/>
    <cellStyle name="Normal 4 3 4 2 3 2 2 7 3" xfId="1821" xr:uid="{00000000-0005-0000-0000-0000F3140000}"/>
    <cellStyle name="Normal 4 3 4 2 3 2 2 7 3 2" xfId="5224" xr:uid="{00000000-0005-0000-0000-0000F4140000}"/>
    <cellStyle name="Normal 4 3 4 2 3 2 2 7 3 2 2" xfId="11650" xr:uid="{00000000-0005-0000-0000-0000F5140000}"/>
    <cellStyle name="Normal 4 3 4 2 3 2 2 7 3 3" xfId="8519" xr:uid="{00000000-0005-0000-0000-0000F6140000}"/>
    <cellStyle name="Normal 4 3 4 2 3 2 2 7 4" xfId="3208" xr:uid="{00000000-0005-0000-0000-0000F7140000}"/>
    <cellStyle name="Normal 4 3 4 2 3 2 2 7 4 2" xfId="6147" xr:uid="{00000000-0005-0000-0000-0000F8140000}"/>
    <cellStyle name="Normal 4 3 4 2 3 2 2 7 4 2 2" xfId="12573" xr:uid="{00000000-0005-0000-0000-0000F9140000}"/>
    <cellStyle name="Normal 4 3 4 2 3 2 2 7 4 3" xfId="9646" xr:uid="{00000000-0005-0000-0000-0000FA140000}"/>
    <cellStyle name="Normal 4 3 4 2 3 2 2 7 5" xfId="3953" xr:uid="{00000000-0005-0000-0000-0000FB140000}"/>
    <cellStyle name="Normal 4 3 4 2 3 2 2 7 5 2" xfId="10379" xr:uid="{00000000-0005-0000-0000-0000FC140000}"/>
    <cellStyle name="Normal 4 3 4 2 3 2 2 7 6" xfId="7008" xr:uid="{00000000-0005-0000-0000-0000FD140000}"/>
    <cellStyle name="Normal 4 3 4 2 3 2 2 8" xfId="664" xr:uid="{00000000-0005-0000-0000-0000FE140000}"/>
    <cellStyle name="Normal 4 3 4 2 3 2 2 8 2" xfId="4323" xr:uid="{00000000-0005-0000-0000-0000FF140000}"/>
    <cellStyle name="Normal 4 3 4 2 3 2 2 8 2 2" xfId="10749" xr:uid="{00000000-0005-0000-0000-000000150000}"/>
    <cellStyle name="Normal 4 3 4 2 3 2 2 8 3" xfId="7384" xr:uid="{00000000-0005-0000-0000-000001150000}"/>
    <cellStyle name="Normal 4 3 4 2 3 2 2 9" xfId="1262" xr:uid="{00000000-0005-0000-0000-000002150000}"/>
    <cellStyle name="Normal 4 3 4 2 3 2 2 9 2" xfId="4858" xr:uid="{00000000-0005-0000-0000-000003150000}"/>
    <cellStyle name="Normal 4 3 4 2 3 2 2 9 2 2" xfId="11284" xr:uid="{00000000-0005-0000-0000-000004150000}"/>
    <cellStyle name="Normal 4 3 4 2 3 2 2 9 3" xfId="7978" xr:uid="{00000000-0005-0000-0000-000005150000}"/>
    <cellStyle name="Normal 4 3 4 2 3 2 2_IOPES" xfId="2641" xr:uid="{00000000-0005-0000-0000-000006150000}"/>
    <cellStyle name="Normal 4 3 4 2 3 2 3" xfId="102" xr:uid="{00000000-0005-0000-0000-000007150000}"/>
    <cellStyle name="Normal 4 3 4 2 3 2 3 10" xfId="3809" xr:uid="{00000000-0005-0000-0000-000008150000}"/>
    <cellStyle name="Normal 4 3 4 2 3 2 3 10 2" xfId="10235" xr:uid="{00000000-0005-0000-0000-000009150000}"/>
    <cellStyle name="Normal 4 3 4 2 3 2 3 11" xfId="6864" xr:uid="{00000000-0005-0000-0000-00000A150000}"/>
    <cellStyle name="Normal 4 3 4 2 3 2 3 2" xfId="475" xr:uid="{00000000-0005-0000-0000-00000B150000}"/>
    <cellStyle name="Normal 4 3 4 2 3 2 3 2 2" xfId="1054" xr:uid="{00000000-0005-0000-0000-00000C150000}"/>
    <cellStyle name="Normal 4 3 4 2 3 2 3 2 2 2" xfId="1902" xr:uid="{00000000-0005-0000-0000-00000D150000}"/>
    <cellStyle name="Normal 4 3 4 2 3 2 3 2 2 2 2" xfId="5300" xr:uid="{00000000-0005-0000-0000-00000E150000}"/>
    <cellStyle name="Normal 4 3 4 2 3 2 3 2 2 2 2 2" xfId="11726" xr:uid="{00000000-0005-0000-0000-00000F150000}"/>
    <cellStyle name="Normal 4 3 4 2 3 2 3 2 2 2 3" xfId="8598" xr:uid="{00000000-0005-0000-0000-000010150000}"/>
    <cellStyle name="Normal 4 3 4 2 3 2 3 2 2 3" xfId="3284" xr:uid="{00000000-0005-0000-0000-000011150000}"/>
    <cellStyle name="Normal 4 3 4 2 3 2 3 2 2 3 2" xfId="6223" xr:uid="{00000000-0005-0000-0000-000012150000}"/>
    <cellStyle name="Normal 4 3 4 2 3 2 3 2 2 3 2 2" xfId="12649" xr:uid="{00000000-0005-0000-0000-000013150000}"/>
    <cellStyle name="Normal 4 3 4 2 3 2 3 2 2 3 3" xfId="9722" xr:uid="{00000000-0005-0000-0000-000014150000}"/>
    <cellStyle name="Normal 4 3 4 2 3 2 3 2 2 4" xfId="4713" xr:uid="{00000000-0005-0000-0000-000015150000}"/>
    <cellStyle name="Normal 4 3 4 2 3 2 3 2 2 4 2" xfId="11139" xr:uid="{00000000-0005-0000-0000-000016150000}"/>
    <cellStyle name="Normal 4 3 4 2 3 2 3 2 2 5" xfId="7774" xr:uid="{00000000-0005-0000-0000-000017150000}"/>
    <cellStyle name="Normal 4 3 4 2 3 2 3 2 3" xfId="1348" xr:uid="{00000000-0005-0000-0000-000018150000}"/>
    <cellStyle name="Normal 4 3 4 2 3 2 3 2 3 2" xfId="4934" xr:uid="{00000000-0005-0000-0000-000019150000}"/>
    <cellStyle name="Normal 4 3 4 2 3 2 3 2 3 2 2" xfId="11360" xr:uid="{00000000-0005-0000-0000-00001A150000}"/>
    <cellStyle name="Normal 4 3 4 2 3 2 3 2 3 3" xfId="8062" xr:uid="{00000000-0005-0000-0000-00001B150000}"/>
    <cellStyle name="Normal 4 3 4 2 3 2 3 2 4" xfId="2920" xr:uid="{00000000-0005-0000-0000-00001C150000}"/>
    <cellStyle name="Normal 4 3 4 2 3 2 3 2 4 2" xfId="5861" xr:uid="{00000000-0005-0000-0000-00001D150000}"/>
    <cellStyle name="Normal 4 3 4 2 3 2 3 2 4 2 2" xfId="12287" xr:uid="{00000000-0005-0000-0000-00001E150000}"/>
    <cellStyle name="Normal 4 3 4 2 3 2 3 2 4 3" xfId="9360" xr:uid="{00000000-0005-0000-0000-00001F150000}"/>
    <cellStyle name="Normal 4 3 4 2 3 2 3 2 5" xfId="4165" xr:uid="{00000000-0005-0000-0000-000020150000}"/>
    <cellStyle name="Normal 4 3 4 2 3 2 3 2 5 2" xfId="10591" xr:uid="{00000000-0005-0000-0000-000021150000}"/>
    <cellStyle name="Normal 4 3 4 2 3 2 3 2 6" xfId="7220" xr:uid="{00000000-0005-0000-0000-000022150000}"/>
    <cellStyle name="Normal 4 3 4 2 3 2 3 3" xfId="296" xr:uid="{00000000-0005-0000-0000-000023150000}"/>
    <cellStyle name="Normal 4 3 4 2 3 2 3 3 2" xfId="876" xr:uid="{00000000-0005-0000-0000-000024150000}"/>
    <cellStyle name="Normal 4 3 4 2 3 2 3 3 2 2" xfId="1967" xr:uid="{00000000-0005-0000-0000-000025150000}"/>
    <cellStyle name="Normal 4 3 4 2 3 2 3 3 2 2 2" xfId="5358" xr:uid="{00000000-0005-0000-0000-000026150000}"/>
    <cellStyle name="Normal 4 3 4 2 3 2 3 3 2 2 2 2" xfId="11784" xr:uid="{00000000-0005-0000-0000-000027150000}"/>
    <cellStyle name="Normal 4 3 4 2 3 2 3 3 2 2 3" xfId="8663" xr:uid="{00000000-0005-0000-0000-000028150000}"/>
    <cellStyle name="Normal 4 3 4 2 3 2 3 3 2 3" xfId="3342" xr:uid="{00000000-0005-0000-0000-000029150000}"/>
    <cellStyle name="Normal 4 3 4 2 3 2 3 3 2 3 2" xfId="6281" xr:uid="{00000000-0005-0000-0000-00002A150000}"/>
    <cellStyle name="Normal 4 3 4 2 3 2 3 3 2 3 2 2" xfId="12707" xr:uid="{00000000-0005-0000-0000-00002B150000}"/>
    <cellStyle name="Normal 4 3 4 2 3 2 3 3 2 3 3" xfId="9780" xr:uid="{00000000-0005-0000-0000-00002C150000}"/>
    <cellStyle name="Normal 4 3 4 2 3 2 3 3 2 4" xfId="4535" xr:uid="{00000000-0005-0000-0000-00002D150000}"/>
    <cellStyle name="Normal 4 3 4 2 3 2 3 3 2 4 2" xfId="10961" xr:uid="{00000000-0005-0000-0000-00002E150000}"/>
    <cellStyle name="Normal 4 3 4 2 3 2 3 3 2 5" xfId="7596" xr:uid="{00000000-0005-0000-0000-00002F150000}"/>
    <cellStyle name="Normal 4 3 4 2 3 2 3 3 3" xfId="1414" xr:uid="{00000000-0005-0000-0000-000030150000}"/>
    <cellStyle name="Normal 4 3 4 2 3 2 3 3 3 2" xfId="4992" xr:uid="{00000000-0005-0000-0000-000031150000}"/>
    <cellStyle name="Normal 4 3 4 2 3 2 3 3 3 2 2" xfId="11418" xr:uid="{00000000-0005-0000-0000-000032150000}"/>
    <cellStyle name="Normal 4 3 4 2 3 2 3 3 3 3" xfId="8128" xr:uid="{00000000-0005-0000-0000-000033150000}"/>
    <cellStyle name="Normal 4 3 4 2 3 2 3 3 4" xfId="2978" xr:uid="{00000000-0005-0000-0000-000034150000}"/>
    <cellStyle name="Normal 4 3 4 2 3 2 3 3 4 2" xfId="5919" xr:uid="{00000000-0005-0000-0000-000035150000}"/>
    <cellStyle name="Normal 4 3 4 2 3 2 3 3 4 2 2" xfId="12345" xr:uid="{00000000-0005-0000-0000-000036150000}"/>
    <cellStyle name="Normal 4 3 4 2 3 2 3 3 4 3" xfId="9418" xr:uid="{00000000-0005-0000-0000-000037150000}"/>
    <cellStyle name="Normal 4 3 4 2 3 2 3 3 5" xfId="3987" xr:uid="{00000000-0005-0000-0000-000038150000}"/>
    <cellStyle name="Normal 4 3 4 2 3 2 3 3 5 2" xfId="10413" xr:uid="{00000000-0005-0000-0000-000039150000}"/>
    <cellStyle name="Normal 4 3 4 2 3 2 3 3 6" xfId="7042" xr:uid="{00000000-0005-0000-0000-00003A150000}"/>
    <cellStyle name="Normal 4 3 4 2 3 2 3 4" xfId="698" xr:uid="{00000000-0005-0000-0000-00003B150000}"/>
    <cellStyle name="Normal 4 3 4 2 3 2 3 4 2" xfId="2121" xr:uid="{00000000-0005-0000-0000-00003C150000}"/>
    <cellStyle name="Normal 4 3 4 2 3 2 3 4 2 2" xfId="3400" xr:uid="{00000000-0005-0000-0000-00003D150000}"/>
    <cellStyle name="Normal 4 3 4 2 3 2 3 4 2 2 2" xfId="6339" xr:uid="{00000000-0005-0000-0000-00003E150000}"/>
    <cellStyle name="Normal 4 3 4 2 3 2 3 4 2 2 2 2" xfId="12765" xr:uid="{00000000-0005-0000-0000-00003F150000}"/>
    <cellStyle name="Normal 4 3 4 2 3 2 3 4 2 2 3" xfId="9838" xr:uid="{00000000-0005-0000-0000-000040150000}"/>
    <cellStyle name="Normal 4 3 4 2 3 2 3 4 2 3" xfId="5418" xr:uid="{00000000-0005-0000-0000-000041150000}"/>
    <cellStyle name="Normal 4 3 4 2 3 2 3 4 2 3 2" xfId="11844" xr:uid="{00000000-0005-0000-0000-000042150000}"/>
    <cellStyle name="Normal 4 3 4 2 3 2 3 4 2 4" xfId="8815" xr:uid="{00000000-0005-0000-0000-000043150000}"/>
    <cellStyle name="Normal 4 3 4 2 3 2 3 4 3" xfId="1572" xr:uid="{00000000-0005-0000-0000-000044150000}"/>
    <cellStyle name="Normal 4 3 4 2 3 2 3 4 3 2" xfId="5050" xr:uid="{00000000-0005-0000-0000-000045150000}"/>
    <cellStyle name="Normal 4 3 4 2 3 2 3 4 3 2 2" xfId="11476" xr:uid="{00000000-0005-0000-0000-000046150000}"/>
    <cellStyle name="Normal 4 3 4 2 3 2 3 4 3 3" xfId="8286" xr:uid="{00000000-0005-0000-0000-000047150000}"/>
    <cellStyle name="Normal 4 3 4 2 3 2 3 4 4" xfId="3037" xr:uid="{00000000-0005-0000-0000-000048150000}"/>
    <cellStyle name="Normal 4 3 4 2 3 2 3 4 4 2" xfId="5977" xr:uid="{00000000-0005-0000-0000-000049150000}"/>
    <cellStyle name="Normal 4 3 4 2 3 2 3 4 4 2 2" xfId="12403" xr:uid="{00000000-0005-0000-0000-00004A150000}"/>
    <cellStyle name="Normal 4 3 4 2 3 2 3 4 4 3" xfId="9476" xr:uid="{00000000-0005-0000-0000-00004B150000}"/>
    <cellStyle name="Normal 4 3 4 2 3 2 3 4 5" xfId="4357" xr:uid="{00000000-0005-0000-0000-00004C150000}"/>
    <cellStyle name="Normal 4 3 4 2 3 2 3 4 5 2" xfId="10783" xr:uid="{00000000-0005-0000-0000-00004D150000}"/>
    <cellStyle name="Normal 4 3 4 2 3 2 3 4 6" xfId="7418" xr:uid="{00000000-0005-0000-0000-00004E150000}"/>
    <cellStyle name="Normal 4 3 4 2 3 2 3 5" xfId="1709" xr:uid="{00000000-0005-0000-0000-00004F150000}"/>
    <cellStyle name="Normal 4 3 4 2 3 2 3 5 2" xfId="2264" xr:uid="{00000000-0005-0000-0000-000050150000}"/>
    <cellStyle name="Normal 4 3 4 2 3 2 3 5 2 2" xfId="3503" xr:uid="{00000000-0005-0000-0000-000051150000}"/>
    <cellStyle name="Normal 4 3 4 2 3 2 3 5 2 2 2" xfId="6442" xr:uid="{00000000-0005-0000-0000-000052150000}"/>
    <cellStyle name="Normal 4 3 4 2 3 2 3 5 2 2 2 2" xfId="12868" xr:uid="{00000000-0005-0000-0000-000053150000}"/>
    <cellStyle name="Normal 4 3 4 2 3 2 3 5 2 2 3" xfId="9941" xr:uid="{00000000-0005-0000-0000-000054150000}"/>
    <cellStyle name="Normal 4 3 4 2 3 2 3 5 2 3" xfId="5522" xr:uid="{00000000-0005-0000-0000-000055150000}"/>
    <cellStyle name="Normal 4 3 4 2 3 2 3 5 2 3 2" xfId="11948" xr:uid="{00000000-0005-0000-0000-000056150000}"/>
    <cellStyle name="Normal 4 3 4 2 3 2 3 5 2 4" xfId="8946" xr:uid="{00000000-0005-0000-0000-000057150000}"/>
    <cellStyle name="Normal 4 3 4 2 3 2 3 5 3" xfId="3141" xr:uid="{00000000-0005-0000-0000-000058150000}"/>
    <cellStyle name="Normal 4 3 4 2 3 2 3 5 3 2" xfId="6080" xr:uid="{00000000-0005-0000-0000-000059150000}"/>
    <cellStyle name="Normal 4 3 4 2 3 2 3 5 3 2 2" xfId="12506" xr:uid="{00000000-0005-0000-0000-00005A150000}"/>
    <cellStyle name="Normal 4 3 4 2 3 2 3 5 3 3" xfId="9579" xr:uid="{00000000-0005-0000-0000-00005B150000}"/>
    <cellStyle name="Normal 4 3 4 2 3 2 3 5 4" xfId="5154" xr:uid="{00000000-0005-0000-0000-00005C150000}"/>
    <cellStyle name="Normal 4 3 4 2 3 2 3 5 4 2" xfId="11580" xr:uid="{00000000-0005-0000-0000-00005D150000}"/>
    <cellStyle name="Normal 4 3 4 2 3 2 3 5 5" xfId="8418" xr:uid="{00000000-0005-0000-0000-00005E150000}"/>
    <cellStyle name="Normal 4 3 4 2 3 2 3 6" xfId="2441" xr:uid="{00000000-0005-0000-0000-00005F150000}"/>
    <cellStyle name="Normal 4 3 4 2 3 2 3 6 2" xfId="3604" xr:uid="{00000000-0005-0000-0000-000060150000}"/>
    <cellStyle name="Normal 4 3 4 2 3 2 3 6 2 2" xfId="6543" xr:uid="{00000000-0005-0000-0000-000061150000}"/>
    <cellStyle name="Normal 4 3 4 2 3 2 3 6 2 2 2" xfId="12969" xr:uid="{00000000-0005-0000-0000-000062150000}"/>
    <cellStyle name="Normal 4 3 4 2 3 2 3 6 2 3" xfId="10042" xr:uid="{00000000-0005-0000-0000-000063150000}"/>
    <cellStyle name="Normal 4 3 4 2 3 2 3 6 3" xfId="5625" xr:uid="{00000000-0005-0000-0000-000064150000}"/>
    <cellStyle name="Normal 4 3 4 2 3 2 3 6 3 2" xfId="12051" xr:uid="{00000000-0005-0000-0000-000065150000}"/>
    <cellStyle name="Normal 4 3 4 2 3 2 3 6 4" xfId="9075" xr:uid="{00000000-0005-0000-0000-000066150000}"/>
    <cellStyle name="Normal 4 3 4 2 3 2 3 7" xfId="1841" xr:uid="{00000000-0005-0000-0000-000067150000}"/>
    <cellStyle name="Normal 4 3 4 2 3 2 3 7 2" xfId="3226" xr:uid="{00000000-0005-0000-0000-000068150000}"/>
    <cellStyle name="Normal 4 3 4 2 3 2 3 7 2 2" xfId="6165" xr:uid="{00000000-0005-0000-0000-000069150000}"/>
    <cellStyle name="Normal 4 3 4 2 3 2 3 7 2 2 2" xfId="12591" xr:uid="{00000000-0005-0000-0000-00006A150000}"/>
    <cellStyle name="Normal 4 3 4 2 3 2 3 7 2 3" xfId="9664" xr:uid="{00000000-0005-0000-0000-00006B150000}"/>
    <cellStyle name="Normal 4 3 4 2 3 2 3 7 3" xfId="5242" xr:uid="{00000000-0005-0000-0000-00006C150000}"/>
    <cellStyle name="Normal 4 3 4 2 3 2 3 7 3 2" xfId="11668" xr:uid="{00000000-0005-0000-0000-00006D150000}"/>
    <cellStyle name="Normal 4 3 4 2 3 2 3 7 4" xfId="8537" xr:uid="{00000000-0005-0000-0000-00006E150000}"/>
    <cellStyle name="Normal 4 3 4 2 3 2 3 8" xfId="1282" xr:uid="{00000000-0005-0000-0000-00006F150000}"/>
    <cellStyle name="Normal 4 3 4 2 3 2 3 8 2" xfId="4876" xr:uid="{00000000-0005-0000-0000-000070150000}"/>
    <cellStyle name="Normal 4 3 4 2 3 2 3 8 2 2" xfId="11302" xr:uid="{00000000-0005-0000-0000-000071150000}"/>
    <cellStyle name="Normal 4 3 4 2 3 2 3 8 3" xfId="7996" xr:uid="{00000000-0005-0000-0000-000072150000}"/>
    <cellStyle name="Normal 4 3 4 2 3 2 3 9" xfId="2862" xr:uid="{00000000-0005-0000-0000-000073150000}"/>
    <cellStyle name="Normal 4 3 4 2 3 2 3 9 2" xfId="5803" xr:uid="{00000000-0005-0000-0000-000074150000}"/>
    <cellStyle name="Normal 4 3 4 2 3 2 3 9 2 2" xfId="12229" xr:uid="{00000000-0005-0000-0000-000075150000}"/>
    <cellStyle name="Normal 4 3 4 2 3 2 3 9 3" xfId="9302" xr:uid="{00000000-0005-0000-0000-000076150000}"/>
    <cellStyle name="Normal 4 3 4 2 3 2 3_IOPES" xfId="2632" xr:uid="{00000000-0005-0000-0000-000077150000}"/>
    <cellStyle name="Normal 4 3 4 2 3 2 4" xfId="163" xr:uid="{00000000-0005-0000-0000-000078150000}"/>
    <cellStyle name="Normal 4 3 4 2 3 2 4 10" xfId="6923" xr:uid="{00000000-0005-0000-0000-000079150000}"/>
    <cellStyle name="Normal 4 3 4 2 3 2 4 2" xfId="534" xr:uid="{00000000-0005-0000-0000-00007A150000}"/>
    <cellStyle name="Normal 4 3 4 2 3 2 4 2 2" xfId="1113" xr:uid="{00000000-0005-0000-0000-00007B150000}"/>
    <cellStyle name="Normal 4 3 4 2 3 2 4 2 2 2" xfId="1910" xr:uid="{00000000-0005-0000-0000-00007C150000}"/>
    <cellStyle name="Normal 4 3 4 2 3 2 4 2 2 2 2" xfId="5308" xr:uid="{00000000-0005-0000-0000-00007D150000}"/>
    <cellStyle name="Normal 4 3 4 2 3 2 4 2 2 2 2 2" xfId="11734" xr:uid="{00000000-0005-0000-0000-00007E150000}"/>
    <cellStyle name="Normal 4 3 4 2 3 2 4 2 2 2 3" xfId="8606" xr:uid="{00000000-0005-0000-0000-00007F150000}"/>
    <cellStyle name="Normal 4 3 4 2 3 2 4 2 2 3" xfId="3292" xr:uid="{00000000-0005-0000-0000-000080150000}"/>
    <cellStyle name="Normal 4 3 4 2 3 2 4 2 2 3 2" xfId="6231" xr:uid="{00000000-0005-0000-0000-000081150000}"/>
    <cellStyle name="Normal 4 3 4 2 3 2 4 2 2 3 2 2" xfId="12657" xr:uid="{00000000-0005-0000-0000-000082150000}"/>
    <cellStyle name="Normal 4 3 4 2 3 2 4 2 2 3 3" xfId="9730" xr:uid="{00000000-0005-0000-0000-000083150000}"/>
    <cellStyle name="Normal 4 3 4 2 3 2 4 2 2 4" xfId="4772" xr:uid="{00000000-0005-0000-0000-000084150000}"/>
    <cellStyle name="Normal 4 3 4 2 3 2 4 2 2 4 2" xfId="11198" xr:uid="{00000000-0005-0000-0000-000085150000}"/>
    <cellStyle name="Normal 4 3 4 2 3 2 4 2 2 5" xfId="7833" xr:uid="{00000000-0005-0000-0000-000086150000}"/>
    <cellStyle name="Normal 4 3 4 2 3 2 4 2 3" xfId="1356" xr:uid="{00000000-0005-0000-0000-000087150000}"/>
    <cellStyle name="Normal 4 3 4 2 3 2 4 2 3 2" xfId="4942" xr:uid="{00000000-0005-0000-0000-000088150000}"/>
    <cellStyle name="Normal 4 3 4 2 3 2 4 2 3 2 2" xfId="11368" xr:uid="{00000000-0005-0000-0000-000089150000}"/>
    <cellStyle name="Normal 4 3 4 2 3 2 4 2 3 3" xfId="8070" xr:uid="{00000000-0005-0000-0000-00008A150000}"/>
    <cellStyle name="Normal 4 3 4 2 3 2 4 2 4" xfId="2928" xr:uid="{00000000-0005-0000-0000-00008B150000}"/>
    <cellStyle name="Normal 4 3 4 2 3 2 4 2 4 2" xfId="5869" xr:uid="{00000000-0005-0000-0000-00008C150000}"/>
    <cellStyle name="Normal 4 3 4 2 3 2 4 2 4 2 2" xfId="12295" xr:uid="{00000000-0005-0000-0000-00008D150000}"/>
    <cellStyle name="Normal 4 3 4 2 3 2 4 2 4 3" xfId="9368" xr:uid="{00000000-0005-0000-0000-00008E150000}"/>
    <cellStyle name="Normal 4 3 4 2 3 2 4 2 5" xfId="4224" xr:uid="{00000000-0005-0000-0000-00008F150000}"/>
    <cellStyle name="Normal 4 3 4 2 3 2 4 2 5 2" xfId="10650" xr:uid="{00000000-0005-0000-0000-000090150000}"/>
    <cellStyle name="Normal 4 3 4 2 3 2 4 2 6" xfId="7279" xr:uid="{00000000-0005-0000-0000-000091150000}"/>
    <cellStyle name="Normal 4 3 4 2 3 2 4 3" xfId="355" xr:uid="{00000000-0005-0000-0000-000092150000}"/>
    <cellStyle name="Normal 4 3 4 2 3 2 4 3 2" xfId="935" xr:uid="{00000000-0005-0000-0000-000093150000}"/>
    <cellStyle name="Normal 4 3 4 2 3 2 4 3 2 2" xfId="1975" xr:uid="{00000000-0005-0000-0000-000094150000}"/>
    <cellStyle name="Normal 4 3 4 2 3 2 4 3 2 2 2" xfId="5366" xr:uid="{00000000-0005-0000-0000-000095150000}"/>
    <cellStyle name="Normal 4 3 4 2 3 2 4 3 2 2 2 2" xfId="11792" xr:uid="{00000000-0005-0000-0000-000096150000}"/>
    <cellStyle name="Normal 4 3 4 2 3 2 4 3 2 2 3" xfId="8671" xr:uid="{00000000-0005-0000-0000-000097150000}"/>
    <cellStyle name="Normal 4 3 4 2 3 2 4 3 2 3" xfId="3350" xr:uid="{00000000-0005-0000-0000-000098150000}"/>
    <cellStyle name="Normal 4 3 4 2 3 2 4 3 2 3 2" xfId="6289" xr:uid="{00000000-0005-0000-0000-000099150000}"/>
    <cellStyle name="Normal 4 3 4 2 3 2 4 3 2 3 2 2" xfId="12715" xr:uid="{00000000-0005-0000-0000-00009A150000}"/>
    <cellStyle name="Normal 4 3 4 2 3 2 4 3 2 3 3" xfId="9788" xr:uid="{00000000-0005-0000-0000-00009B150000}"/>
    <cellStyle name="Normal 4 3 4 2 3 2 4 3 2 4" xfId="4594" xr:uid="{00000000-0005-0000-0000-00009C150000}"/>
    <cellStyle name="Normal 4 3 4 2 3 2 4 3 2 4 2" xfId="11020" xr:uid="{00000000-0005-0000-0000-00009D150000}"/>
    <cellStyle name="Normal 4 3 4 2 3 2 4 3 2 5" xfId="7655" xr:uid="{00000000-0005-0000-0000-00009E150000}"/>
    <cellStyle name="Normal 4 3 4 2 3 2 4 3 3" xfId="1422" xr:uid="{00000000-0005-0000-0000-00009F150000}"/>
    <cellStyle name="Normal 4 3 4 2 3 2 4 3 3 2" xfId="5000" xr:uid="{00000000-0005-0000-0000-0000A0150000}"/>
    <cellStyle name="Normal 4 3 4 2 3 2 4 3 3 2 2" xfId="11426" xr:uid="{00000000-0005-0000-0000-0000A1150000}"/>
    <cellStyle name="Normal 4 3 4 2 3 2 4 3 3 3" xfId="8136" xr:uid="{00000000-0005-0000-0000-0000A2150000}"/>
    <cellStyle name="Normal 4 3 4 2 3 2 4 3 4" xfId="2986" xr:uid="{00000000-0005-0000-0000-0000A3150000}"/>
    <cellStyle name="Normal 4 3 4 2 3 2 4 3 4 2" xfId="5927" xr:uid="{00000000-0005-0000-0000-0000A4150000}"/>
    <cellStyle name="Normal 4 3 4 2 3 2 4 3 4 2 2" xfId="12353" xr:uid="{00000000-0005-0000-0000-0000A5150000}"/>
    <cellStyle name="Normal 4 3 4 2 3 2 4 3 4 3" xfId="9426" xr:uid="{00000000-0005-0000-0000-0000A6150000}"/>
    <cellStyle name="Normal 4 3 4 2 3 2 4 3 5" xfId="4046" xr:uid="{00000000-0005-0000-0000-0000A7150000}"/>
    <cellStyle name="Normal 4 3 4 2 3 2 4 3 5 2" xfId="10472" xr:uid="{00000000-0005-0000-0000-0000A8150000}"/>
    <cellStyle name="Normal 4 3 4 2 3 2 4 3 6" xfId="7101" xr:uid="{00000000-0005-0000-0000-0000A9150000}"/>
    <cellStyle name="Normal 4 3 4 2 3 2 4 4" xfId="757" xr:uid="{00000000-0005-0000-0000-0000AA150000}"/>
    <cellStyle name="Normal 4 3 4 2 3 2 4 4 2" xfId="2129" xr:uid="{00000000-0005-0000-0000-0000AB150000}"/>
    <cellStyle name="Normal 4 3 4 2 3 2 4 4 2 2" xfId="3408" xr:uid="{00000000-0005-0000-0000-0000AC150000}"/>
    <cellStyle name="Normal 4 3 4 2 3 2 4 4 2 2 2" xfId="6347" xr:uid="{00000000-0005-0000-0000-0000AD150000}"/>
    <cellStyle name="Normal 4 3 4 2 3 2 4 4 2 2 2 2" xfId="12773" xr:uid="{00000000-0005-0000-0000-0000AE150000}"/>
    <cellStyle name="Normal 4 3 4 2 3 2 4 4 2 2 3" xfId="9846" xr:uid="{00000000-0005-0000-0000-0000AF150000}"/>
    <cellStyle name="Normal 4 3 4 2 3 2 4 4 2 3" xfId="5426" xr:uid="{00000000-0005-0000-0000-0000B0150000}"/>
    <cellStyle name="Normal 4 3 4 2 3 2 4 4 2 3 2" xfId="11852" xr:uid="{00000000-0005-0000-0000-0000B1150000}"/>
    <cellStyle name="Normal 4 3 4 2 3 2 4 4 2 4" xfId="8823" xr:uid="{00000000-0005-0000-0000-0000B2150000}"/>
    <cellStyle name="Normal 4 3 4 2 3 2 4 4 3" xfId="1580" xr:uid="{00000000-0005-0000-0000-0000B3150000}"/>
    <cellStyle name="Normal 4 3 4 2 3 2 4 4 3 2" xfId="5058" xr:uid="{00000000-0005-0000-0000-0000B4150000}"/>
    <cellStyle name="Normal 4 3 4 2 3 2 4 4 3 2 2" xfId="11484" xr:uid="{00000000-0005-0000-0000-0000B5150000}"/>
    <cellStyle name="Normal 4 3 4 2 3 2 4 4 3 3" xfId="8294" xr:uid="{00000000-0005-0000-0000-0000B6150000}"/>
    <cellStyle name="Normal 4 3 4 2 3 2 4 4 4" xfId="3045" xr:uid="{00000000-0005-0000-0000-0000B7150000}"/>
    <cellStyle name="Normal 4 3 4 2 3 2 4 4 4 2" xfId="5985" xr:uid="{00000000-0005-0000-0000-0000B8150000}"/>
    <cellStyle name="Normal 4 3 4 2 3 2 4 4 4 2 2" xfId="12411" xr:uid="{00000000-0005-0000-0000-0000B9150000}"/>
    <cellStyle name="Normal 4 3 4 2 3 2 4 4 4 3" xfId="9484" xr:uid="{00000000-0005-0000-0000-0000BA150000}"/>
    <cellStyle name="Normal 4 3 4 2 3 2 4 4 5" xfId="4416" xr:uid="{00000000-0005-0000-0000-0000BB150000}"/>
    <cellStyle name="Normal 4 3 4 2 3 2 4 4 5 2" xfId="10842" xr:uid="{00000000-0005-0000-0000-0000BC150000}"/>
    <cellStyle name="Normal 4 3 4 2 3 2 4 4 6" xfId="7477" xr:uid="{00000000-0005-0000-0000-0000BD150000}"/>
    <cellStyle name="Normal 4 3 4 2 3 2 4 5" xfId="2502" xr:uid="{00000000-0005-0000-0000-0000BE150000}"/>
    <cellStyle name="Normal 4 3 4 2 3 2 4 5 2" xfId="3663" xr:uid="{00000000-0005-0000-0000-0000BF150000}"/>
    <cellStyle name="Normal 4 3 4 2 3 2 4 5 2 2" xfId="6602" xr:uid="{00000000-0005-0000-0000-0000C0150000}"/>
    <cellStyle name="Normal 4 3 4 2 3 2 4 5 2 2 2" xfId="13028" xr:uid="{00000000-0005-0000-0000-0000C1150000}"/>
    <cellStyle name="Normal 4 3 4 2 3 2 4 5 2 3" xfId="10101" xr:uid="{00000000-0005-0000-0000-0000C2150000}"/>
    <cellStyle name="Normal 4 3 4 2 3 2 4 5 3" xfId="5684" xr:uid="{00000000-0005-0000-0000-0000C3150000}"/>
    <cellStyle name="Normal 4 3 4 2 3 2 4 5 3 2" xfId="12110" xr:uid="{00000000-0005-0000-0000-0000C4150000}"/>
    <cellStyle name="Normal 4 3 4 2 3 2 4 5 4" xfId="9134" xr:uid="{00000000-0005-0000-0000-0000C5150000}"/>
    <cellStyle name="Normal 4 3 4 2 3 2 4 6" xfId="1849" xr:uid="{00000000-0005-0000-0000-0000C6150000}"/>
    <cellStyle name="Normal 4 3 4 2 3 2 4 6 2" xfId="3234" xr:uid="{00000000-0005-0000-0000-0000C7150000}"/>
    <cellStyle name="Normal 4 3 4 2 3 2 4 6 2 2" xfId="6173" xr:uid="{00000000-0005-0000-0000-0000C8150000}"/>
    <cellStyle name="Normal 4 3 4 2 3 2 4 6 2 2 2" xfId="12599" xr:uid="{00000000-0005-0000-0000-0000C9150000}"/>
    <cellStyle name="Normal 4 3 4 2 3 2 4 6 2 3" xfId="9672" xr:uid="{00000000-0005-0000-0000-0000CA150000}"/>
    <cellStyle name="Normal 4 3 4 2 3 2 4 6 3" xfId="5250" xr:uid="{00000000-0005-0000-0000-0000CB150000}"/>
    <cellStyle name="Normal 4 3 4 2 3 2 4 6 3 2" xfId="11676" xr:uid="{00000000-0005-0000-0000-0000CC150000}"/>
    <cellStyle name="Normal 4 3 4 2 3 2 4 6 4" xfId="8545" xr:uid="{00000000-0005-0000-0000-0000CD150000}"/>
    <cellStyle name="Normal 4 3 4 2 3 2 4 7" xfId="1290" xr:uid="{00000000-0005-0000-0000-0000CE150000}"/>
    <cellStyle name="Normal 4 3 4 2 3 2 4 7 2" xfId="4884" xr:uid="{00000000-0005-0000-0000-0000CF150000}"/>
    <cellStyle name="Normal 4 3 4 2 3 2 4 7 2 2" xfId="11310" xr:uid="{00000000-0005-0000-0000-0000D0150000}"/>
    <cellStyle name="Normal 4 3 4 2 3 2 4 7 3" xfId="8004" xr:uid="{00000000-0005-0000-0000-0000D1150000}"/>
    <cellStyle name="Normal 4 3 4 2 3 2 4 8" xfId="2870" xr:uid="{00000000-0005-0000-0000-0000D2150000}"/>
    <cellStyle name="Normal 4 3 4 2 3 2 4 8 2" xfId="5811" xr:uid="{00000000-0005-0000-0000-0000D3150000}"/>
    <cellStyle name="Normal 4 3 4 2 3 2 4 8 2 2" xfId="12237" xr:uid="{00000000-0005-0000-0000-0000D4150000}"/>
    <cellStyle name="Normal 4 3 4 2 3 2 4 8 3" xfId="9310" xr:uid="{00000000-0005-0000-0000-0000D5150000}"/>
    <cellStyle name="Normal 4 3 4 2 3 2 4 9" xfId="3868" xr:uid="{00000000-0005-0000-0000-0000D6150000}"/>
    <cellStyle name="Normal 4 3 4 2 3 2 4 9 2" xfId="10294" xr:uid="{00000000-0005-0000-0000-0000D7150000}"/>
    <cellStyle name="Normal 4 3 4 2 3 2 4_IOPES" xfId="2635" xr:uid="{00000000-0005-0000-0000-0000D8150000}"/>
    <cellStyle name="Normal 4 3 4 2 3 2 5" xfId="445" xr:uid="{00000000-0005-0000-0000-0000D9150000}"/>
    <cellStyle name="Normal 4 3 4 2 3 2 5 2" xfId="1024" xr:uid="{00000000-0005-0000-0000-0000DA150000}"/>
    <cellStyle name="Normal 4 3 4 2 3 2 5 2 2" xfId="1885" xr:uid="{00000000-0005-0000-0000-0000DB150000}"/>
    <cellStyle name="Normal 4 3 4 2 3 2 5 2 2 2" xfId="5283" xr:uid="{00000000-0005-0000-0000-0000DC150000}"/>
    <cellStyle name="Normal 4 3 4 2 3 2 5 2 2 2 2" xfId="11709" xr:uid="{00000000-0005-0000-0000-0000DD150000}"/>
    <cellStyle name="Normal 4 3 4 2 3 2 5 2 2 3" xfId="8581" xr:uid="{00000000-0005-0000-0000-0000DE150000}"/>
    <cellStyle name="Normal 4 3 4 2 3 2 5 2 3" xfId="3267" xr:uid="{00000000-0005-0000-0000-0000DF150000}"/>
    <cellStyle name="Normal 4 3 4 2 3 2 5 2 3 2" xfId="6206" xr:uid="{00000000-0005-0000-0000-0000E0150000}"/>
    <cellStyle name="Normal 4 3 4 2 3 2 5 2 3 2 2" xfId="12632" xr:uid="{00000000-0005-0000-0000-0000E1150000}"/>
    <cellStyle name="Normal 4 3 4 2 3 2 5 2 3 3" xfId="9705" xr:uid="{00000000-0005-0000-0000-0000E2150000}"/>
    <cellStyle name="Normal 4 3 4 2 3 2 5 2 4" xfId="4683" xr:uid="{00000000-0005-0000-0000-0000E3150000}"/>
    <cellStyle name="Normal 4 3 4 2 3 2 5 2 4 2" xfId="11109" xr:uid="{00000000-0005-0000-0000-0000E4150000}"/>
    <cellStyle name="Normal 4 3 4 2 3 2 5 2 5" xfId="7744" xr:uid="{00000000-0005-0000-0000-0000E5150000}"/>
    <cellStyle name="Normal 4 3 4 2 3 2 5 3" xfId="1331" xr:uid="{00000000-0005-0000-0000-0000E6150000}"/>
    <cellStyle name="Normal 4 3 4 2 3 2 5 3 2" xfId="4917" xr:uid="{00000000-0005-0000-0000-0000E7150000}"/>
    <cellStyle name="Normal 4 3 4 2 3 2 5 3 2 2" xfId="11343" xr:uid="{00000000-0005-0000-0000-0000E8150000}"/>
    <cellStyle name="Normal 4 3 4 2 3 2 5 3 3" xfId="8045" xr:uid="{00000000-0005-0000-0000-0000E9150000}"/>
    <cellStyle name="Normal 4 3 4 2 3 2 5 4" xfId="2903" xr:uid="{00000000-0005-0000-0000-0000EA150000}"/>
    <cellStyle name="Normal 4 3 4 2 3 2 5 4 2" xfId="5844" xr:uid="{00000000-0005-0000-0000-0000EB150000}"/>
    <cellStyle name="Normal 4 3 4 2 3 2 5 4 2 2" xfId="12270" xr:uid="{00000000-0005-0000-0000-0000EC150000}"/>
    <cellStyle name="Normal 4 3 4 2 3 2 5 4 3" xfId="9343" xr:uid="{00000000-0005-0000-0000-0000ED150000}"/>
    <cellStyle name="Normal 4 3 4 2 3 2 5 5" xfId="4135" xr:uid="{00000000-0005-0000-0000-0000EE150000}"/>
    <cellStyle name="Normal 4 3 4 2 3 2 5 5 2" xfId="10561" xr:uid="{00000000-0005-0000-0000-0000EF150000}"/>
    <cellStyle name="Normal 4 3 4 2 3 2 5 6" xfId="7190" xr:uid="{00000000-0005-0000-0000-0000F0150000}"/>
    <cellStyle name="Normal 4 3 4 2 3 2 6" xfId="266" xr:uid="{00000000-0005-0000-0000-0000F1150000}"/>
    <cellStyle name="Normal 4 3 4 2 3 2 6 2" xfId="846" xr:uid="{00000000-0005-0000-0000-0000F2150000}"/>
    <cellStyle name="Normal 4 3 4 2 3 2 6 2 2" xfId="1950" xr:uid="{00000000-0005-0000-0000-0000F3150000}"/>
    <cellStyle name="Normal 4 3 4 2 3 2 6 2 2 2" xfId="5341" xr:uid="{00000000-0005-0000-0000-0000F4150000}"/>
    <cellStyle name="Normal 4 3 4 2 3 2 6 2 2 2 2" xfId="11767" xr:uid="{00000000-0005-0000-0000-0000F5150000}"/>
    <cellStyle name="Normal 4 3 4 2 3 2 6 2 2 3" xfId="8646" xr:uid="{00000000-0005-0000-0000-0000F6150000}"/>
    <cellStyle name="Normal 4 3 4 2 3 2 6 2 3" xfId="3325" xr:uid="{00000000-0005-0000-0000-0000F7150000}"/>
    <cellStyle name="Normal 4 3 4 2 3 2 6 2 3 2" xfId="6264" xr:uid="{00000000-0005-0000-0000-0000F8150000}"/>
    <cellStyle name="Normal 4 3 4 2 3 2 6 2 3 2 2" xfId="12690" xr:uid="{00000000-0005-0000-0000-0000F9150000}"/>
    <cellStyle name="Normal 4 3 4 2 3 2 6 2 3 3" xfId="9763" xr:uid="{00000000-0005-0000-0000-0000FA150000}"/>
    <cellStyle name="Normal 4 3 4 2 3 2 6 2 4" xfId="4505" xr:uid="{00000000-0005-0000-0000-0000FB150000}"/>
    <cellStyle name="Normal 4 3 4 2 3 2 6 2 4 2" xfId="10931" xr:uid="{00000000-0005-0000-0000-0000FC150000}"/>
    <cellStyle name="Normal 4 3 4 2 3 2 6 2 5" xfId="7566" xr:uid="{00000000-0005-0000-0000-0000FD150000}"/>
    <cellStyle name="Normal 4 3 4 2 3 2 6 3" xfId="1397" xr:uid="{00000000-0005-0000-0000-0000FE150000}"/>
    <cellStyle name="Normal 4 3 4 2 3 2 6 3 2" xfId="4975" xr:uid="{00000000-0005-0000-0000-0000FF150000}"/>
    <cellStyle name="Normal 4 3 4 2 3 2 6 3 2 2" xfId="11401" xr:uid="{00000000-0005-0000-0000-000000160000}"/>
    <cellStyle name="Normal 4 3 4 2 3 2 6 3 3" xfId="8111" xr:uid="{00000000-0005-0000-0000-000001160000}"/>
    <cellStyle name="Normal 4 3 4 2 3 2 6 4" xfId="2961" xr:uid="{00000000-0005-0000-0000-000002160000}"/>
    <cellStyle name="Normal 4 3 4 2 3 2 6 4 2" xfId="5902" xr:uid="{00000000-0005-0000-0000-000003160000}"/>
    <cellStyle name="Normal 4 3 4 2 3 2 6 4 2 2" xfId="12328" xr:uid="{00000000-0005-0000-0000-000004160000}"/>
    <cellStyle name="Normal 4 3 4 2 3 2 6 4 3" xfId="9401" xr:uid="{00000000-0005-0000-0000-000005160000}"/>
    <cellStyle name="Normal 4 3 4 2 3 2 6 5" xfId="3957" xr:uid="{00000000-0005-0000-0000-000006160000}"/>
    <cellStyle name="Normal 4 3 4 2 3 2 6 5 2" xfId="10383" xr:uid="{00000000-0005-0000-0000-000007160000}"/>
    <cellStyle name="Normal 4 3 4 2 3 2 6 6" xfId="7012" xr:uid="{00000000-0005-0000-0000-000008160000}"/>
    <cellStyle name="Normal 4 3 4 2 3 2 7" xfId="668" xr:uid="{00000000-0005-0000-0000-000009160000}"/>
    <cellStyle name="Normal 4 3 4 2 3 2 7 2" xfId="2104" xr:uid="{00000000-0005-0000-0000-00000A160000}"/>
    <cellStyle name="Normal 4 3 4 2 3 2 7 2 2" xfId="3383" xr:uid="{00000000-0005-0000-0000-00000B160000}"/>
    <cellStyle name="Normal 4 3 4 2 3 2 7 2 2 2" xfId="6322" xr:uid="{00000000-0005-0000-0000-00000C160000}"/>
    <cellStyle name="Normal 4 3 4 2 3 2 7 2 2 2 2" xfId="12748" xr:uid="{00000000-0005-0000-0000-00000D160000}"/>
    <cellStyle name="Normal 4 3 4 2 3 2 7 2 2 3" xfId="9821" xr:uid="{00000000-0005-0000-0000-00000E160000}"/>
    <cellStyle name="Normal 4 3 4 2 3 2 7 2 3" xfId="5401" xr:uid="{00000000-0005-0000-0000-00000F160000}"/>
    <cellStyle name="Normal 4 3 4 2 3 2 7 2 3 2" xfId="11827" xr:uid="{00000000-0005-0000-0000-000010160000}"/>
    <cellStyle name="Normal 4 3 4 2 3 2 7 2 4" xfId="8798" xr:uid="{00000000-0005-0000-0000-000011160000}"/>
    <cellStyle name="Normal 4 3 4 2 3 2 7 3" xfId="1555" xr:uid="{00000000-0005-0000-0000-000012160000}"/>
    <cellStyle name="Normal 4 3 4 2 3 2 7 3 2" xfId="5033" xr:uid="{00000000-0005-0000-0000-000013160000}"/>
    <cellStyle name="Normal 4 3 4 2 3 2 7 3 2 2" xfId="11459" xr:uid="{00000000-0005-0000-0000-000014160000}"/>
    <cellStyle name="Normal 4 3 4 2 3 2 7 3 3" xfId="8269" xr:uid="{00000000-0005-0000-0000-000015160000}"/>
    <cellStyle name="Normal 4 3 4 2 3 2 7 4" xfId="3020" xr:uid="{00000000-0005-0000-0000-000016160000}"/>
    <cellStyle name="Normal 4 3 4 2 3 2 7 4 2" xfId="5960" xr:uid="{00000000-0005-0000-0000-000017160000}"/>
    <cellStyle name="Normal 4 3 4 2 3 2 7 4 2 2" xfId="12386" xr:uid="{00000000-0005-0000-0000-000018160000}"/>
    <cellStyle name="Normal 4 3 4 2 3 2 7 4 3" xfId="9459" xr:uid="{00000000-0005-0000-0000-000019160000}"/>
    <cellStyle name="Normal 4 3 4 2 3 2 7 5" xfId="4327" xr:uid="{00000000-0005-0000-0000-00001A160000}"/>
    <cellStyle name="Normal 4 3 4 2 3 2 7 5 2" xfId="10753" xr:uid="{00000000-0005-0000-0000-00001B160000}"/>
    <cellStyle name="Normal 4 3 4 2 3 2 7 6" xfId="7388" xr:uid="{00000000-0005-0000-0000-00001C160000}"/>
    <cellStyle name="Normal 4 3 4 2 3 2 8" xfId="1631" xr:uid="{00000000-0005-0000-0000-00001D160000}"/>
    <cellStyle name="Normal 4 3 4 2 3 2 8 2" xfId="2178" xr:uid="{00000000-0005-0000-0000-00001E160000}"/>
    <cellStyle name="Normal 4 3 4 2 3 2 8 2 2" xfId="3442" xr:uid="{00000000-0005-0000-0000-00001F160000}"/>
    <cellStyle name="Normal 4 3 4 2 3 2 8 2 2 2" xfId="6381" xr:uid="{00000000-0005-0000-0000-000020160000}"/>
    <cellStyle name="Normal 4 3 4 2 3 2 8 2 2 2 2" xfId="12807" xr:uid="{00000000-0005-0000-0000-000021160000}"/>
    <cellStyle name="Normal 4 3 4 2 3 2 8 2 2 3" xfId="9880" xr:uid="{00000000-0005-0000-0000-000022160000}"/>
    <cellStyle name="Normal 4 3 4 2 3 2 8 2 3" xfId="5460" xr:uid="{00000000-0005-0000-0000-000023160000}"/>
    <cellStyle name="Normal 4 3 4 2 3 2 8 2 3 2" xfId="11886" xr:uid="{00000000-0005-0000-0000-000024160000}"/>
    <cellStyle name="Normal 4 3 4 2 3 2 8 2 4" xfId="8870" xr:uid="{00000000-0005-0000-0000-000025160000}"/>
    <cellStyle name="Normal 4 3 4 2 3 2 8 3" xfId="3080" xr:uid="{00000000-0005-0000-0000-000026160000}"/>
    <cellStyle name="Normal 4 3 4 2 3 2 8 3 2" xfId="6019" xr:uid="{00000000-0005-0000-0000-000027160000}"/>
    <cellStyle name="Normal 4 3 4 2 3 2 8 3 2 2" xfId="12445" xr:uid="{00000000-0005-0000-0000-000028160000}"/>
    <cellStyle name="Normal 4 3 4 2 3 2 8 3 3" xfId="9518" xr:uid="{00000000-0005-0000-0000-000029160000}"/>
    <cellStyle name="Normal 4 3 4 2 3 2 8 4" xfId="5092" xr:uid="{00000000-0005-0000-0000-00002A160000}"/>
    <cellStyle name="Normal 4 3 4 2 3 2 8 4 2" xfId="11518" xr:uid="{00000000-0005-0000-0000-00002B160000}"/>
    <cellStyle name="Normal 4 3 4 2 3 2 8 5" xfId="8342" xr:uid="{00000000-0005-0000-0000-00002C160000}"/>
    <cellStyle name="Normal 4 3 4 2 3 2 9" xfId="2411" xr:uid="{00000000-0005-0000-0000-00002D160000}"/>
    <cellStyle name="Normal 4 3 4 2 3 2 9 2" xfId="3574" xr:uid="{00000000-0005-0000-0000-00002E160000}"/>
    <cellStyle name="Normal 4 3 4 2 3 2 9 2 2" xfId="6513" xr:uid="{00000000-0005-0000-0000-00002F160000}"/>
    <cellStyle name="Normal 4 3 4 2 3 2 9 2 2 2" xfId="12939" xr:uid="{00000000-0005-0000-0000-000030160000}"/>
    <cellStyle name="Normal 4 3 4 2 3 2 9 2 3" xfId="10012" xr:uid="{00000000-0005-0000-0000-000031160000}"/>
    <cellStyle name="Normal 4 3 4 2 3 2 9 3" xfId="5595" xr:uid="{00000000-0005-0000-0000-000032160000}"/>
    <cellStyle name="Normal 4 3 4 2 3 2 9 3 2" xfId="12021" xr:uid="{00000000-0005-0000-0000-000033160000}"/>
    <cellStyle name="Normal 4 3 4 2 3 2 9 4" xfId="9045" xr:uid="{00000000-0005-0000-0000-000034160000}"/>
    <cellStyle name="Normal 4 3 4 2 3 2_IOPES" xfId="2649" xr:uid="{00000000-0005-0000-0000-000035160000}"/>
    <cellStyle name="Normal 4 3 4 2 3 23" xfId="13669" xr:uid="{00000000-0005-0000-0000-000036160000}"/>
    <cellStyle name="Normal 4 3 4 2 3 3" xfId="110" xr:uid="{00000000-0005-0000-0000-000037160000}"/>
    <cellStyle name="Normal 4 3 4 2 3 3 10" xfId="1271" xr:uid="{00000000-0005-0000-0000-000038160000}"/>
    <cellStyle name="Normal 4 3 4 2 3 3 10 2" xfId="4865" xr:uid="{00000000-0005-0000-0000-000039160000}"/>
    <cellStyle name="Normal 4 3 4 2 3 3 10 2 2" xfId="11291" xr:uid="{00000000-0005-0000-0000-00003A160000}"/>
    <cellStyle name="Normal 4 3 4 2 3 3 10 3" xfId="7985" xr:uid="{00000000-0005-0000-0000-00003B160000}"/>
    <cellStyle name="Normal 4 3 4 2 3 3 11" xfId="2851" xr:uid="{00000000-0005-0000-0000-00003C160000}"/>
    <cellStyle name="Normal 4 3 4 2 3 3 11 2" xfId="5792" xr:uid="{00000000-0005-0000-0000-00003D160000}"/>
    <cellStyle name="Normal 4 3 4 2 3 3 11 2 2" xfId="12218" xr:uid="{00000000-0005-0000-0000-00003E160000}"/>
    <cellStyle name="Normal 4 3 4 2 3 3 11 3" xfId="9291" xr:uid="{00000000-0005-0000-0000-00003F160000}"/>
    <cellStyle name="Normal 4 3 4 2 3 3 12" xfId="3817" xr:uid="{00000000-0005-0000-0000-000040160000}"/>
    <cellStyle name="Normal 4 3 4 2 3 3 12 2" xfId="10243" xr:uid="{00000000-0005-0000-0000-000041160000}"/>
    <cellStyle name="Normal 4 3 4 2 3 3 13" xfId="6872" xr:uid="{00000000-0005-0000-0000-000042160000}"/>
    <cellStyle name="Normal 4 3 4 2 3 3 14" xfId="13630" xr:uid="{00000000-0005-0000-0000-000043160000}"/>
    <cellStyle name="Normal 4 3 4 2 3 3 2" xfId="171" xr:uid="{00000000-0005-0000-0000-000044160000}"/>
    <cellStyle name="Normal 4 3 4 2 3 3 2 10" xfId="3876" xr:uid="{00000000-0005-0000-0000-000045160000}"/>
    <cellStyle name="Normal 4 3 4 2 3 3 2 10 2" xfId="10302" xr:uid="{00000000-0005-0000-0000-000046160000}"/>
    <cellStyle name="Normal 4 3 4 2 3 3 2 11" xfId="6931" xr:uid="{00000000-0005-0000-0000-000047160000}"/>
    <cellStyle name="Normal 4 3 4 2 3 3 2 12" xfId="13649" xr:uid="{00000000-0005-0000-0000-000048160000}"/>
    <cellStyle name="Normal 4 3 4 2 3 3 2 2" xfId="542" xr:uid="{00000000-0005-0000-0000-000049160000}"/>
    <cellStyle name="Normal 4 3 4 2 3 3 2 2 2" xfId="1121" xr:uid="{00000000-0005-0000-0000-00004A160000}"/>
    <cellStyle name="Normal 4 3 4 2 3 3 2 2 2 2" xfId="1896" xr:uid="{00000000-0005-0000-0000-00004B160000}"/>
    <cellStyle name="Normal 4 3 4 2 3 3 2 2 2 2 2" xfId="5294" xr:uid="{00000000-0005-0000-0000-00004C160000}"/>
    <cellStyle name="Normal 4 3 4 2 3 3 2 2 2 2 2 2" xfId="11720" xr:uid="{00000000-0005-0000-0000-00004D160000}"/>
    <cellStyle name="Normal 4 3 4 2 3 3 2 2 2 2 3" xfId="8592" xr:uid="{00000000-0005-0000-0000-00004E160000}"/>
    <cellStyle name="Normal 4 3 4 2 3 3 2 2 2 3" xfId="3278" xr:uid="{00000000-0005-0000-0000-00004F160000}"/>
    <cellStyle name="Normal 4 3 4 2 3 3 2 2 2 3 2" xfId="6217" xr:uid="{00000000-0005-0000-0000-000050160000}"/>
    <cellStyle name="Normal 4 3 4 2 3 3 2 2 2 3 2 2" xfId="12643" xr:uid="{00000000-0005-0000-0000-000051160000}"/>
    <cellStyle name="Normal 4 3 4 2 3 3 2 2 2 3 3" xfId="9716" xr:uid="{00000000-0005-0000-0000-000052160000}"/>
    <cellStyle name="Normal 4 3 4 2 3 3 2 2 2 4" xfId="4780" xr:uid="{00000000-0005-0000-0000-000053160000}"/>
    <cellStyle name="Normal 4 3 4 2 3 3 2 2 2 4 2" xfId="11206" xr:uid="{00000000-0005-0000-0000-000054160000}"/>
    <cellStyle name="Normal 4 3 4 2 3 3 2 2 2 5" xfId="7841" xr:uid="{00000000-0005-0000-0000-000055160000}"/>
    <cellStyle name="Normal 4 3 4 2 3 3 2 2 3" xfId="1342" xr:uid="{00000000-0005-0000-0000-000056160000}"/>
    <cellStyle name="Normal 4 3 4 2 3 3 2 2 3 2" xfId="4928" xr:uid="{00000000-0005-0000-0000-000057160000}"/>
    <cellStyle name="Normal 4 3 4 2 3 3 2 2 3 2 2" xfId="11354" xr:uid="{00000000-0005-0000-0000-000058160000}"/>
    <cellStyle name="Normal 4 3 4 2 3 3 2 2 3 3" xfId="8056" xr:uid="{00000000-0005-0000-0000-000059160000}"/>
    <cellStyle name="Normal 4 3 4 2 3 3 2 2 4" xfId="2914" xr:uid="{00000000-0005-0000-0000-00005A160000}"/>
    <cellStyle name="Normal 4 3 4 2 3 3 2 2 4 2" xfId="5855" xr:uid="{00000000-0005-0000-0000-00005B160000}"/>
    <cellStyle name="Normal 4 3 4 2 3 3 2 2 4 2 2" xfId="12281" xr:uid="{00000000-0005-0000-0000-00005C160000}"/>
    <cellStyle name="Normal 4 3 4 2 3 3 2 2 4 3" xfId="9354" xr:uid="{00000000-0005-0000-0000-00005D160000}"/>
    <cellStyle name="Normal 4 3 4 2 3 3 2 2 5" xfId="4232" xr:uid="{00000000-0005-0000-0000-00005E160000}"/>
    <cellStyle name="Normal 4 3 4 2 3 3 2 2 5 2" xfId="10658" xr:uid="{00000000-0005-0000-0000-00005F160000}"/>
    <cellStyle name="Normal 4 3 4 2 3 3 2 2 6" xfId="7287" xr:uid="{00000000-0005-0000-0000-000060160000}"/>
    <cellStyle name="Normal 4 3 4 2 3 3 2 3" xfId="363" xr:uid="{00000000-0005-0000-0000-000061160000}"/>
    <cellStyle name="Normal 4 3 4 2 3 3 2 3 2" xfId="943" xr:uid="{00000000-0005-0000-0000-000062160000}"/>
    <cellStyle name="Normal 4 3 4 2 3 3 2 3 2 2" xfId="1961" xr:uid="{00000000-0005-0000-0000-000063160000}"/>
    <cellStyle name="Normal 4 3 4 2 3 3 2 3 2 2 2" xfId="5352" xr:uid="{00000000-0005-0000-0000-000064160000}"/>
    <cellStyle name="Normal 4 3 4 2 3 3 2 3 2 2 2 2" xfId="11778" xr:uid="{00000000-0005-0000-0000-000065160000}"/>
    <cellStyle name="Normal 4 3 4 2 3 3 2 3 2 2 3" xfId="8657" xr:uid="{00000000-0005-0000-0000-000066160000}"/>
    <cellStyle name="Normal 4 3 4 2 3 3 2 3 2 3" xfId="3336" xr:uid="{00000000-0005-0000-0000-000067160000}"/>
    <cellStyle name="Normal 4 3 4 2 3 3 2 3 2 3 2" xfId="6275" xr:uid="{00000000-0005-0000-0000-000068160000}"/>
    <cellStyle name="Normal 4 3 4 2 3 3 2 3 2 3 2 2" xfId="12701" xr:uid="{00000000-0005-0000-0000-000069160000}"/>
    <cellStyle name="Normal 4 3 4 2 3 3 2 3 2 3 3" xfId="9774" xr:uid="{00000000-0005-0000-0000-00006A160000}"/>
    <cellStyle name="Normal 4 3 4 2 3 3 2 3 2 4" xfId="4602" xr:uid="{00000000-0005-0000-0000-00006B160000}"/>
    <cellStyle name="Normal 4 3 4 2 3 3 2 3 2 4 2" xfId="11028" xr:uid="{00000000-0005-0000-0000-00006C160000}"/>
    <cellStyle name="Normal 4 3 4 2 3 3 2 3 2 5" xfId="7663" xr:uid="{00000000-0005-0000-0000-00006D160000}"/>
    <cellStyle name="Normal 4 3 4 2 3 3 2 3 3" xfId="1408" xr:uid="{00000000-0005-0000-0000-00006E160000}"/>
    <cellStyle name="Normal 4 3 4 2 3 3 2 3 3 2" xfId="4986" xr:uid="{00000000-0005-0000-0000-00006F160000}"/>
    <cellStyle name="Normal 4 3 4 2 3 3 2 3 3 2 2" xfId="11412" xr:uid="{00000000-0005-0000-0000-000070160000}"/>
    <cellStyle name="Normal 4 3 4 2 3 3 2 3 3 3" xfId="8122" xr:uid="{00000000-0005-0000-0000-000071160000}"/>
    <cellStyle name="Normal 4 3 4 2 3 3 2 3 4" xfId="2972" xr:uid="{00000000-0005-0000-0000-000072160000}"/>
    <cellStyle name="Normal 4 3 4 2 3 3 2 3 4 2" xfId="5913" xr:uid="{00000000-0005-0000-0000-000073160000}"/>
    <cellStyle name="Normal 4 3 4 2 3 3 2 3 4 2 2" xfId="12339" xr:uid="{00000000-0005-0000-0000-000074160000}"/>
    <cellStyle name="Normal 4 3 4 2 3 3 2 3 4 3" xfId="9412" xr:uid="{00000000-0005-0000-0000-000075160000}"/>
    <cellStyle name="Normal 4 3 4 2 3 3 2 3 5" xfId="4054" xr:uid="{00000000-0005-0000-0000-000076160000}"/>
    <cellStyle name="Normal 4 3 4 2 3 3 2 3 5 2" xfId="10480" xr:uid="{00000000-0005-0000-0000-000077160000}"/>
    <cellStyle name="Normal 4 3 4 2 3 3 2 3 6" xfId="7109" xr:uid="{00000000-0005-0000-0000-000078160000}"/>
    <cellStyle name="Normal 4 3 4 2 3 3 2 4" xfId="765" xr:uid="{00000000-0005-0000-0000-000079160000}"/>
    <cellStyle name="Normal 4 3 4 2 3 3 2 4 2" xfId="2115" xr:uid="{00000000-0005-0000-0000-00007A160000}"/>
    <cellStyle name="Normal 4 3 4 2 3 3 2 4 2 2" xfId="3394" xr:uid="{00000000-0005-0000-0000-00007B160000}"/>
    <cellStyle name="Normal 4 3 4 2 3 3 2 4 2 2 2" xfId="6333" xr:uid="{00000000-0005-0000-0000-00007C160000}"/>
    <cellStyle name="Normal 4 3 4 2 3 3 2 4 2 2 2 2" xfId="12759" xr:uid="{00000000-0005-0000-0000-00007D160000}"/>
    <cellStyle name="Normal 4 3 4 2 3 3 2 4 2 2 3" xfId="9832" xr:uid="{00000000-0005-0000-0000-00007E160000}"/>
    <cellStyle name="Normal 4 3 4 2 3 3 2 4 2 3" xfId="5412" xr:uid="{00000000-0005-0000-0000-00007F160000}"/>
    <cellStyle name="Normal 4 3 4 2 3 3 2 4 2 3 2" xfId="11838" xr:uid="{00000000-0005-0000-0000-000080160000}"/>
    <cellStyle name="Normal 4 3 4 2 3 3 2 4 2 4" xfId="8809" xr:uid="{00000000-0005-0000-0000-000081160000}"/>
    <cellStyle name="Normal 4 3 4 2 3 3 2 4 3" xfId="1566" xr:uid="{00000000-0005-0000-0000-000082160000}"/>
    <cellStyle name="Normal 4 3 4 2 3 3 2 4 3 2" xfId="5044" xr:uid="{00000000-0005-0000-0000-000083160000}"/>
    <cellStyle name="Normal 4 3 4 2 3 3 2 4 3 2 2" xfId="11470" xr:uid="{00000000-0005-0000-0000-000084160000}"/>
    <cellStyle name="Normal 4 3 4 2 3 3 2 4 3 3" xfId="8280" xr:uid="{00000000-0005-0000-0000-000085160000}"/>
    <cellStyle name="Normal 4 3 4 2 3 3 2 4 4" xfId="3031" xr:uid="{00000000-0005-0000-0000-000086160000}"/>
    <cellStyle name="Normal 4 3 4 2 3 3 2 4 4 2" xfId="5971" xr:uid="{00000000-0005-0000-0000-000087160000}"/>
    <cellStyle name="Normal 4 3 4 2 3 3 2 4 4 2 2" xfId="12397" xr:uid="{00000000-0005-0000-0000-000088160000}"/>
    <cellStyle name="Normal 4 3 4 2 3 3 2 4 4 3" xfId="9470" xr:uid="{00000000-0005-0000-0000-000089160000}"/>
    <cellStyle name="Normal 4 3 4 2 3 3 2 4 5" xfId="4424" xr:uid="{00000000-0005-0000-0000-00008A160000}"/>
    <cellStyle name="Normal 4 3 4 2 3 3 2 4 5 2" xfId="10850" xr:uid="{00000000-0005-0000-0000-00008B160000}"/>
    <cellStyle name="Normal 4 3 4 2 3 3 2 4 6" xfId="7485" xr:uid="{00000000-0005-0000-0000-00008C160000}"/>
    <cellStyle name="Normal 4 3 4 2 3 3 2 5" xfId="1726" xr:uid="{00000000-0005-0000-0000-00008D160000}"/>
    <cellStyle name="Normal 4 3 4 2 3 3 2 5 2" xfId="2282" xr:uid="{00000000-0005-0000-0000-00008E160000}"/>
    <cellStyle name="Normal 4 3 4 2 3 3 2 5 2 2" xfId="3517" xr:uid="{00000000-0005-0000-0000-00008F160000}"/>
    <cellStyle name="Normal 4 3 4 2 3 3 2 5 2 2 2" xfId="6456" xr:uid="{00000000-0005-0000-0000-000090160000}"/>
    <cellStyle name="Normal 4 3 4 2 3 3 2 5 2 2 2 2" xfId="12882" xr:uid="{00000000-0005-0000-0000-000091160000}"/>
    <cellStyle name="Normal 4 3 4 2 3 3 2 5 2 2 3" xfId="9955" xr:uid="{00000000-0005-0000-0000-000092160000}"/>
    <cellStyle name="Normal 4 3 4 2 3 3 2 5 2 3" xfId="5536" xr:uid="{00000000-0005-0000-0000-000093160000}"/>
    <cellStyle name="Normal 4 3 4 2 3 3 2 5 2 3 2" xfId="11962" xr:uid="{00000000-0005-0000-0000-000094160000}"/>
    <cellStyle name="Normal 4 3 4 2 3 3 2 5 2 4" xfId="8963" xr:uid="{00000000-0005-0000-0000-000095160000}"/>
    <cellStyle name="Normal 4 3 4 2 3 3 2 5 3" xfId="3155" xr:uid="{00000000-0005-0000-0000-000096160000}"/>
    <cellStyle name="Normal 4 3 4 2 3 3 2 5 3 2" xfId="6094" xr:uid="{00000000-0005-0000-0000-000097160000}"/>
    <cellStyle name="Normal 4 3 4 2 3 3 2 5 3 2 2" xfId="12520" xr:uid="{00000000-0005-0000-0000-000098160000}"/>
    <cellStyle name="Normal 4 3 4 2 3 3 2 5 3 3" xfId="9593" xr:uid="{00000000-0005-0000-0000-000099160000}"/>
    <cellStyle name="Normal 4 3 4 2 3 3 2 5 4" xfId="5168" xr:uid="{00000000-0005-0000-0000-00009A160000}"/>
    <cellStyle name="Normal 4 3 4 2 3 3 2 5 4 2" xfId="11594" xr:uid="{00000000-0005-0000-0000-00009B160000}"/>
    <cellStyle name="Normal 4 3 4 2 3 3 2 5 5" xfId="8435" xr:uid="{00000000-0005-0000-0000-00009C160000}"/>
    <cellStyle name="Normal 4 3 4 2 3 3 2 6" xfId="2510" xr:uid="{00000000-0005-0000-0000-00009D160000}"/>
    <cellStyle name="Normal 4 3 4 2 3 3 2 6 2" xfId="3671" xr:uid="{00000000-0005-0000-0000-00009E160000}"/>
    <cellStyle name="Normal 4 3 4 2 3 3 2 6 2 2" xfId="6610" xr:uid="{00000000-0005-0000-0000-00009F160000}"/>
    <cellStyle name="Normal 4 3 4 2 3 3 2 6 2 2 2" xfId="13036" xr:uid="{00000000-0005-0000-0000-0000A0160000}"/>
    <cellStyle name="Normal 4 3 4 2 3 3 2 6 2 3" xfId="10109" xr:uid="{00000000-0005-0000-0000-0000A1160000}"/>
    <cellStyle name="Normal 4 3 4 2 3 3 2 6 3" xfId="5692" xr:uid="{00000000-0005-0000-0000-0000A2160000}"/>
    <cellStyle name="Normal 4 3 4 2 3 3 2 6 3 2" xfId="12118" xr:uid="{00000000-0005-0000-0000-0000A3160000}"/>
    <cellStyle name="Normal 4 3 4 2 3 3 2 6 4" xfId="9142" xr:uid="{00000000-0005-0000-0000-0000A4160000}"/>
    <cellStyle name="Normal 4 3 4 2 3 3 2 7" xfId="1835" xr:uid="{00000000-0005-0000-0000-0000A5160000}"/>
    <cellStyle name="Normal 4 3 4 2 3 3 2 7 2" xfId="3220" xr:uid="{00000000-0005-0000-0000-0000A6160000}"/>
    <cellStyle name="Normal 4 3 4 2 3 3 2 7 2 2" xfId="6159" xr:uid="{00000000-0005-0000-0000-0000A7160000}"/>
    <cellStyle name="Normal 4 3 4 2 3 3 2 7 2 2 2" xfId="12585" xr:uid="{00000000-0005-0000-0000-0000A8160000}"/>
    <cellStyle name="Normal 4 3 4 2 3 3 2 7 2 3" xfId="9658" xr:uid="{00000000-0005-0000-0000-0000A9160000}"/>
    <cellStyle name="Normal 4 3 4 2 3 3 2 7 3" xfId="5236" xr:uid="{00000000-0005-0000-0000-0000AA160000}"/>
    <cellStyle name="Normal 4 3 4 2 3 3 2 7 3 2" xfId="11662" xr:uid="{00000000-0005-0000-0000-0000AB160000}"/>
    <cellStyle name="Normal 4 3 4 2 3 3 2 7 4" xfId="8531" xr:uid="{00000000-0005-0000-0000-0000AC160000}"/>
    <cellStyle name="Normal 4 3 4 2 3 3 2 8" xfId="1276" xr:uid="{00000000-0005-0000-0000-0000AD160000}"/>
    <cellStyle name="Normal 4 3 4 2 3 3 2 8 2" xfId="4870" xr:uid="{00000000-0005-0000-0000-0000AE160000}"/>
    <cellStyle name="Normal 4 3 4 2 3 3 2 8 2 2" xfId="11296" xr:uid="{00000000-0005-0000-0000-0000AF160000}"/>
    <cellStyle name="Normal 4 3 4 2 3 3 2 8 3" xfId="7990" xr:uid="{00000000-0005-0000-0000-0000B0160000}"/>
    <cellStyle name="Normal 4 3 4 2 3 3 2 9" xfId="2856" xr:uid="{00000000-0005-0000-0000-0000B1160000}"/>
    <cellStyle name="Normal 4 3 4 2 3 3 2 9 2" xfId="5797" xr:uid="{00000000-0005-0000-0000-0000B2160000}"/>
    <cellStyle name="Normal 4 3 4 2 3 3 2 9 2 2" xfId="12223" xr:uid="{00000000-0005-0000-0000-0000B3160000}"/>
    <cellStyle name="Normal 4 3 4 2 3 3 2 9 3" xfId="9296" xr:uid="{00000000-0005-0000-0000-0000B4160000}"/>
    <cellStyle name="Normal 4 3 4 2 3 3 2_IOPES" xfId="2685" xr:uid="{00000000-0005-0000-0000-0000B5160000}"/>
    <cellStyle name="Normal 4 3 4 2 3 3 22" xfId="13674" xr:uid="{00000000-0005-0000-0000-0000B6160000}"/>
    <cellStyle name="Normal 4 3 4 2 3 3 3" xfId="483" xr:uid="{00000000-0005-0000-0000-0000B7160000}"/>
    <cellStyle name="Normal 4 3 4 2 3 3 3 2" xfId="1062" xr:uid="{00000000-0005-0000-0000-0000B8160000}"/>
    <cellStyle name="Normal 4 3 4 2 3 3 3 2 2" xfId="1905" xr:uid="{00000000-0005-0000-0000-0000B9160000}"/>
    <cellStyle name="Normal 4 3 4 2 3 3 3 2 2 2" xfId="3287" xr:uid="{00000000-0005-0000-0000-0000BA160000}"/>
    <cellStyle name="Normal 4 3 4 2 3 3 3 2 2 2 2" xfId="6226" xr:uid="{00000000-0005-0000-0000-0000BB160000}"/>
    <cellStyle name="Normal 4 3 4 2 3 3 3 2 2 2 2 2" xfId="12652" xr:uid="{00000000-0005-0000-0000-0000BC160000}"/>
    <cellStyle name="Normal 4 3 4 2 3 3 3 2 2 2 3" xfId="9725" xr:uid="{00000000-0005-0000-0000-0000BD160000}"/>
    <cellStyle name="Normal 4 3 4 2 3 3 3 2 2 3" xfId="5303" xr:uid="{00000000-0005-0000-0000-0000BE160000}"/>
    <cellStyle name="Normal 4 3 4 2 3 3 3 2 2 3 2" xfId="11729" xr:uid="{00000000-0005-0000-0000-0000BF160000}"/>
    <cellStyle name="Normal 4 3 4 2 3 3 3 2 2 4" xfId="8601" xr:uid="{00000000-0005-0000-0000-0000C0160000}"/>
    <cellStyle name="Normal 4 3 4 2 3 3 3 2 3" xfId="1351" xr:uid="{00000000-0005-0000-0000-0000C1160000}"/>
    <cellStyle name="Normal 4 3 4 2 3 3 3 2 3 2" xfId="4937" xr:uid="{00000000-0005-0000-0000-0000C2160000}"/>
    <cellStyle name="Normal 4 3 4 2 3 3 3 2 3 2 2" xfId="11363" xr:uid="{00000000-0005-0000-0000-0000C3160000}"/>
    <cellStyle name="Normal 4 3 4 2 3 3 3 2 3 3" xfId="8065" xr:uid="{00000000-0005-0000-0000-0000C4160000}"/>
    <cellStyle name="Normal 4 3 4 2 3 3 3 2 4" xfId="2923" xr:uid="{00000000-0005-0000-0000-0000C5160000}"/>
    <cellStyle name="Normal 4 3 4 2 3 3 3 2 4 2" xfId="5864" xr:uid="{00000000-0005-0000-0000-0000C6160000}"/>
    <cellStyle name="Normal 4 3 4 2 3 3 3 2 4 2 2" xfId="12290" xr:uid="{00000000-0005-0000-0000-0000C7160000}"/>
    <cellStyle name="Normal 4 3 4 2 3 3 3 2 4 3" xfId="9363" xr:uid="{00000000-0005-0000-0000-0000C8160000}"/>
    <cellStyle name="Normal 4 3 4 2 3 3 3 2 5" xfId="4721" xr:uid="{00000000-0005-0000-0000-0000C9160000}"/>
    <cellStyle name="Normal 4 3 4 2 3 3 3 2 5 2" xfId="11147" xr:uid="{00000000-0005-0000-0000-0000CA160000}"/>
    <cellStyle name="Normal 4 3 4 2 3 3 3 2 6" xfId="7782" xr:uid="{00000000-0005-0000-0000-0000CB160000}"/>
    <cellStyle name="Normal 4 3 4 2 3 3 3 3" xfId="1417" xr:uid="{00000000-0005-0000-0000-0000CC160000}"/>
    <cellStyle name="Normal 4 3 4 2 3 3 3 3 2" xfId="1970" xr:uid="{00000000-0005-0000-0000-0000CD160000}"/>
    <cellStyle name="Normal 4 3 4 2 3 3 3 3 2 2" xfId="3345" xr:uid="{00000000-0005-0000-0000-0000CE160000}"/>
    <cellStyle name="Normal 4 3 4 2 3 3 3 3 2 2 2" xfId="6284" xr:uid="{00000000-0005-0000-0000-0000CF160000}"/>
    <cellStyle name="Normal 4 3 4 2 3 3 3 3 2 2 2 2" xfId="12710" xr:uid="{00000000-0005-0000-0000-0000D0160000}"/>
    <cellStyle name="Normal 4 3 4 2 3 3 3 3 2 2 3" xfId="9783" xr:uid="{00000000-0005-0000-0000-0000D1160000}"/>
    <cellStyle name="Normal 4 3 4 2 3 3 3 3 2 3" xfId="5361" xr:uid="{00000000-0005-0000-0000-0000D2160000}"/>
    <cellStyle name="Normal 4 3 4 2 3 3 3 3 2 3 2" xfId="11787" xr:uid="{00000000-0005-0000-0000-0000D3160000}"/>
    <cellStyle name="Normal 4 3 4 2 3 3 3 3 2 4" xfId="8666" xr:uid="{00000000-0005-0000-0000-0000D4160000}"/>
    <cellStyle name="Normal 4 3 4 2 3 3 3 3 3" xfId="2981" xr:uid="{00000000-0005-0000-0000-0000D5160000}"/>
    <cellStyle name="Normal 4 3 4 2 3 3 3 3 3 2" xfId="5922" xr:uid="{00000000-0005-0000-0000-0000D6160000}"/>
    <cellStyle name="Normal 4 3 4 2 3 3 3 3 3 2 2" xfId="12348" xr:uid="{00000000-0005-0000-0000-0000D7160000}"/>
    <cellStyle name="Normal 4 3 4 2 3 3 3 3 3 3" xfId="9421" xr:uid="{00000000-0005-0000-0000-0000D8160000}"/>
    <cellStyle name="Normal 4 3 4 2 3 3 3 3 4" xfId="4995" xr:uid="{00000000-0005-0000-0000-0000D9160000}"/>
    <cellStyle name="Normal 4 3 4 2 3 3 3 3 4 2" xfId="11421" xr:uid="{00000000-0005-0000-0000-0000DA160000}"/>
    <cellStyle name="Normal 4 3 4 2 3 3 3 3 5" xfId="8131" xr:uid="{00000000-0005-0000-0000-0000DB160000}"/>
    <cellStyle name="Normal 4 3 4 2 3 3 3 4" xfId="1575" xr:uid="{00000000-0005-0000-0000-0000DC160000}"/>
    <cellStyle name="Normal 4 3 4 2 3 3 3 4 2" xfId="2124" xr:uid="{00000000-0005-0000-0000-0000DD160000}"/>
    <cellStyle name="Normal 4 3 4 2 3 3 3 4 2 2" xfId="3403" xr:uid="{00000000-0005-0000-0000-0000DE160000}"/>
    <cellStyle name="Normal 4 3 4 2 3 3 3 4 2 2 2" xfId="6342" xr:uid="{00000000-0005-0000-0000-0000DF160000}"/>
    <cellStyle name="Normal 4 3 4 2 3 3 3 4 2 2 2 2" xfId="12768" xr:uid="{00000000-0005-0000-0000-0000E0160000}"/>
    <cellStyle name="Normal 4 3 4 2 3 3 3 4 2 2 3" xfId="9841" xr:uid="{00000000-0005-0000-0000-0000E1160000}"/>
    <cellStyle name="Normal 4 3 4 2 3 3 3 4 2 3" xfId="5421" xr:uid="{00000000-0005-0000-0000-0000E2160000}"/>
    <cellStyle name="Normal 4 3 4 2 3 3 3 4 2 3 2" xfId="11847" xr:uid="{00000000-0005-0000-0000-0000E3160000}"/>
    <cellStyle name="Normal 4 3 4 2 3 3 3 4 2 4" xfId="8818" xr:uid="{00000000-0005-0000-0000-0000E4160000}"/>
    <cellStyle name="Normal 4 3 4 2 3 3 3 4 3" xfId="3040" xr:uid="{00000000-0005-0000-0000-0000E5160000}"/>
    <cellStyle name="Normal 4 3 4 2 3 3 3 4 3 2" xfId="5980" xr:uid="{00000000-0005-0000-0000-0000E6160000}"/>
    <cellStyle name="Normal 4 3 4 2 3 3 3 4 3 2 2" xfId="12406" xr:uid="{00000000-0005-0000-0000-0000E7160000}"/>
    <cellStyle name="Normal 4 3 4 2 3 3 3 4 3 3" xfId="9479" xr:uid="{00000000-0005-0000-0000-0000E8160000}"/>
    <cellStyle name="Normal 4 3 4 2 3 3 3 4 4" xfId="5053" xr:uid="{00000000-0005-0000-0000-0000E9160000}"/>
    <cellStyle name="Normal 4 3 4 2 3 3 3 4 4 2" xfId="11479" xr:uid="{00000000-0005-0000-0000-0000EA160000}"/>
    <cellStyle name="Normal 4 3 4 2 3 3 3 4 5" xfId="8289" xr:uid="{00000000-0005-0000-0000-0000EB160000}"/>
    <cellStyle name="Normal 4 3 4 2 3 3 3 5" xfId="1844" xr:uid="{00000000-0005-0000-0000-0000EC160000}"/>
    <cellStyle name="Normal 4 3 4 2 3 3 3 5 2" xfId="3229" xr:uid="{00000000-0005-0000-0000-0000ED160000}"/>
    <cellStyle name="Normal 4 3 4 2 3 3 3 5 2 2" xfId="6168" xr:uid="{00000000-0005-0000-0000-0000EE160000}"/>
    <cellStyle name="Normal 4 3 4 2 3 3 3 5 2 2 2" xfId="12594" xr:uid="{00000000-0005-0000-0000-0000EF160000}"/>
    <cellStyle name="Normal 4 3 4 2 3 3 3 5 2 3" xfId="9667" xr:uid="{00000000-0005-0000-0000-0000F0160000}"/>
    <cellStyle name="Normal 4 3 4 2 3 3 3 5 3" xfId="5245" xr:uid="{00000000-0005-0000-0000-0000F1160000}"/>
    <cellStyle name="Normal 4 3 4 2 3 3 3 5 3 2" xfId="11671" xr:uid="{00000000-0005-0000-0000-0000F2160000}"/>
    <cellStyle name="Normal 4 3 4 2 3 3 3 5 4" xfId="8540" xr:uid="{00000000-0005-0000-0000-0000F3160000}"/>
    <cellStyle name="Normal 4 3 4 2 3 3 3 6" xfId="1285" xr:uid="{00000000-0005-0000-0000-0000F4160000}"/>
    <cellStyle name="Normal 4 3 4 2 3 3 3 6 2" xfId="4879" xr:uid="{00000000-0005-0000-0000-0000F5160000}"/>
    <cellStyle name="Normal 4 3 4 2 3 3 3 6 2 2" xfId="11305" xr:uid="{00000000-0005-0000-0000-0000F6160000}"/>
    <cellStyle name="Normal 4 3 4 2 3 3 3 6 3" xfId="7999" xr:uid="{00000000-0005-0000-0000-0000F7160000}"/>
    <cellStyle name="Normal 4 3 4 2 3 3 3 7" xfId="2865" xr:uid="{00000000-0005-0000-0000-0000F8160000}"/>
    <cellStyle name="Normal 4 3 4 2 3 3 3 7 2" xfId="5806" xr:uid="{00000000-0005-0000-0000-0000F9160000}"/>
    <cellStyle name="Normal 4 3 4 2 3 3 3 7 2 2" xfId="12232" xr:uid="{00000000-0005-0000-0000-0000FA160000}"/>
    <cellStyle name="Normal 4 3 4 2 3 3 3 7 3" xfId="9305" xr:uid="{00000000-0005-0000-0000-0000FB160000}"/>
    <cellStyle name="Normal 4 3 4 2 3 3 3 8" xfId="4173" xr:uid="{00000000-0005-0000-0000-0000FC160000}"/>
    <cellStyle name="Normal 4 3 4 2 3 3 3 8 2" xfId="10599" xr:uid="{00000000-0005-0000-0000-0000FD160000}"/>
    <cellStyle name="Normal 4 3 4 2 3 3 3 9" xfId="7228" xr:uid="{00000000-0005-0000-0000-0000FE160000}"/>
    <cellStyle name="Normal 4 3 4 2 3 3 4" xfId="304" xr:uid="{00000000-0005-0000-0000-0000FF160000}"/>
    <cellStyle name="Normal 4 3 4 2 3 3 4 2" xfId="884" xr:uid="{00000000-0005-0000-0000-000000170000}"/>
    <cellStyle name="Normal 4 3 4 2 3 3 4 2 2" xfId="1891" xr:uid="{00000000-0005-0000-0000-000001170000}"/>
    <cellStyle name="Normal 4 3 4 2 3 3 4 2 2 2" xfId="5289" xr:uid="{00000000-0005-0000-0000-000002170000}"/>
    <cellStyle name="Normal 4 3 4 2 3 3 4 2 2 2 2" xfId="11715" xr:uid="{00000000-0005-0000-0000-000003170000}"/>
    <cellStyle name="Normal 4 3 4 2 3 3 4 2 2 3" xfId="8587" xr:uid="{00000000-0005-0000-0000-000004170000}"/>
    <cellStyle name="Normal 4 3 4 2 3 3 4 2 3" xfId="3273" xr:uid="{00000000-0005-0000-0000-000005170000}"/>
    <cellStyle name="Normal 4 3 4 2 3 3 4 2 3 2" xfId="6212" xr:uid="{00000000-0005-0000-0000-000006170000}"/>
    <cellStyle name="Normal 4 3 4 2 3 3 4 2 3 2 2" xfId="12638" xr:uid="{00000000-0005-0000-0000-000007170000}"/>
    <cellStyle name="Normal 4 3 4 2 3 3 4 2 3 3" xfId="9711" xr:uid="{00000000-0005-0000-0000-000008170000}"/>
    <cellStyle name="Normal 4 3 4 2 3 3 4 2 4" xfId="4543" xr:uid="{00000000-0005-0000-0000-000009170000}"/>
    <cellStyle name="Normal 4 3 4 2 3 3 4 2 4 2" xfId="10969" xr:uid="{00000000-0005-0000-0000-00000A170000}"/>
    <cellStyle name="Normal 4 3 4 2 3 3 4 2 5" xfId="7604" xr:uid="{00000000-0005-0000-0000-00000B170000}"/>
    <cellStyle name="Normal 4 3 4 2 3 3 4 3" xfId="1337" xr:uid="{00000000-0005-0000-0000-00000C170000}"/>
    <cellStyle name="Normal 4 3 4 2 3 3 4 3 2" xfId="4923" xr:uid="{00000000-0005-0000-0000-00000D170000}"/>
    <cellStyle name="Normal 4 3 4 2 3 3 4 3 2 2" xfId="11349" xr:uid="{00000000-0005-0000-0000-00000E170000}"/>
    <cellStyle name="Normal 4 3 4 2 3 3 4 3 3" xfId="8051" xr:uid="{00000000-0005-0000-0000-00000F170000}"/>
    <cellStyle name="Normal 4 3 4 2 3 3 4 4" xfId="2909" xr:uid="{00000000-0005-0000-0000-000010170000}"/>
    <cellStyle name="Normal 4 3 4 2 3 3 4 4 2" xfId="5850" xr:uid="{00000000-0005-0000-0000-000011170000}"/>
    <cellStyle name="Normal 4 3 4 2 3 3 4 4 2 2" xfId="12276" xr:uid="{00000000-0005-0000-0000-000012170000}"/>
    <cellStyle name="Normal 4 3 4 2 3 3 4 4 3" xfId="9349" xr:uid="{00000000-0005-0000-0000-000013170000}"/>
    <cellStyle name="Normal 4 3 4 2 3 3 4 5" xfId="3995" xr:uid="{00000000-0005-0000-0000-000014170000}"/>
    <cellStyle name="Normal 4 3 4 2 3 3 4 5 2" xfId="10421" xr:uid="{00000000-0005-0000-0000-000015170000}"/>
    <cellStyle name="Normal 4 3 4 2 3 3 4 6" xfId="7050" xr:uid="{00000000-0005-0000-0000-000016170000}"/>
    <cellStyle name="Normal 4 3 4 2 3 3 4 7" xfId="13608" xr:uid="{00000000-0005-0000-0000-000017170000}"/>
    <cellStyle name="Normal 4 3 4 2 3 3 5" xfId="706" xr:uid="{00000000-0005-0000-0000-000018170000}"/>
    <cellStyle name="Normal 4 3 4 2 3 3 5 2" xfId="1956" xr:uid="{00000000-0005-0000-0000-000019170000}"/>
    <cellStyle name="Normal 4 3 4 2 3 3 5 2 2" xfId="3331" xr:uid="{00000000-0005-0000-0000-00001A170000}"/>
    <cellStyle name="Normal 4 3 4 2 3 3 5 2 2 2" xfId="6270" xr:uid="{00000000-0005-0000-0000-00001B170000}"/>
    <cellStyle name="Normal 4 3 4 2 3 3 5 2 2 2 2" xfId="12696" xr:uid="{00000000-0005-0000-0000-00001C170000}"/>
    <cellStyle name="Normal 4 3 4 2 3 3 5 2 2 3" xfId="9769" xr:uid="{00000000-0005-0000-0000-00001D170000}"/>
    <cellStyle name="Normal 4 3 4 2 3 3 5 2 3" xfId="5347" xr:uid="{00000000-0005-0000-0000-00001E170000}"/>
    <cellStyle name="Normal 4 3 4 2 3 3 5 2 3 2" xfId="11773" xr:uid="{00000000-0005-0000-0000-00001F170000}"/>
    <cellStyle name="Normal 4 3 4 2 3 3 5 2 4" xfId="8652" xr:uid="{00000000-0005-0000-0000-000020170000}"/>
    <cellStyle name="Normal 4 3 4 2 3 3 5 3" xfId="1403" xr:uid="{00000000-0005-0000-0000-000021170000}"/>
    <cellStyle name="Normal 4 3 4 2 3 3 5 3 2" xfId="4981" xr:uid="{00000000-0005-0000-0000-000022170000}"/>
    <cellStyle name="Normal 4 3 4 2 3 3 5 3 2 2" xfId="11407" xr:uid="{00000000-0005-0000-0000-000023170000}"/>
    <cellStyle name="Normal 4 3 4 2 3 3 5 3 3" xfId="8117" xr:uid="{00000000-0005-0000-0000-000024170000}"/>
    <cellStyle name="Normal 4 3 4 2 3 3 5 4" xfId="2967" xr:uid="{00000000-0005-0000-0000-000025170000}"/>
    <cellStyle name="Normal 4 3 4 2 3 3 5 4 2" xfId="5908" xr:uid="{00000000-0005-0000-0000-000026170000}"/>
    <cellStyle name="Normal 4 3 4 2 3 3 5 4 2 2" xfId="12334" xr:uid="{00000000-0005-0000-0000-000027170000}"/>
    <cellStyle name="Normal 4 3 4 2 3 3 5 4 3" xfId="9407" xr:uid="{00000000-0005-0000-0000-000028170000}"/>
    <cellStyle name="Normal 4 3 4 2 3 3 5 5" xfId="4365" xr:uid="{00000000-0005-0000-0000-000029170000}"/>
    <cellStyle name="Normal 4 3 4 2 3 3 5 5 2" xfId="10791" xr:uid="{00000000-0005-0000-0000-00002A170000}"/>
    <cellStyle name="Normal 4 3 4 2 3 3 5 6" xfId="7426" xr:uid="{00000000-0005-0000-0000-00002B170000}"/>
    <cellStyle name="Normal 4 3 4 2 3 3 6" xfId="1561" xr:uid="{00000000-0005-0000-0000-00002C170000}"/>
    <cellStyle name="Normal 4 3 4 2 3 3 6 2" xfId="2110" xr:uid="{00000000-0005-0000-0000-00002D170000}"/>
    <cellStyle name="Normal 4 3 4 2 3 3 6 2 2" xfId="3389" xr:uid="{00000000-0005-0000-0000-00002E170000}"/>
    <cellStyle name="Normal 4 3 4 2 3 3 6 2 2 2" xfId="6328" xr:uid="{00000000-0005-0000-0000-00002F170000}"/>
    <cellStyle name="Normal 4 3 4 2 3 3 6 2 2 2 2" xfId="12754" xr:uid="{00000000-0005-0000-0000-000030170000}"/>
    <cellStyle name="Normal 4 3 4 2 3 3 6 2 2 3" xfId="9827" xr:uid="{00000000-0005-0000-0000-000031170000}"/>
    <cellStyle name="Normal 4 3 4 2 3 3 6 2 3" xfId="5407" xr:uid="{00000000-0005-0000-0000-000032170000}"/>
    <cellStyle name="Normal 4 3 4 2 3 3 6 2 3 2" xfId="11833" xr:uid="{00000000-0005-0000-0000-000033170000}"/>
    <cellStyle name="Normal 4 3 4 2 3 3 6 2 4" xfId="8804" xr:uid="{00000000-0005-0000-0000-000034170000}"/>
    <cellStyle name="Normal 4 3 4 2 3 3 6 3" xfId="3026" xr:uid="{00000000-0005-0000-0000-000035170000}"/>
    <cellStyle name="Normal 4 3 4 2 3 3 6 3 2" xfId="5966" xr:uid="{00000000-0005-0000-0000-000036170000}"/>
    <cellStyle name="Normal 4 3 4 2 3 3 6 3 2 2" xfId="12392" xr:uid="{00000000-0005-0000-0000-000037170000}"/>
    <cellStyle name="Normal 4 3 4 2 3 3 6 3 3" xfId="9465" xr:uid="{00000000-0005-0000-0000-000038170000}"/>
    <cellStyle name="Normal 4 3 4 2 3 3 6 4" xfId="5039" xr:uid="{00000000-0005-0000-0000-000039170000}"/>
    <cellStyle name="Normal 4 3 4 2 3 3 6 4 2" xfId="11465" xr:uid="{00000000-0005-0000-0000-00003A170000}"/>
    <cellStyle name="Normal 4 3 4 2 3 3 6 5" xfId="8275" xr:uid="{00000000-0005-0000-0000-00003B170000}"/>
    <cellStyle name="Normal 4 3 4 2 3 3 7" xfId="1650" xr:uid="{00000000-0005-0000-0000-00003C170000}"/>
    <cellStyle name="Normal 4 3 4 2 3 3 7 2" xfId="2204" xr:uid="{00000000-0005-0000-0000-00003D170000}"/>
    <cellStyle name="Normal 4 3 4 2 3 3 7 2 2" xfId="3456" xr:uid="{00000000-0005-0000-0000-00003E170000}"/>
    <cellStyle name="Normal 4 3 4 2 3 3 7 2 2 2" xfId="6395" xr:uid="{00000000-0005-0000-0000-00003F170000}"/>
    <cellStyle name="Normal 4 3 4 2 3 3 7 2 2 2 2" xfId="12821" xr:uid="{00000000-0005-0000-0000-000040170000}"/>
    <cellStyle name="Normal 4 3 4 2 3 3 7 2 2 3" xfId="9894" xr:uid="{00000000-0005-0000-0000-000041170000}"/>
    <cellStyle name="Normal 4 3 4 2 3 3 7 2 3" xfId="5474" xr:uid="{00000000-0005-0000-0000-000042170000}"/>
    <cellStyle name="Normal 4 3 4 2 3 3 7 2 3 2" xfId="11900" xr:uid="{00000000-0005-0000-0000-000043170000}"/>
    <cellStyle name="Normal 4 3 4 2 3 3 7 2 4" xfId="8889" xr:uid="{00000000-0005-0000-0000-000044170000}"/>
    <cellStyle name="Normal 4 3 4 2 3 3 7 3" xfId="3094" xr:uid="{00000000-0005-0000-0000-000045170000}"/>
    <cellStyle name="Normal 4 3 4 2 3 3 7 3 2" xfId="6033" xr:uid="{00000000-0005-0000-0000-000046170000}"/>
    <cellStyle name="Normal 4 3 4 2 3 3 7 3 2 2" xfId="12459" xr:uid="{00000000-0005-0000-0000-000047170000}"/>
    <cellStyle name="Normal 4 3 4 2 3 3 7 3 3" xfId="9532" xr:uid="{00000000-0005-0000-0000-000048170000}"/>
    <cellStyle name="Normal 4 3 4 2 3 3 7 4" xfId="5106" xr:uid="{00000000-0005-0000-0000-000049170000}"/>
    <cellStyle name="Normal 4 3 4 2 3 3 7 4 2" xfId="11532" xr:uid="{00000000-0005-0000-0000-00004A170000}"/>
    <cellStyle name="Normal 4 3 4 2 3 3 7 5" xfId="8361" xr:uid="{00000000-0005-0000-0000-00004B170000}"/>
    <cellStyle name="Normal 4 3 4 2 3 3 8" xfId="2449" xr:uid="{00000000-0005-0000-0000-00004C170000}"/>
    <cellStyle name="Normal 4 3 4 2 3 3 8 2" xfId="3612" xr:uid="{00000000-0005-0000-0000-00004D170000}"/>
    <cellStyle name="Normal 4 3 4 2 3 3 8 2 2" xfId="6551" xr:uid="{00000000-0005-0000-0000-00004E170000}"/>
    <cellStyle name="Normal 4 3 4 2 3 3 8 2 2 2" xfId="12977" xr:uid="{00000000-0005-0000-0000-00004F170000}"/>
    <cellStyle name="Normal 4 3 4 2 3 3 8 2 3" xfId="10050" xr:uid="{00000000-0005-0000-0000-000050170000}"/>
    <cellStyle name="Normal 4 3 4 2 3 3 8 3" xfId="5633" xr:uid="{00000000-0005-0000-0000-000051170000}"/>
    <cellStyle name="Normal 4 3 4 2 3 3 8 3 2" xfId="12059" xr:uid="{00000000-0005-0000-0000-000052170000}"/>
    <cellStyle name="Normal 4 3 4 2 3 3 8 4" xfId="9083" xr:uid="{00000000-0005-0000-0000-000053170000}"/>
    <cellStyle name="Normal 4 3 4 2 3 3 9" xfId="1830" xr:uid="{00000000-0005-0000-0000-000054170000}"/>
    <cellStyle name="Normal 4 3 4 2 3 3 9 2" xfId="3215" xr:uid="{00000000-0005-0000-0000-000055170000}"/>
    <cellStyle name="Normal 4 3 4 2 3 3 9 2 2" xfId="6154" xr:uid="{00000000-0005-0000-0000-000056170000}"/>
    <cellStyle name="Normal 4 3 4 2 3 3 9 2 2 2" xfId="12580" xr:uid="{00000000-0005-0000-0000-000057170000}"/>
    <cellStyle name="Normal 4 3 4 2 3 3 9 2 3" xfId="9653" xr:uid="{00000000-0005-0000-0000-000058170000}"/>
    <cellStyle name="Normal 4 3 4 2 3 3 9 3" xfId="5231" xr:uid="{00000000-0005-0000-0000-000059170000}"/>
    <cellStyle name="Normal 4 3 4 2 3 3 9 3 2" xfId="11657" xr:uid="{00000000-0005-0000-0000-00005A170000}"/>
    <cellStyle name="Normal 4 3 4 2 3 3 9 4" xfId="8526" xr:uid="{00000000-0005-0000-0000-00005B170000}"/>
    <cellStyle name="Normal 4 3 4 2 3 3_IOPES" xfId="2676" xr:uid="{00000000-0005-0000-0000-00005C170000}"/>
    <cellStyle name="Normal 4 3 4 2 3 4" xfId="82" xr:uid="{00000000-0005-0000-0000-00005D170000}"/>
    <cellStyle name="Normal 4 3 4 2 3 4 10" xfId="2868" xr:uid="{00000000-0005-0000-0000-00005E170000}"/>
    <cellStyle name="Normal 4 3 4 2 3 4 10 2" xfId="5809" xr:uid="{00000000-0005-0000-0000-00005F170000}"/>
    <cellStyle name="Normal 4 3 4 2 3 4 10 2 2" xfId="12235" xr:uid="{00000000-0005-0000-0000-000060170000}"/>
    <cellStyle name="Normal 4 3 4 2 3 4 10 3" xfId="9308" xr:uid="{00000000-0005-0000-0000-000061170000}"/>
    <cellStyle name="Normal 4 3 4 2 3 4 11" xfId="3789" xr:uid="{00000000-0005-0000-0000-000062170000}"/>
    <cellStyle name="Normal 4 3 4 2 3 4 11 2" xfId="10215" xr:uid="{00000000-0005-0000-0000-000063170000}"/>
    <cellStyle name="Normal 4 3 4 2 3 4 12" xfId="6844" xr:uid="{00000000-0005-0000-0000-000064170000}"/>
    <cellStyle name="Normal 4 3 4 2 3 4 13" xfId="13644" xr:uid="{00000000-0005-0000-0000-000065170000}"/>
    <cellStyle name="Normal 4 3 4 2 3 4 2" xfId="455" xr:uid="{00000000-0005-0000-0000-000066170000}"/>
    <cellStyle name="Normal 4 3 4 2 3 4 2 2" xfId="1034" xr:uid="{00000000-0005-0000-0000-000067170000}"/>
    <cellStyle name="Normal 4 3 4 2 3 4 2 2 2" xfId="1913" xr:uid="{00000000-0005-0000-0000-000068170000}"/>
    <cellStyle name="Normal 4 3 4 2 3 4 2 2 2 2" xfId="3295" xr:uid="{00000000-0005-0000-0000-000069170000}"/>
    <cellStyle name="Normal 4 3 4 2 3 4 2 2 2 2 2" xfId="6234" xr:uid="{00000000-0005-0000-0000-00006A170000}"/>
    <cellStyle name="Normal 4 3 4 2 3 4 2 2 2 2 2 2" xfId="12660" xr:uid="{00000000-0005-0000-0000-00006B170000}"/>
    <cellStyle name="Normal 4 3 4 2 3 4 2 2 2 2 3" xfId="9733" xr:uid="{00000000-0005-0000-0000-00006C170000}"/>
    <cellStyle name="Normal 4 3 4 2 3 4 2 2 2 3" xfId="5311" xr:uid="{00000000-0005-0000-0000-00006D170000}"/>
    <cellStyle name="Normal 4 3 4 2 3 4 2 2 2 3 2" xfId="11737" xr:uid="{00000000-0005-0000-0000-00006E170000}"/>
    <cellStyle name="Normal 4 3 4 2 3 4 2 2 2 4" xfId="8609" xr:uid="{00000000-0005-0000-0000-00006F170000}"/>
    <cellStyle name="Normal 4 3 4 2 3 4 2 2 3" xfId="1359" xr:uid="{00000000-0005-0000-0000-000070170000}"/>
    <cellStyle name="Normal 4 3 4 2 3 4 2 2 3 2" xfId="4945" xr:uid="{00000000-0005-0000-0000-000071170000}"/>
    <cellStyle name="Normal 4 3 4 2 3 4 2 2 3 2 2" xfId="11371" xr:uid="{00000000-0005-0000-0000-000072170000}"/>
    <cellStyle name="Normal 4 3 4 2 3 4 2 2 3 3" xfId="8073" xr:uid="{00000000-0005-0000-0000-000073170000}"/>
    <cellStyle name="Normal 4 3 4 2 3 4 2 2 4" xfId="2931" xr:uid="{00000000-0005-0000-0000-000074170000}"/>
    <cellStyle name="Normal 4 3 4 2 3 4 2 2 4 2" xfId="5872" xr:uid="{00000000-0005-0000-0000-000075170000}"/>
    <cellStyle name="Normal 4 3 4 2 3 4 2 2 4 2 2" xfId="12298" xr:uid="{00000000-0005-0000-0000-000076170000}"/>
    <cellStyle name="Normal 4 3 4 2 3 4 2 2 4 3" xfId="9371" xr:uid="{00000000-0005-0000-0000-000077170000}"/>
    <cellStyle name="Normal 4 3 4 2 3 4 2 2 5" xfId="4693" xr:uid="{00000000-0005-0000-0000-000078170000}"/>
    <cellStyle name="Normal 4 3 4 2 3 4 2 2 5 2" xfId="11119" xr:uid="{00000000-0005-0000-0000-000079170000}"/>
    <cellStyle name="Normal 4 3 4 2 3 4 2 2 6" xfId="7754" xr:uid="{00000000-0005-0000-0000-00007A170000}"/>
    <cellStyle name="Normal 4 3 4 2 3 4 2 3" xfId="1425" xr:uid="{00000000-0005-0000-0000-00007B170000}"/>
    <cellStyle name="Normal 4 3 4 2 3 4 2 3 2" xfId="1978" xr:uid="{00000000-0005-0000-0000-00007C170000}"/>
    <cellStyle name="Normal 4 3 4 2 3 4 2 3 2 2" xfId="3353" xr:uid="{00000000-0005-0000-0000-00007D170000}"/>
    <cellStyle name="Normal 4 3 4 2 3 4 2 3 2 2 2" xfId="6292" xr:uid="{00000000-0005-0000-0000-00007E170000}"/>
    <cellStyle name="Normal 4 3 4 2 3 4 2 3 2 2 2 2" xfId="12718" xr:uid="{00000000-0005-0000-0000-00007F170000}"/>
    <cellStyle name="Normal 4 3 4 2 3 4 2 3 2 2 3" xfId="9791" xr:uid="{00000000-0005-0000-0000-000080170000}"/>
    <cellStyle name="Normal 4 3 4 2 3 4 2 3 2 3" xfId="5369" xr:uid="{00000000-0005-0000-0000-000081170000}"/>
    <cellStyle name="Normal 4 3 4 2 3 4 2 3 2 3 2" xfId="11795" xr:uid="{00000000-0005-0000-0000-000082170000}"/>
    <cellStyle name="Normal 4 3 4 2 3 4 2 3 2 4" xfId="8674" xr:uid="{00000000-0005-0000-0000-000083170000}"/>
    <cellStyle name="Normal 4 3 4 2 3 4 2 3 3" xfId="2989" xr:uid="{00000000-0005-0000-0000-000084170000}"/>
    <cellStyle name="Normal 4 3 4 2 3 4 2 3 3 2" xfId="5930" xr:uid="{00000000-0005-0000-0000-000085170000}"/>
    <cellStyle name="Normal 4 3 4 2 3 4 2 3 3 2 2" xfId="12356" xr:uid="{00000000-0005-0000-0000-000086170000}"/>
    <cellStyle name="Normal 4 3 4 2 3 4 2 3 3 3" xfId="9429" xr:uid="{00000000-0005-0000-0000-000087170000}"/>
    <cellStyle name="Normal 4 3 4 2 3 4 2 3 4" xfId="5003" xr:uid="{00000000-0005-0000-0000-000088170000}"/>
    <cellStyle name="Normal 4 3 4 2 3 4 2 3 4 2" xfId="11429" xr:uid="{00000000-0005-0000-0000-000089170000}"/>
    <cellStyle name="Normal 4 3 4 2 3 4 2 3 5" xfId="8139" xr:uid="{00000000-0005-0000-0000-00008A170000}"/>
    <cellStyle name="Normal 4 3 4 2 3 4 2 4" xfId="1583" xr:uid="{00000000-0005-0000-0000-00008B170000}"/>
    <cellStyle name="Normal 4 3 4 2 3 4 2 4 2" xfId="2132" xr:uid="{00000000-0005-0000-0000-00008C170000}"/>
    <cellStyle name="Normal 4 3 4 2 3 4 2 4 2 2" xfId="3411" xr:uid="{00000000-0005-0000-0000-00008D170000}"/>
    <cellStyle name="Normal 4 3 4 2 3 4 2 4 2 2 2" xfId="6350" xr:uid="{00000000-0005-0000-0000-00008E170000}"/>
    <cellStyle name="Normal 4 3 4 2 3 4 2 4 2 2 2 2" xfId="12776" xr:uid="{00000000-0005-0000-0000-00008F170000}"/>
    <cellStyle name="Normal 4 3 4 2 3 4 2 4 2 2 3" xfId="9849" xr:uid="{00000000-0005-0000-0000-000090170000}"/>
    <cellStyle name="Normal 4 3 4 2 3 4 2 4 2 3" xfId="5429" xr:uid="{00000000-0005-0000-0000-000091170000}"/>
    <cellStyle name="Normal 4 3 4 2 3 4 2 4 2 3 2" xfId="11855" xr:uid="{00000000-0005-0000-0000-000092170000}"/>
    <cellStyle name="Normal 4 3 4 2 3 4 2 4 2 4" xfId="8826" xr:uid="{00000000-0005-0000-0000-000093170000}"/>
    <cellStyle name="Normal 4 3 4 2 3 4 2 4 3" xfId="3048" xr:uid="{00000000-0005-0000-0000-000094170000}"/>
    <cellStyle name="Normal 4 3 4 2 3 4 2 4 3 2" xfId="5988" xr:uid="{00000000-0005-0000-0000-000095170000}"/>
    <cellStyle name="Normal 4 3 4 2 3 4 2 4 3 2 2" xfId="12414" xr:uid="{00000000-0005-0000-0000-000096170000}"/>
    <cellStyle name="Normal 4 3 4 2 3 4 2 4 3 3" xfId="9487" xr:uid="{00000000-0005-0000-0000-000097170000}"/>
    <cellStyle name="Normal 4 3 4 2 3 4 2 4 4" xfId="5061" xr:uid="{00000000-0005-0000-0000-000098170000}"/>
    <cellStyle name="Normal 4 3 4 2 3 4 2 4 4 2" xfId="11487" xr:uid="{00000000-0005-0000-0000-000099170000}"/>
    <cellStyle name="Normal 4 3 4 2 3 4 2 4 5" xfId="8297" xr:uid="{00000000-0005-0000-0000-00009A170000}"/>
    <cellStyle name="Normal 4 3 4 2 3 4 2 5" xfId="1852" xr:uid="{00000000-0005-0000-0000-00009B170000}"/>
    <cellStyle name="Normal 4 3 4 2 3 4 2 5 2" xfId="3237" xr:uid="{00000000-0005-0000-0000-00009C170000}"/>
    <cellStyle name="Normal 4 3 4 2 3 4 2 5 2 2" xfId="6176" xr:uid="{00000000-0005-0000-0000-00009D170000}"/>
    <cellStyle name="Normal 4 3 4 2 3 4 2 5 2 2 2" xfId="12602" xr:uid="{00000000-0005-0000-0000-00009E170000}"/>
    <cellStyle name="Normal 4 3 4 2 3 4 2 5 2 3" xfId="9675" xr:uid="{00000000-0005-0000-0000-00009F170000}"/>
    <cellStyle name="Normal 4 3 4 2 3 4 2 5 3" xfId="5253" xr:uid="{00000000-0005-0000-0000-0000A0170000}"/>
    <cellStyle name="Normal 4 3 4 2 3 4 2 5 3 2" xfId="11679" xr:uid="{00000000-0005-0000-0000-0000A1170000}"/>
    <cellStyle name="Normal 4 3 4 2 3 4 2 5 4" xfId="8548" xr:uid="{00000000-0005-0000-0000-0000A2170000}"/>
    <cellStyle name="Normal 4 3 4 2 3 4 2 6" xfId="1293" xr:uid="{00000000-0005-0000-0000-0000A3170000}"/>
    <cellStyle name="Normal 4 3 4 2 3 4 2 6 2" xfId="4887" xr:uid="{00000000-0005-0000-0000-0000A4170000}"/>
    <cellStyle name="Normal 4 3 4 2 3 4 2 6 2 2" xfId="11313" xr:uid="{00000000-0005-0000-0000-0000A5170000}"/>
    <cellStyle name="Normal 4 3 4 2 3 4 2 6 3" xfId="8007" xr:uid="{00000000-0005-0000-0000-0000A6170000}"/>
    <cellStyle name="Normal 4 3 4 2 3 4 2 7" xfId="2873" xr:uid="{00000000-0005-0000-0000-0000A7170000}"/>
    <cellStyle name="Normal 4 3 4 2 3 4 2 7 2" xfId="5814" xr:uid="{00000000-0005-0000-0000-0000A8170000}"/>
    <cellStyle name="Normal 4 3 4 2 3 4 2 7 2 2" xfId="12240" xr:uid="{00000000-0005-0000-0000-0000A9170000}"/>
    <cellStyle name="Normal 4 3 4 2 3 4 2 7 3" xfId="9313" xr:uid="{00000000-0005-0000-0000-0000AA170000}"/>
    <cellStyle name="Normal 4 3 4 2 3 4 2 8" xfId="4145" xr:uid="{00000000-0005-0000-0000-0000AB170000}"/>
    <cellStyle name="Normal 4 3 4 2 3 4 2 8 2" xfId="10571" xr:uid="{00000000-0005-0000-0000-0000AC170000}"/>
    <cellStyle name="Normal 4 3 4 2 3 4 2 9" xfId="7200" xr:uid="{00000000-0005-0000-0000-0000AD170000}"/>
    <cellStyle name="Normal 4 3 4 2 3 4 3" xfId="276" xr:uid="{00000000-0005-0000-0000-0000AE170000}"/>
    <cellStyle name="Normal 4 3 4 2 3 4 3 2" xfId="856" xr:uid="{00000000-0005-0000-0000-0000AF170000}"/>
    <cellStyle name="Normal 4 3 4 2 3 4 3 2 2" xfId="1908" xr:uid="{00000000-0005-0000-0000-0000B0170000}"/>
    <cellStyle name="Normal 4 3 4 2 3 4 3 2 2 2" xfId="5306" xr:uid="{00000000-0005-0000-0000-0000B1170000}"/>
    <cellStyle name="Normal 4 3 4 2 3 4 3 2 2 2 2" xfId="11732" xr:uid="{00000000-0005-0000-0000-0000B2170000}"/>
    <cellStyle name="Normal 4 3 4 2 3 4 3 2 2 3" xfId="8604" xr:uid="{00000000-0005-0000-0000-0000B3170000}"/>
    <cellStyle name="Normal 4 3 4 2 3 4 3 2 3" xfId="3290" xr:uid="{00000000-0005-0000-0000-0000B4170000}"/>
    <cellStyle name="Normal 4 3 4 2 3 4 3 2 3 2" xfId="6229" xr:uid="{00000000-0005-0000-0000-0000B5170000}"/>
    <cellStyle name="Normal 4 3 4 2 3 4 3 2 3 2 2" xfId="12655" xr:uid="{00000000-0005-0000-0000-0000B6170000}"/>
    <cellStyle name="Normal 4 3 4 2 3 4 3 2 3 3" xfId="9728" xr:uid="{00000000-0005-0000-0000-0000B7170000}"/>
    <cellStyle name="Normal 4 3 4 2 3 4 3 2 4" xfId="4515" xr:uid="{00000000-0005-0000-0000-0000B8170000}"/>
    <cellStyle name="Normal 4 3 4 2 3 4 3 2 4 2" xfId="10941" xr:uid="{00000000-0005-0000-0000-0000B9170000}"/>
    <cellStyle name="Normal 4 3 4 2 3 4 3 2 5" xfId="7576" xr:uid="{00000000-0005-0000-0000-0000BA170000}"/>
    <cellStyle name="Normal 4 3 4 2 3 4 3 3" xfId="1354" xr:uid="{00000000-0005-0000-0000-0000BB170000}"/>
    <cellStyle name="Normal 4 3 4 2 3 4 3 3 2" xfId="4940" xr:uid="{00000000-0005-0000-0000-0000BC170000}"/>
    <cellStyle name="Normal 4 3 4 2 3 4 3 3 2 2" xfId="11366" xr:uid="{00000000-0005-0000-0000-0000BD170000}"/>
    <cellStyle name="Normal 4 3 4 2 3 4 3 3 3" xfId="8068" xr:uid="{00000000-0005-0000-0000-0000BE170000}"/>
    <cellStyle name="Normal 4 3 4 2 3 4 3 4" xfId="2926" xr:uid="{00000000-0005-0000-0000-0000BF170000}"/>
    <cellStyle name="Normal 4 3 4 2 3 4 3 4 2" xfId="5867" xr:uid="{00000000-0005-0000-0000-0000C0170000}"/>
    <cellStyle name="Normal 4 3 4 2 3 4 3 4 2 2" xfId="12293" xr:uid="{00000000-0005-0000-0000-0000C1170000}"/>
    <cellStyle name="Normal 4 3 4 2 3 4 3 4 3" xfId="9366" xr:uid="{00000000-0005-0000-0000-0000C2170000}"/>
    <cellStyle name="Normal 4 3 4 2 3 4 3 5" xfId="3967" xr:uid="{00000000-0005-0000-0000-0000C3170000}"/>
    <cellStyle name="Normal 4 3 4 2 3 4 3 5 2" xfId="10393" xr:uid="{00000000-0005-0000-0000-0000C4170000}"/>
    <cellStyle name="Normal 4 3 4 2 3 4 3 6" xfId="7022" xr:uid="{00000000-0005-0000-0000-0000C5170000}"/>
    <cellStyle name="Normal 4 3 4 2 3 4 4" xfId="678" xr:uid="{00000000-0005-0000-0000-0000C6170000}"/>
    <cellStyle name="Normal 4 3 4 2 3 4 4 2" xfId="1973" xr:uid="{00000000-0005-0000-0000-0000C7170000}"/>
    <cellStyle name="Normal 4 3 4 2 3 4 4 2 2" xfId="3348" xr:uid="{00000000-0005-0000-0000-0000C8170000}"/>
    <cellStyle name="Normal 4 3 4 2 3 4 4 2 2 2" xfId="6287" xr:uid="{00000000-0005-0000-0000-0000C9170000}"/>
    <cellStyle name="Normal 4 3 4 2 3 4 4 2 2 2 2" xfId="12713" xr:uid="{00000000-0005-0000-0000-0000CA170000}"/>
    <cellStyle name="Normal 4 3 4 2 3 4 4 2 2 3" xfId="9786" xr:uid="{00000000-0005-0000-0000-0000CB170000}"/>
    <cellStyle name="Normal 4 3 4 2 3 4 4 2 3" xfId="5364" xr:uid="{00000000-0005-0000-0000-0000CC170000}"/>
    <cellStyle name="Normal 4 3 4 2 3 4 4 2 3 2" xfId="11790" xr:uid="{00000000-0005-0000-0000-0000CD170000}"/>
    <cellStyle name="Normal 4 3 4 2 3 4 4 2 4" xfId="8669" xr:uid="{00000000-0005-0000-0000-0000CE170000}"/>
    <cellStyle name="Normal 4 3 4 2 3 4 4 3" xfId="1420" xr:uid="{00000000-0005-0000-0000-0000CF170000}"/>
    <cellStyle name="Normal 4 3 4 2 3 4 4 3 2" xfId="4998" xr:uid="{00000000-0005-0000-0000-0000D0170000}"/>
    <cellStyle name="Normal 4 3 4 2 3 4 4 3 2 2" xfId="11424" xr:uid="{00000000-0005-0000-0000-0000D1170000}"/>
    <cellStyle name="Normal 4 3 4 2 3 4 4 3 3" xfId="8134" xr:uid="{00000000-0005-0000-0000-0000D2170000}"/>
    <cellStyle name="Normal 4 3 4 2 3 4 4 4" xfId="2984" xr:uid="{00000000-0005-0000-0000-0000D3170000}"/>
    <cellStyle name="Normal 4 3 4 2 3 4 4 4 2" xfId="5925" xr:uid="{00000000-0005-0000-0000-0000D4170000}"/>
    <cellStyle name="Normal 4 3 4 2 3 4 4 4 2 2" xfId="12351" xr:uid="{00000000-0005-0000-0000-0000D5170000}"/>
    <cellStyle name="Normal 4 3 4 2 3 4 4 4 3" xfId="9424" xr:uid="{00000000-0005-0000-0000-0000D6170000}"/>
    <cellStyle name="Normal 4 3 4 2 3 4 4 5" xfId="4337" xr:uid="{00000000-0005-0000-0000-0000D7170000}"/>
    <cellStyle name="Normal 4 3 4 2 3 4 4 5 2" xfId="10763" xr:uid="{00000000-0005-0000-0000-0000D8170000}"/>
    <cellStyle name="Normal 4 3 4 2 3 4 4 6" xfId="7398" xr:uid="{00000000-0005-0000-0000-0000D9170000}"/>
    <cellStyle name="Normal 4 3 4 2 3 4 5" xfId="1578" xr:uid="{00000000-0005-0000-0000-0000DA170000}"/>
    <cellStyle name="Normal 4 3 4 2 3 4 5 2" xfId="2127" xr:uid="{00000000-0005-0000-0000-0000DB170000}"/>
    <cellStyle name="Normal 4 3 4 2 3 4 5 2 2" xfId="3406" xr:uid="{00000000-0005-0000-0000-0000DC170000}"/>
    <cellStyle name="Normal 4 3 4 2 3 4 5 2 2 2" xfId="6345" xr:uid="{00000000-0005-0000-0000-0000DD170000}"/>
    <cellStyle name="Normal 4 3 4 2 3 4 5 2 2 2 2" xfId="12771" xr:uid="{00000000-0005-0000-0000-0000DE170000}"/>
    <cellStyle name="Normal 4 3 4 2 3 4 5 2 2 3" xfId="9844" xr:uid="{00000000-0005-0000-0000-0000DF170000}"/>
    <cellStyle name="Normal 4 3 4 2 3 4 5 2 3" xfId="5424" xr:uid="{00000000-0005-0000-0000-0000E0170000}"/>
    <cellStyle name="Normal 4 3 4 2 3 4 5 2 3 2" xfId="11850" xr:uid="{00000000-0005-0000-0000-0000E1170000}"/>
    <cellStyle name="Normal 4 3 4 2 3 4 5 2 4" xfId="8821" xr:uid="{00000000-0005-0000-0000-0000E2170000}"/>
    <cellStyle name="Normal 4 3 4 2 3 4 5 3" xfId="3043" xr:uid="{00000000-0005-0000-0000-0000E3170000}"/>
    <cellStyle name="Normal 4 3 4 2 3 4 5 3 2" xfId="5983" xr:uid="{00000000-0005-0000-0000-0000E4170000}"/>
    <cellStyle name="Normal 4 3 4 2 3 4 5 3 2 2" xfId="12409" xr:uid="{00000000-0005-0000-0000-0000E5170000}"/>
    <cellStyle name="Normal 4 3 4 2 3 4 5 3 3" xfId="9482" xr:uid="{00000000-0005-0000-0000-0000E6170000}"/>
    <cellStyle name="Normal 4 3 4 2 3 4 5 4" xfId="5056" xr:uid="{00000000-0005-0000-0000-0000E7170000}"/>
    <cellStyle name="Normal 4 3 4 2 3 4 5 4 2" xfId="11482" xr:uid="{00000000-0005-0000-0000-0000E8170000}"/>
    <cellStyle name="Normal 4 3 4 2 3 4 5 5" xfId="8292" xr:uid="{00000000-0005-0000-0000-0000E9170000}"/>
    <cellStyle name="Normal 4 3 4 2 3 4 6" xfId="1690" xr:uid="{00000000-0005-0000-0000-0000EA170000}"/>
    <cellStyle name="Normal 4 3 4 2 3 4 6 2" xfId="2245" xr:uid="{00000000-0005-0000-0000-0000EB170000}"/>
    <cellStyle name="Normal 4 3 4 2 3 4 6 2 2" xfId="3486" xr:uid="{00000000-0005-0000-0000-0000EC170000}"/>
    <cellStyle name="Normal 4 3 4 2 3 4 6 2 2 2" xfId="6425" xr:uid="{00000000-0005-0000-0000-0000ED170000}"/>
    <cellStyle name="Normal 4 3 4 2 3 4 6 2 2 2 2" xfId="12851" xr:uid="{00000000-0005-0000-0000-0000EE170000}"/>
    <cellStyle name="Normal 4 3 4 2 3 4 6 2 2 3" xfId="9924" xr:uid="{00000000-0005-0000-0000-0000EF170000}"/>
    <cellStyle name="Normal 4 3 4 2 3 4 6 2 3" xfId="5504" xr:uid="{00000000-0005-0000-0000-0000F0170000}"/>
    <cellStyle name="Normal 4 3 4 2 3 4 6 2 3 2" xfId="11930" xr:uid="{00000000-0005-0000-0000-0000F1170000}"/>
    <cellStyle name="Normal 4 3 4 2 3 4 6 2 4" xfId="8928" xr:uid="{00000000-0005-0000-0000-0000F2170000}"/>
    <cellStyle name="Normal 4 3 4 2 3 4 6 3" xfId="3124" xr:uid="{00000000-0005-0000-0000-0000F3170000}"/>
    <cellStyle name="Normal 4 3 4 2 3 4 6 3 2" xfId="6063" xr:uid="{00000000-0005-0000-0000-0000F4170000}"/>
    <cellStyle name="Normal 4 3 4 2 3 4 6 3 2 2" xfId="12489" xr:uid="{00000000-0005-0000-0000-0000F5170000}"/>
    <cellStyle name="Normal 4 3 4 2 3 4 6 3 3" xfId="9562" xr:uid="{00000000-0005-0000-0000-0000F6170000}"/>
    <cellStyle name="Normal 4 3 4 2 3 4 6 4" xfId="5136" xr:uid="{00000000-0005-0000-0000-0000F7170000}"/>
    <cellStyle name="Normal 4 3 4 2 3 4 6 4 2" xfId="11562" xr:uid="{00000000-0005-0000-0000-0000F8170000}"/>
    <cellStyle name="Normal 4 3 4 2 3 4 6 5" xfId="8400" xr:uid="{00000000-0005-0000-0000-0000F9170000}"/>
    <cellStyle name="Normal 4 3 4 2 3 4 7" xfId="2421" xr:uid="{00000000-0005-0000-0000-0000FA170000}"/>
    <cellStyle name="Normal 4 3 4 2 3 4 7 2" xfId="3584" xr:uid="{00000000-0005-0000-0000-0000FB170000}"/>
    <cellStyle name="Normal 4 3 4 2 3 4 7 2 2" xfId="6523" xr:uid="{00000000-0005-0000-0000-0000FC170000}"/>
    <cellStyle name="Normal 4 3 4 2 3 4 7 2 2 2" xfId="12949" xr:uid="{00000000-0005-0000-0000-0000FD170000}"/>
    <cellStyle name="Normal 4 3 4 2 3 4 7 2 3" xfId="10022" xr:uid="{00000000-0005-0000-0000-0000FE170000}"/>
    <cellStyle name="Normal 4 3 4 2 3 4 7 3" xfId="5605" xr:uid="{00000000-0005-0000-0000-0000FF170000}"/>
    <cellStyle name="Normal 4 3 4 2 3 4 7 3 2" xfId="12031" xr:uid="{00000000-0005-0000-0000-000000180000}"/>
    <cellStyle name="Normal 4 3 4 2 3 4 7 4" xfId="9055" xr:uid="{00000000-0005-0000-0000-000001180000}"/>
    <cellStyle name="Normal 4 3 4 2 3 4 8" xfId="1847" xr:uid="{00000000-0005-0000-0000-000002180000}"/>
    <cellStyle name="Normal 4 3 4 2 3 4 8 2" xfId="3232" xr:uid="{00000000-0005-0000-0000-000003180000}"/>
    <cellStyle name="Normal 4 3 4 2 3 4 8 2 2" xfId="6171" xr:uid="{00000000-0005-0000-0000-000004180000}"/>
    <cellStyle name="Normal 4 3 4 2 3 4 8 2 2 2" xfId="12597" xr:uid="{00000000-0005-0000-0000-000005180000}"/>
    <cellStyle name="Normal 4 3 4 2 3 4 8 2 3" xfId="9670" xr:uid="{00000000-0005-0000-0000-000006180000}"/>
    <cellStyle name="Normal 4 3 4 2 3 4 8 3" xfId="5248" xr:uid="{00000000-0005-0000-0000-000007180000}"/>
    <cellStyle name="Normal 4 3 4 2 3 4 8 3 2" xfId="11674" xr:uid="{00000000-0005-0000-0000-000008180000}"/>
    <cellStyle name="Normal 4 3 4 2 3 4 8 4" xfId="8543" xr:uid="{00000000-0005-0000-0000-000009180000}"/>
    <cellStyle name="Normal 4 3 4 2 3 4 9" xfId="1288" xr:uid="{00000000-0005-0000-0000-00000A180000}"/>
    <cellStyle name="Normal 4 3 4 2 3 4 9 2" xfId="4882" xr:uid="{00000000-0005-0000-0000-00000B180000}"/>
    <cellStyle name="Normal 4 3 4 2 3 4 9 2 2" xfId="11308" xr:uid="{00000000-0005-0000-0000-00000C180000}"/>
    <cellStyle name="Normal 4 3 4 2 3 4 9 3" xfId="8002" xr:uid="{00000000-0005-0000-0000-00000D180000}"/>
    <cellStyle name="Normal 4 3 4 2 3 4_IOPES" xfId="2629" xr:uid="{00000000-0005-0000-0000-00000E180000}"/>
    <cellStyle name="Normal 4 3 4 2 3 5" xfId="143" xr:uid="{00000000-0005-0000-0000-00000F180000}"/>
    <cellStyle name="Normal 4 3 4 2 3 5 2" xfId="514" xr:uid="{00000000-0005-0000-0000-000010180000}"/>
    <cellStyle name="Normal 4 3 4 2 3 5 2 2" xfId="1093" xr:uid="{00000000-0005-0000-0000-000011180000}"/>
    <cellStyle name="Normal 4 3 4 2 3 5 2 2 2" xfId="4752" xr:uid="{00000000-0005-0000-0000-000012180000}"/>
    <cellStyle name="Normal 4 3 4 2 3 5 2 2 2 2" xfId="11178" xr:uid="{00000000-0005-0000-0000-000013180000}"/>
    <cellStyle name="Normal 4 3 4 2 3 5 2 2 3" xfId="7813" xr:uid="{00000000-0005-0000-0000-000014180000}"/>
    <cellStyle name="Normal 4 3 4 2 3 5 2 3" xfId="2482" xr:uid="{00000000-0005-0000-0000-000015180000}"/>
    <cellStyle name="Normal 4 3 4 2 3 5 2 3 2" xfId="5664" xr:uid="{00000000-0005-0000-0000-000016180000}"/>
    <cellStyle name="Normal 4 3 4 2 3 5 2 3 2 2" xfId="12090" xr:uid="{00000000-0005-0000-0000-000017180000}"/>
    <cellStyle name="Normal 4 3 4 2 3 5 2 3 3" xfId="9114" xr:uid="{00000000-0005-0000-0000-000018180000}"/>
    <cellStyle name="Normal 4 3 4 2 3 5 2 4" xfId="3643" xr:uid="{00000000-0005-0000-0000-000019180000}"/>
    <cellStyle name="Normal 4 3 4 2 3 5 2 4 2" xfId="6582" xr:uid="{00000000-0005-0000-0000-00001A180000}"/>
    <cellStyle name="Normal 4 3 4 2 3 5 2 4 2 2" xfId="13008" xr:uid="{00000000-0005-0000-0000-00001B180000}"/>
    <cellStyle name="Normal 4 3 4 2 3 5 2 4 3" xfId="10081" xr:uid="{00000000-0005-0000-0000-00001C180000}"/>
    <cellStyle name="Normal 4 3 4 2 3 5 2 5" xfId="4204" xr:uid="{00000000-0005-0000-0000-00001D180000}"/>
    <cellStyle name="Normal 4 3 4 2 3 5 2 5 2" xfId="10630" xr:uid="{00000000-0005-0000-0000-00001E180000}"/>
    <cellStyle name="Normal 4 3 4 2 3 5 2 6" xfId="7259" xr:uid="{00000000-0005-0000-0000-00001F180000}"/>
    <cellStyle name="Normal 4 3 4 2 3 5 3" xfId="335" xr:uid="{00000000-0005-0000-0000-000020180000}"/>
    <cellStyle name="Normal 4 3 4 2 3 5 3 2" xfId="915" xr:uid="{00000000-0005-0000-0000-000021180000}"/>
    <cellStyle name="Normal 4 3 4 2 3 5 3 2 2" xfId="4574" xr:uid="{00000000-0005-0000-0000-000022180000}"/>
    <cellStyle name="Normal 4 3 4 2 3 5 3 2 2 2" xfId="11000" xr:uid="{00000000-0005-0000-0000-000023180000}"/>
    <cellStyle name="Normal 4 3 4 2 3 5 3 2 3" xfId="7635" xr:uid="{00000000-0005-0000-0000-000024180000}"/>
    <cellStyle name="Normal 4 3 4 2 3 5 3 3" xfId="1868" xr:uid="{00000000-0005-0000-0000-000025180000}"/>
    <cellStyle name="Normal 4 3 4 2 3 5 3 3 2" xfId="5266" xr:uid="{00000000-0005-0000-0000-000026180000}"/>
    <cellStyle name="Normal 4 3 4 2 3 5 3 3 2 2" xfId="11692" xr:uid="{00000000-0005-0000-0000-000027180000}"/>
    <cellStyle name="Normal 4 3 4 2 3 5 3 3 3" xfId="8564" xr:uid="{00000000-0005-0000-0000-000028180000}"/>
    <cellStyle name="Normal 4 3 4 2 3 5 3 4" xfId="3250" xr:uid="{00000000-0005-0000-0000-000029180000}"/>
    <cellStyle name="Normal 4 3 4 2 3 5 3 4 2" xfId="6189" xr:uid="{00000000-0005-0000-0000-00002A180000}"/>
    <cellStyle name="Normal 4 3 4 2 3 5 3 4 2 2" xfId="12615" xr:uid="{00000000-0005-0000-0000-00002B180000}"/>
    <cellStyle name="Normal 4 3 4 2 3 5 3 4 3" xfId="9688" xr:uid="{00000000-0005-0000-0000-00002C180000}"/>
    <cellStyle name="Normal 4 3 4 2 3 5 3 5" xfId="4026" xr:uid="{00000000-0005-0000-0000-00002D180000}"/>
    <cellStyle name="Normal 4 3 4 2 3 5 3 5 2" xfId="10452" xr:uid="{00000000-0005-0000-0000-00002E180000}"/>
    <cellStyle name="Normal 4 3 4 2 3 5 3 6" xfId="7081" xr:uid="{00000000-0005-0000-0000-00002F180000}"/>
    <cellStyle name="Normal 4 3 4 2 3 5 4" xfId="737" xr:uid="{00000000-0005-0000-0000-000030180000}"/>
    <cellStyle name="Normal 4 3 4 2 3 5 4 2" xfId="4396" xr:uid="{00000000-0005-0000-0000-000031180000}"/>
    <cellStyle name="Normal 4 3 4 2 3 5 4 2 2" xfId="10822" xr:uid="{00000000-0005-0000-0000-000032180000}"/>
    <cellStyle name="Normal 4 3 4 2 3 5 4 3" xfId="7457" xr:uid="{00000000-0005-0000-0000-000033180000}"/>
    <cellStyle name="Normal 4 3 4 2 3 5 5" xfId="1314" xr:uid="{00000000-0005-0000-0000-000034180000}"/>
    <cellStyle name="Normal 4 3 4 2 3 5 5 2" xfId="4900" xr:uid="{00000000-0005-0000-0000-000035180000}"/>
    <cellStyle name="Normal 4 3 4 2 3 5 5 2 2" xfId="11326" xr:uid="{00000000-0005-0000-0000-000036180000}"/>
    <cellStyle name="Normal 4 3 4 2 3 5 5 3" xfId="8028" xr:uid="{00000000-0005-0000-0000-000037180000}"/>
    <cellStyle name="Normal 4 3 4 2 3 5 6" xfId="2886" xr:uid="{00000000-0005-0000-0000-000038180000}"/>
    <cellStyle name="Normal 4 3 4 2 3 5 6 2" xfId="5827" xr:uid="{00000000-0005-0000-0000-000039180000}"/>
    <cellStyle name="Normal 4 3 4 2 3 5 6 2 2" xfId="12253" xr:uid="{00000000-0005-0000-0000-00003A180000}"/>
    <cellStyle name="Normal 4 3 4 2 3 5 6 3" xfId="9326" xr:uid="{00000000-0005-0000-0000-00003B180000}"/>
    <cellStyle name="Normal 4 3 4 2 3 5 7" xfId="3848" xr:uid="{00000000-0005-0000-0000-00003C180000}"/>
    <cellStyle name="Normal 4 3 4 2 3 5 7 2" xfId="10274" xr:uid="{00000000-0005-0000-0000-00003D180000}"/>
    <cellStyle name="Normal 4 3 4 2 3 5 8" xfId="6903" xr:uid="{00000000-0005-0000-0000-00003E180000}"/>
    <cellStyle name="Normal 4 3 4 2 3 5_IOPES" xfId="2601" xr:uid="{00000000-0005-0000-0000-00003F180000}"/>
    <cellStyle name="Normal 4 3 4 2 3 6" xfId="208" xr:uid="{00000000-0005-0000-0000-000040180000}"/>
    <cellStyle name="Normal 4 3 4 2 3 6 2" xfId="573" xr:uid="{00000000-0005-0000-0000-000041180000}"/>
    <cellStyle name="Normal 4 3 4 2 3 6 2 2" xfId="1152" xr:uid="{00000000-0005-0000-0000-000042180000}"/>
    <cellStyle name="Normal 4 3 4 2 3 6 2 2 2" xfId="4811" xr:uid="{00000000-0005-0000-0000-000043180000}"/>
    <cellStyle name="Normal 4 3 4 2 3 6 2 2 2 2" xfId="11237" xr:uid="{00000000-0005-0000-0000-000044180000}"/>
    <cellStyle name="Normal 4 3 4 2 3 6 2 2 3" xfId="7872" xr:uid="{00000000-0005-0000-0000-000045180000}"/>
    <cellStyle name="Normal 4 3 4 2 3 6 2 3" xfId="2547" xr:uid="{00000000-0005-0000-0000-000046180000}"/>
    <cellStyle name="Normal 4 3 4 2 3 6 2 3 2" xfId="5723" xr:uid="{00000000-0005-0000-0000-000047180000}"/>
    <cellStyle name="Normal 4 3 4 2 3 6 2 3 2 2" xfId="12149" xr:uid="{00000000-0005-0000-0000-000048180000}"/>
    <cellStyle name="Normal 4 3 4 2 3 6 2 3 3" xfId="9173" xr:uid="{00000000-0005-0000-0000-000049180000}"/>
    <cellStyle name="Normal 4 3 4 2 3 6 2 4" xfId="3702" xr:uid="{00000000-0005-0000-0000-00004A180000}"/>
    <cellStyle name="Normal 4 3 4 2 3 6 2 4 2" xfId="6641" xr:uid="{00000000-0005-0000-0000-00004B180000}"/>
    <cellStyle name="Normal 4 3 4 2 3 6 2 4 2 2" xfId="13067" xr:uid="{00000000-0005-0000-0000-00004C180000}"/>
    <cellStyle name="Normal 4 3 4 2 3 6 2 4 3" xfId="10140" xr:uid="{00000000-0005-0000-0000-00004D180000}"/>
    <cellStyle name="Normal 4 3 4 2 3 6 2 5" xfId="4263" xr:uid="{00000000-0005-0000-0000-00004E180000}"/>
    <cellStyle name="Normal 4 3 4 2 3 6 2 5 2" xfId="10689" xr:uid="{00000000-0005-0000-0000-00004F180000}"/>
    <cellStyle name="Normal 4 3 4 2 3 6 2 6" xfId="7318" xr:uid="{00000000-0005-0000-0000-000050180000}"/>
    <cellStyle name="Normal 4 3 4 2 3 6 3" xfId="394" xr:uid="{00000000-0005-0000-0000-000051180000}"/>
    <cellStyle name="Normal 4 3 4 2 3 6 3 2" xfId="974" xr:uid="{00000000-0005-0000-0000-000052180000}"/>
    <cellStyle name="Normal 4 3 4 2 3 6 3 2 2" xfId="4633" xr:uid="{00000000-0005-0000-0000-000053180000}"/>
    <cellStyle name="Normal 4 3 4 2 3 6 3 2 2 2" xfId="11059" xr:uid="{00000000-0005-0000-0000-000054180000}"/>
    <cellStyle name="Normal 4 3 4 2 3 6 3 2 3" xfId="7694" xr:uid="{00000000-0005-0000-0000-000055180000}"/>
    <cellStyle name="Normal 4 3 4 2 3 6 3 3" xfId="1933" xr:uid="{00000000-0005-0000-0000-000056180000}"/>
    <cellStyle name="Normal 4 3 4 2 3 6 3 3 2" xfId="5324" xr:uid="{00000000-0005-0000-0000-000057180000}"/>
    <cellStyle name="Normal 4 3 4 2 3 6 3 3 2 2" xfId="11750" xr:uid="{00000000-0005-0000-0000-000058180000}"/>
    <cellStyle name="Normal 4 3 4 2 3 6 3 3 3" xfId="8629" xr:uid="{00000000-0005-0000-0000-000059180000}"/>
    <cellStyle name="Normal 4 3 4 2 3 6 3 4" xfId="3308" xr:uid="{00000000-0005-0000-0000-00005A180000}"/>
    <cellStyle name="Normal 4 3 4 2 3 6 3 4 2" xfId="6247" xr:uid="{00000000-0005-0000-0000-00005B180000}"/>
    <cellStyle name="Normal 4 3 4 2 3 6 3 4 2 2" xfId="12673" xr:uid="{00000000-0005-0000-0000-00005C180000}"/>
    <cellStyle name="Normal 4 3 4 2 3 6 3 4 3" xfId="9746" xr:uid="{00000000-0005-0000-0000-00005D180000}"/>
    <cellStyle name="Normal 4 3 4 2 3 6 3 5" xfId="4085" xr:uid="{00000000-0005-0000-0000-00005E180000}"/>
    <cellStyle name="Normal 4 3 4 2 3 6 3 5 2" xfId="10511" xr:uid="{00000000-0005-0000-0000-00005F180000}"/>
    <cellStyle name="Normal 4 3 4 2 3 6 3 6" xfId="7140" xr:uid="{00000000-0005-0000-0000-000060180000}"/>
    <cellStyle name="Normal 4 3 4 2 3 6 4" xfId="796" xr:uid="{00000000-0005-0000-0000-000061180000}"/>
    <cellStyle name="Normal 4 3 4 2 3 6 4 2" xfId="4455" xr:uid="{00000000-0005-0000-0000-000062180000}"/>
    <cellStyle name="Normal 4 3 4 2 3 6 4 2 2" xfId="10881" xr:uid="{00000000-0005-0000-0000-000063180000}"/>
    <cellStyle name="Normal 4 3 4 2 3 6 4 3" xfId="7516" xr:uid="{00000000-0005-0000-0000-000064180000}"/>
    <cellStyle name="Normal 4 3 4 2 3 6 5" xfId="1380" xr:uid="{00000000-0005-0000-0000-000065180000}"/>
    <cellStyle name="Normal 4 3 4 2 3 6 5 2" xfId="4958" xr:uid="{00000000-0005-0000-0000-000066180000}"/>
    <cellStyle name="Normal 4 3 4 2 3 6 5 2 2" xfId="11384" xr:uid="{00000000-0005-0000-0000-000067180000}"/>
    <cellStyle name="Normal 4 3 4 2 3 6 5 3" xfId="8094" xr:uid="{00000000-0005-0000-0000-000068180000}"/>
    <cellStyle name="Normal 4 3 4 2 3 6 6" xfId="2944" xr:uid="{00000000-0005-0000-0000-000069180000}"/>
    <cellStyle name="Normal 4 3 4 2 3 6 6 2" xfId="5885" xr:uid="{00000000-0005-0000-0000-00006A180000}"/>
    <cellStyle name="Normal 4 3 4 2 3 6 6 2 2" xfId="12311" xr:uid="{00000000-0005-0000-0000-00006B180000}"/>
    <cellStyle name="Normal 4 3 4 2 3 6 6 3" xfId="9384" xr:uid="{00000000-0005-0000-0000-00006C180000}"/>
    <cellStyle name="Normal 4 3 4 2 3 6 7" xfId="3907" xr:uid="{00000000-0005-0000-0000-00006D180000}"/>
    <cellStyle name="Normal 4 3 4 2 3 6 7 2" xfId="10333" xr:uid="{00000000-0005-0000-0000-00006E180000}"/>
    <cellStyle name="Normal 4 3 4 2 3 6 8" xfId="6962" xr:uid="{00000000-0005-0000-0000-00006F180000}"/>
    <cellStyle name="Normal 4 3 4 2 3 6_IOPES" xfId="2708" xr:uid="{00000000-0005-0000-0000-000070180000}"/>
    <cellStyle name="Normal 4 3 4 2 3 7" xfId="425" xr:uid="{00000000-0005-0000-0000-000071180000}"/>
    <cellStyle name="Normal 4 3 4 2 3 7 2" xfId="1004" xr:uid="{00000000-0005-0000-0000-000072180000}"/>
    <cellStyle name="Normal 4 3 4 2 3 7 2 2" xfId="2573" xr:uid="{00000000-0005-0000-0000-000073180000}"/>
    <cellStyle name="Normal 4 3 4 2 3 7 2 2 2" xfId="5745" xr:uid="{00000000-0005-0000-0000-000074180000}"/>
    <cellStyle name="Normal 4 3 4 2 3 7 2 2 2 2" xfId="12171" xr:uid="{00000000-0005-0000-0000-000075180000}"/>
    <cellStyle name="Normal 4 3 4 2 3 7 2 2 3" xfId="9195" xr:uid="{00000000-0005-0000-0000-000076180000}"/>
    <cellStyle name="Normal 4 3 4 2 3 7 2 3" xfId="3724" xr:uid="{00000000-0005-0000-0000-000077180000}"/>
    <cellStyle name="Normal 4 3 4 2 3 7 2 3 2" xfId="6663" xr:uid="{00000000-0005-0000-0000-000078180000}"/>
    <cellStyle name="Normal 4 3 4 2 3 7 2 3 2 2" xfId="13089" xr:uid="{00000000-0005-0000-0000-000079180000}"/>
    <cellStyle name="Normal 4 3 4 2 3 7 2 3 3" xfId="10162" xr:uid="{00000000-0005-0000-0000-00007A180000}"/>
    <cellStyle name="Normal 4 3 4 2 3 7 2 4" xfId="4663" xr:uid="{00000000-0005-0000-0000-00007B180000}"/>
    <cellStyle name="Normal 4 3 4 2 3 7 2 4 2" xfId="11089" xr:uid="{00000000-0005-0000-0000-00007C180000}"/>
    <cellStyle name="Normal 4 3 4 2 3 7 2 5" xfId="7724" xr:uid="{00000000-0005-0000-0000-00007D180000}"/>
    <cellStyle name="Normal 4 3 4 2 3 7 3" xfId="2086" xr:uid="{00000000-0005-0000-0000-00007E180000}"/>
    <cellStyle name="Normal 4 3 4 2 3 7 3 2" xfId="3366" xr:uid="{00000000-0005-0000-0000-00007F180000}"/>
    <cellStyle name="Normal 4 3 4 2 3 7 3 2 2" xfId="6305" xr:uid="{00000000-0005-0000-0000-000080180000}"/>
    <cellStyle name="Normal 4 3 4 2 3 7 3 2 2 2" xfId="12731" xr:uid="{00000000-0005-0000-0000-000081180000}"/>
    <cellStyle name="Normal 4 3 4 2 3 7 3 2 3" xfId="9804" xr:uid="{00000000-0005-0000-0000-000082180000}"/>
    <cellStyle name="Normal 4 3 4 2 3 7 3 3" xfId="5384" xr:uid="{00000000-0005-0000-0000-000083180000}"/>
    <cellStyle name="Normal 4 3 4 2 3 7 3 3 2" xfId="11810" xr:uid="{00000000-0005-0000-0000-000084180000}"/>
    <cellStyle name="Normal 4 3 4 2 3 7 3 4" xfId="8780" xr:uid="{00000000-0005-0000-0000-000085180000}"/>
    <cellStyle name="Normal 4 3 4 2 3 7 4" xfId="1537" xr:uid="{00000000-0005-0000-0000-000086180000}"/>
    <cellStyle name="Normal 4 3 4 2 3 7 4 2" xfId="5016" xr:uid="{00000000-0005-0000-0000-000087180000}"/>
    <cellStyle name="Normal 4 3 4 2 3 7 4 2 2" xfId="11442" xr:uid="{00000000-0005-0000-0000-000088180000}"/>
    <cellStyle name="Normal 4 3 4 2 3 7 4 3" xfId="8251" xr:uid="{00000000-0005-0000-0000-000089180000}"/>
    <cellStyle name="Normal 4 3 4 2 3 7 5" xfId="3003" xr:uid="{00000000-0005-0000-0000-00008A180000}"/>
    <cellStyle name="Normal 4 3 4 2 3 7 5 2" xfId="5943" xr:uid="{00000000-0005-0000-0000-00008B180000}"/>
    <cellStyle name="Normal 4 3 4 2 3 7 5 2 2" xfId="12369" xr:uid="{00000000-0005-0000-0000-00008C180000}"/>
    <cellStyle name="Normal 4 3 4 2 3 7 5 3" xfId="9442" xr:uid="{00000000-0005-0000-0000-00008D180000}"/>
    <cellStyle name="Normal 4 3 4 2 3 7 6" xfId="4115" xr:uid="{00000000-0005-0000-0000-00008E180000}"/>
    <cellStyle name="Normal 4 3 4 2 3 7 6 2" xfId="10541" xr:uid="{00000000-0005-0000-0000-00008F180000}"/>
    <cellStyle name="Normal 4 3 4 2 3 7 7" xfId="7170" xr:uid="{00000000-0005-0000-0000-000090180000}"/>
    <cellStyle name="Normal 4 3 4 2 3 7_IOPES" xfId="2372" xr:uid="{00000000-0005-0000-0000-000091180000}"/>
    <cellStyle name="Normal 4 3 4 2 3 8" xfId="246" xr:uid="{00000000-0005-0000-0000-000092180000}"/>
    <cellStyle name="Normal 4 3 4 2 3 8 2" xfId="826" xr:uid="{00000000-0005-0000-0000-000093180000}"/>
    <cellStyle name="Normal 4 3 4 2 3 8 2 2" xfId="2161" xr:uid="{00000000-0005-0000-0000-000094180000}"/>
    <cellStyle name="Normal 4 3 4 2 3 8 2 2 2" xfId="5443" xr:uid="{00000000-0005-0000-0000-000095180000}"/>
    <cellStyle name="Normal 4 3 4 2 3 8 2 2 2 2" xfId="11869" xr:uid="{00000000-0005-0000-0000-000096180000}"/>
    <cellStyle name="Normal 4 3 4 2 3 8 2 2 3" xfId="8853" xr:uid="{00000000-0005-0000-0000-000097180000}"/>
    <cellStyle name="Normal 4 3 4 2 3 8 2 3" xfId="3425" xr:uid="{00000000-0005-0000-0000-000098180000}"/>
    <cellStyle name="Normal 4 3 4 2 3 8 2 3 2" xfId="6364" xr:uid="{00000000-0005-0000-0000-000099180000}"/>
    <cellStyle name="Normal 4 3 4 2 3 8 2 3 2 2" xfId="12790" xr:uid="{00000000-0005-0000-0000-00009A180000}"/>
    <cellStyle name="Normal 4 3 4 2 3 8 2 3 3" xfId="9863" xr:uid="{00000000-0005-0000-0000-00009B180000}"/>
    <cellStyle name="Normal 4 3 4 2 3 8 2 4" xfId="4485" xr:uid="{00000000-0005-0000-0000-00009C180000}"/>
    <cellStyle name="Normal 4 3 4 2 3 8 2 4 2" xfId="10911" xr:uid="{00000000-0005-0000-0000-00009D180000}"/>
    <cellStyle name="Normal 4 3 4 2 3 8 2 5" xfId="7546" xr:uid="{00000000-0005-0000-0000-00009E180000}"/>
    <cellStyle name="Normal 4 3 4 2 3 8 3" xfId="1614" xr:uid="{00000000-0005-0000-0000-00009F180000}"/>
    <cellStyle name="Normal 4 3 4 2 3 8 3 2" xfId="5075" xr:uid="{00000000-0005-0000-0000-0000A0180000}"/>
    <cellStyle name="Normal 4 3 4 2 3 8 3 2 2" xfId="11501" xr:uid="{00000000-0005-0000-0000-0000A1180000}"/>
    <cellStyle name="Normal 4 3 4 2 3 8 3 3" xfId="8325" xr:uid="{00000000-0005-0000-0000-0000A2180000}"/>
    <cellStyle name="Normal 4 3 4 2 3 8 4" xfId="3063" xr:uid="{00000000-0005-0000-0000-0000A3180000}"/>
    <cellStyle name="Normal 4 3 4 2 3 8 4 2" xfId="6002" xr:uid="{00000000-0005-0000-0000-0000A4180000}"/>
    <cellStyle name="Normal 4 3 4 2 3 8 4 2 2" xfId="12428" xr:uid="{00000000-0005-0000-0000-0000A5180000}"/>
    <cellStyle name="Normal 4 3 4 2 3 8 4 3" xfId="9501" xr:uid="{00000000-0005-0000-0000-0000A6180000}"/>
    <cellStyle name="Normal 4 3 4 2 3 8 5" xfId="3937" xr:uid="{00000000-0005-0000-0000-0000A7180000}"/>
    <cellStyle name="Normal 4 3 4 2 3 8 5 2" xfId="10363" xr:uid="{00000000-0005-0000-0000-0000A8180000}"/>
    <cellStyle name="Normal 4 3 4 2 3 8 6" xfId="6992" xr:uid="{00000000-0005-0000-0000-0000A9180000}"/>
    <cellStyle name="Normal 4 3 4 2 3 9" xfId="648" xr:uid="{00000000-0005-0000-0000-0000AA180000}"/>
    <cellStyle name="Normal 4 3 4 2 3 9 2" xfId="2388" xr:uid="{00000000-0005-0000-0000-0000AB180000}"/>
    <cellStyle name="Normal 4 3 4 2 3 9 2 2" xfId="5575" xr:uid="{00000000-0005-0000-0000-0000AC180000}"/>
    <cellStyle name="Normal 4 3 4 2 3 9 2 2 2" xfId="12001" xr:uid="{00000000-0005-0000-0000-0000AD180000}"/>
    <cellStyle name="Normal 4 3 4 2 3 9 2 3" xfId="9025" xr:uid="{00000000-0005-0000-0000-0000AE180000}"/>
    <cellStyle name="Normal 4 3 4 2 3 9 3" xfId="3554" xr:uid="{00000000-0005-0000-0000-0000AF180000}"/>
    <cellStyle name="Normal 4 3 4 2 3 9 3 2" xfId="6493" xr:uid="{00000000-0005-0000-0000-0000B0180000}"/>
    <cellStyle name="Normal 4 3 4 2 3 9 3 2 2" xfId="12919" xr:uid="{00000000-0005-0000-0000-0000B1180000}"/>
    <cellStyle name="Normal 4 3 4 2 3 9 3 3" xfId="9992" xr:uid="{00000000-0005-0000-0000-0000B2180000}"/>
    <cellStyle name="Normal 4 3 4 2 3 9 4" xfId="4307" xr:uid="{00000000-0005-0000-0000-0000B3180000}"/>
    <cellStyle name="Normal 4 3 4 2 3 9 4 2" xfId="10733" xr:uid="{00000000-0005-0000-0000-0000B4180000}"/>
    <cellStyle name="Normal 4 3 4 2 3 9 5" xfId="7368" xr:uid="{00000000-0005-0000-0000-0000B5180000}"/>
    <cellStyle name="Normal 4 3 4 2 3_IOPES" xfId="2604" xr:uid="{00000000-0005-0000-0000-0000B6180000}"/>
    <cellStyle name="Normal 4 3 4 2 4" xfId="86" xr:uid="{00000000-0005-0000-0000-0000B7180000}"/>
    <cellStyle name="Normal 4 3 4 2 4 2" xfId="459" xr:uid="{00000000-0005-0000-0000-0000B8180000}"/>
    <cellStyle name="Normal 4 3 4 2 4 2 2" xfId="1038" xr:uid="{00000000-0005-0000-0000-0000B9180000}"/>
    <cellStyle name="Normal 4 3 4 2 4 2 2 2" xfId="2286" xr:uid="{00000000-0005-0000-0000-0000BA180000}"/>
    <cellStyle name="Normal 4 3 4 2 4 2 2 2 2" xfId="5540" xr:uid="{00000000-0005-0000-0000-0000BB180000}"/>
    <cellStyle name="Normal 4 3 4 2 4 2 2 2 2 2" xfId="11966" xr:uid="{00000000-0005-0000-0000-0000BC180000}"/>
    <cellStyle name="Normal 4 3 4 2 4 2 2 2 3" xfId="8967" xr:uid="{00000000-0005-0000-0000-0000BD180000}"/>
    <cellStyle name="Normal 4 3 4 2 4 2 2 3" xfId="3521" xr:uid="{00000000-0005-0000-0000-0000BE180000}"/>
    <cellStyle name="Normal 4 3 4 2 4 2 2 3 2" xfId="6460" xr:uid="{00000000-0005-0000-0000-0000BF180000}"/>
    <cellStyle name="Normal 4 3 4 2 4 2 2 3 2 2" xfId="12886" xr:uid="{00000000-0005-0000-0000-0000C0180000}"/>
    <cellStyle name="Normal 4 3 4 2 4 2 2 3 3" xfId="9959" xr:uid="{00000000-0005-0000-0000-0000C1180000}"/>
    <cellStyle name="Normal 4 3 4 2 4 2 2 4" xfId="4697" xr:uid="{00000000-0005-0000-0000-0000C2180000}"/>
    <cellStyle name="Normal 4 3 4 2 4 2 2 4 2" xfId="11123" xr:uid="{00000000-0005-0000-0000-0000C3180000}"/>
    <cellStyle name="Normal 4 3 4 2 4 2 2 5" xfId="7758" xr:uid="{00000000-0005-0000-0000-0000C4180000}"/>
    <cellStyle name="Normal 4 3 4 2 4 2 3" xfId="1730" xr:uid="{00000000-0005-0000-0000-0000C5180000}"/>
    <cellStyle name="Normal 4 3 4 2 4 2 3 2" xfId="5172" xr:uid="{00000000-0005-0000-0000-0000C6180000}"/>
    <cellStyle name="Normal 4 3 4 2 4 2 3 2 2" xfId="11598" xr:uid="{00000000-0005-0000-0000-0000C7180000}"/>
    <cellStyle name="Normal 4 3 4 2 4 2 3 3" xfId="8439" xr:uid="{00000000-0005-0000-0000-0000C8180000}"/>
    <cellStyle name="Normal 4 3 4 2 4 2 4" xfId="3159" xr:uid="{00000000-0005-0000-0000-0000C9180000}"/>
    <cellStyle name="Normal 4 3 4 2 4 2 4 2" xfId="6098" xr:uid="{00000000-0005-0000-0000-0000CA180000}"/>
    <cellStyle name="Normal 4 3 4 2 4 2 4 2 2" xfId="12524" xr:uid="{00000000-0005-0000-0000-0000CB180000}"/>
    <cellStyle name="Normal 4 3 4 2 4 2 4 3" xfId="9597" xr:uid="{00000000-0005-0000-0000-0000CC180000}"/>
    <cellStyle name="Normal 4 3 4 2 4 2 5" xfId="4149" xr:uid="{00000000-0005-0000-0000-0000CD180000}"/>
    <cellStyle name="Normal 4 3 4 2 4 2 5 2" xfId="10575" xr:uid="{00000000-0005-0000-0000-0000CE180000}"/>
    <cellStyle name="Normal 4 3 4 2 4 2 6" xfId="7204" xr:uid="{00000000-0005-0000-0000-0000CF180000}"/>
    <cellStyle name="Normal 4 3 4 2 4 3" xfId="280" xr:uid="{00000000-0005-0000-0000-0000D0180000}"/>
    <cellStyle name="Normal 4 3 4 2 4 3 2" xfId="860" xr:uid="{00000000-0005-0000-0000-0000D1180000}"/>
    <cellStyle name="Normal 4 3 4 2 4 3 2 2" xfId="2208" xr:uid="{00000000-0005-0000-0000-0000D2180000}"/>
    <cellStyle name="Normal 4 3 4 2 4 3 2 2 2" xfId="5478" xr:uid="{00000000-0005-0000-0000-0000D3180000}"/>
    <cellStyle name="Normal 4 3 4 2 4 3 2 2 2 2" xfId="11904" xr:uid="{00000000-0005-0000-0000-0000D4180000}"/>
    <cellStyle name="Normal 4 3 4 2 4 3 2 2 3" xfId="8893" xr:uid="{00000000-0005-0000-0000-0000D5180000}"/>
    <cellStyle name="Normal 4 3 4 2 4 3 2 3" xfId="3460" xr:uid="{00000000-0005-0000-0000-0000D6180000}"/>
    <cellStyle name="Normal 4 3 4 2 4 3 2 3 2" xfId="6399" xr:uid="{00000000-0005-0000-0000-0000D7180000}"/>
    <cellStyle name="Normal 4 3 4 2 4 3 2 3 2 2" xfId="12825" xr:uid="{00000000-0005-0000-0000-0000D8180000}"/>
    <cellStyle name="Normal 4 3 4 2 4 3 2 3 3" xfId="9898" xr:uid="{00000000-0005-0000-0000-0000D9180000}"/>
    <cellStyle name="Normal 4 3 4 2 4 3 2 4" xfId="4519" xr:uid="{00000000-0005-0000-0000-0000DA180000}"/>
    <cellStyle name="Normal 4 3 4 2 4 3 2 4 2" xfId="10945" xr:uid="{00000000-0005-0000-0000-0000DB180000}"/>
    <cellStyle name="Normal 4 3 4 2 4 3 2 5" xfId="7580" xr:uid="{00000000-0005-0000-0000-0000DC180000}"/>
    <cellStyle name="Normal 4 3 4 2 4 3 3" xfId="1654" xr:uid="{00000000-0005-0000-0000-0000DD180000}"/>
    <cellStyle name="Normal 4 3 4 2 4 3 3 2" xfId="5110" xr:uid="{00000000-0005-0000-0000-0000DE180000}"/>
    <cellStyle name="Normal 4 3 4 2 4 3 3 2 2" xfId="11536" xr:uid="{00000000-0005-0000-0000-0000DF180000}"/>
    <cellStyle name="Normal 4 3 4 2 4 3 3 3" xfId="8365" xr:uid="{00000000-0005-0000-0000-0000E0180000}"/>
    <cellStyle name="Normal 4 3 4 2 4 3 4" xfId="3098" xr:uid="{00000000-0005-0000-0000-0000E1180000}"/>
    <cellStyle name="Normal 4 3 4 2 4 3 4 2" xfId="6037" xr:uid="{00000000-0005-0000-0000-0000E2180000}"/>
    <cellStyle name="Normal 4 3 4 2 4 3 4 2 2" xfId="12463" xr:uid="{00000000-0005-0000-0000-0000E3180000}"/>
    <cellStyle name="Normal 4 3 4 2 4 3 4 3" xfId="9536" xr:uid="{00000000-0005-0000-0000-0000E4180000}"/>
    <cellStyle name="Normal 4 3 4 2 4 3 5" xfId="3971" xr:uid="{00000000-0005-0000-0000-0000E5180000}"/>
    <cellStyle name="Normal 4 3 4 2 4 3 5 2" xfId="10397" xr:uid="{00000000-0005-0000-0000-0000E6180000}"/>
    <cellStyle name="Normal 4 3 4 2 4 3 6" xfId="7026" xr:uid="{00000000-0005-0000-0000-0000E7180000}"/>
    <cellStyle name="Normal 4 3 4 2 4 4" xfId="682" xr:uid="{00000000-0005-0000-0000-0000E8180000}"/>
    <cellStyle name="Normal 4 3 4 2 4 4 2" xfId="2425" xr:uid="{00000000-0005-0000-0000-0000E9180000}"/>
    <cellStyle name="Normal 4 3 4 2 4 4 2 2" xfId="5609" xr:uid="{00000000-0005-0000-0000-0000EA180000}"/>
    <cellStyle name="Normal 4 3 4 2 4 4 2 2 2" xfId="12035" xr:uid="{00000000-0005-0000-0000-0000EB180000}"/>
    <cellStyle name="Normal 4 3 4 2 4 4 2 3" xfId="9059" xr:uid="{00000000-0005-0000-0000-0000EC180000}"/>
    <cellStyle name="Normal 4 3 4 2 4 4 3" xfId="3588" xr:uid="{00000000-0005-0000-0000-0000ED180000}"/>
    <cellStyle name="Normal 4 3 4 2 4 4 3 2" xfId="6527" xr:uid="{00000000-0005-0000-0000-0000EE180000}"/>
    <cellStyle name="Normal 4 3 4 2 4 4 3 2 2" xfId="12953" xr:uid="{00000000-0005-0000-0000-0000EF180000}"/>
    <cellStyle name="Normal 4 3 4 2 4 4 3 3" xfId="10026" xr:uid="{00000000-0005-0000-0000-0000F0180000}"/>
    <cellStyle name="Normal 4 3 4 2 4 4 4" xfId="4341" xr:uid="{00000000-0005-0000-0000-0000F1180000}"/>
    <cellStyle name="Normal 4 3 4 2 4 4 4 2" xfId="10767" xr:uid="{00000000-0005-0000-0000-0000F2180000}"/>
    <cellStyle name="Normal 4 3 4 2 4 4 5" xfId="7402" xr:uid="{00000000-0005-0000-0000-0000F3180000}"/>
    <cellStyle name="Normal 4 3 4 2 4 5" xfId="1872" xr:uid="{00000000-0005-0000-0000-0000F4180000}"/>
    <cellStyle name="Normal 4 3 4 2 4 5 2" xfId="3254" xr:uid="{00000000-0005-0000-0000-0000F5180000}"/>
    <cellStyle name="Normal 4 3 4 2 4 5 2 2" xfId="6193" xr:uid="{00000000-0005-0000-0000-0000F6180000}"/>
    <cellStyle name="Normal 4 3 4 2 4 5 2 2 2" xfId="12619" xr:uid="{00000000-0005-0000-0000-0000F7180000}"/>
    <cellStyle name="Normal 4 3 4 2 4 5 2 3" xfId="9692" xr:uid="{00000000-0005-0000-0000-0000F8180000}"/>
    <cellStyle name="Normal 4 3 4 2 4 5 3" xfId="5270" xr:uid="{00000000-0005-0000-0000-0000F9180000}"/>
    <cellStyle name="Normal 4 3 4 2 4 5 3 2" xfId="11696" xr:uid="{00000000-0005-0000-0000-0000FA180000}"/>
    <cellStyle name="Normal 4 3 4 2 4 5 4" xfId="8568" xr:uid="{00000000-0005-0000-0000-0000FB180000}"/>
    <cellStyle name="Normal 4 3 4 2 4 6" xfId="1318" xr:uid="{00000000-0005-0000-0000-0000FC180000}"/>
    <cellStyle name="Normal 4 3 4 2 4 6 2" xfId="4904" xr:uid="{00000000-0005-0000-0000-0000FD180000}"/>
    <cellStyle name="Normal 4 3 4 2 4 6 2 2" xfId="11330" xr:uid="{00000000-0005-0000-0000-0000FE180000}"/>
    <cellStyle name="Normal 4 3 4 2 4 6 3" xfId="8032" xr:uid="{00000000-0005-0000-0000-0000FF180000}"/>
    <cellStyle name="Normal 4 3 4 2 4 7" xfId="2890" xr:uid="{00000000-0005-0000-0000-000000190000}"/>
    <cellStyle name="Normal 4 3 4 2 4 7 2" xfId="5831" xr:uid="{00000000-0005-0000-0000-000001190000}"/>
    <cellStyle name="Normal 4 3 4 2 4 7 2 2" xfId="12257" xr:uid="{00000000-0005-0000-0000-000002190000}"/>
    <cellStyle name="Normal 4 3 4 2 4 7 3" xfId="9330" xr:uid="{00000000-0005-0000-0000-000003190000}"/>
    <cellStyle name="Normal 4 3 4 2 4 8" xfId="3793" xr:uid="{00000000-0005-0000-0000-000004190000}"/>
    <cellStyle name="Normal 4 3 4 2 4 8 2" xfId="10219" xr:uid="{00000000-0005-0000-0000-000005190000}"/>
    <cellStyle name="Normal 4 3 4 2 4 9" xfId="6848" xr:uid="{00000000-0005-0000-0000-000006190000}"/>
    <cellStyle name="Normal 4 3 4 2 4_IOPES" xfId="2599" xr:uid="{00000000-0005-0000-0000-000007190000}"/>
    <cellStyle name="Normal 4 3 4 2 5" xfId="147" xr:uid="{00000000-0005-0000-0000-000008190000}"/>
    <cellStyle name="Normal 4 3 4 2 5 2" xfId="518" xr:uid="{00000000-0005-0000-0000-000009190000}"/>
    <cellStyle name="Normal 4 3 4 2 5 2 2" xfId="1097" xr:uid="{00000000-0005-0000-0000-00000A190000}"/>
    <cellStyle name="Normal 4 3 4 2 5 2 2 2" xfId="2249" xr:uid="{00000000-0005-0000-0000-00000B190000}"/>
    <cellStyle name="Normal 4 3 4 2 5 2 2 2 2" xfId="5508" xr:uid="{00000000-0005-0000-0000-00000C190000}"/>
    <cellStyle name="Normal 4 3 4 2 5 2 2 2 2 2" xfId="11934" xr:uid="{00000000-0005-0000-0000-00000D190000}"/>
    <cellStyle name="Normal 4 3 4 2 5 2 2 2 3" xfId="8932" xr:uid="{00000000-0005-0000-0000-00000E190000}"/>
    <cellStyle name="Normal 4 3 4 2 5 2 2 3" xfId="3490" xr:uid="{00000000-0005-0000-0000-00000F190000}"/>
    <cellStyle name="Normal 4 3 4 2 5 2 2 3 2" xfId="6429" xr:uid="{00000000-0005-0000-0000-000010190000}"/>
    <cellStyle name="Normal 4 3 4 2 5 2 2 3 2 2" xfId="12855" xr:uid="{00000000-0005-0000-0000-000011190000}"/>
    <cellStyle name="Normal 4 3 4 2 5 2 2 3 3" xfId="9928" xr:uid="{00000000-0005-0000-0000-000012190000}"/>
    <cellStyle name="Normal 4 3 4 2 5 2 2 4" xfId="4756" xr:uid="{00000000-0005-0000-0000-000013190000}"/>
    <cellStyle name="Normal 4 3 4 2 5 2 2 4 2" xfId="11182" xr:uid="{00000000-0005-0000-0000-000014190000}"/>
    <cellStyle name="Normal 4 3 4 2 5 2 2 5" xfId="7817" xr:uid="{00000000-0005-0000-0000-000015190000}"/>
    <cellStyle name="Normal 4 3 4 2 5 2 3" xfId="1694" xr:uid="{00000000-0005-0000-0000-000016190000}"/>
    <cellStyle name="Normal 4 3 4 2 5 2 3 2" xfId="5140" xr:uid="{00000000-0005-0000-0000-000017190000}"/>
    <cellStyle name="Normal 4 3 4 2 5 2 3 2 2" xfId="11566" xr:uid="{00000000-0005-0000-0000-000018190000}"/>
    <cellStyle name="Normal 4 3 4 2 5 2 3 3" xfId="8404" xr:uid="{00000000-0005-0000-0000-000019190000}"/>
    <cellStyle name="Normal 4 3 4 2 5 2 4" xfId="3128" xr:uid="{00000000-0005-0000-0000-00001A190000}"/>
    <cellStyle name="Normal 4 3 4 2 5 2 4 2" xfId="6067" xr:uid="{00000000-0005-0000-0000-00001B190000}"/>
    <cellStyle name="Normal 4 3 4 2 5 2 4 2 2" xfId="12493" xr:uid="{00000000-0005-0000-0000-00001C190000}"/>
    <cellStyle name="Normal 4 3 4 2 5 2 4 3" xfId="9566" xr:uid="{00000000-0005-0000-0000-00001D190000}"/>
    <cellStyle name="Normal 4 3 4 2 5 2 5" xfId="4208" xr:uid="{00000000-0005-0000-0000-00001E190000}"/>
    <cellStyle name="Normal 4 3 4 2 5 2 5 2" xfId="10634" xr:uid="{00000000-0005-0000-0000-00001F190000}"/>
    <cellStyle name="Normal 4 3 4 2 5 2 6" xfId="7263" xr:uid="{00000000-0005-0000-0000-000020190000}"/>
    <cellStyle name="Normal 4 3 4 2 5 3" xfId="339" xr:uid="{00000000-0005-0000-0000-000021190000}"/>
    <cellStyle name="Normal 4 3 4 2 5 3 2" xfId="919" xr:uid="{00000000-0005-0000-0000-000022190000}"/>
    <cellStyle name="Normal 4 3 4 2 5 3 2 2" xfId="4578" xr:uid="{00000000-0005-0000-0000-000023190000}"/>
    <cellStyle name="Normal 4 3 4 2 5 3 2 2 2" xfId="11004" xr:uid="{00000000-0005-0000-0000-000024190000}"/>
    <cellStyle name="Normal 4 3 4 2 5 3 2 3" xfId="7639" xr:uid="{00000000-0005-0000-0000-000025190000}"/>
    <cellStyle name="Normal 4 3 4 2 5 3 3" xfId="2486" xr:uid="{00000000-0005-0000-0000-000026190000}"/>
    <cellStyle name="Normal 4 3 4 2 5 3 3 2" xfId="5668" xr:uid="{00000000-0005-0000-0000-000027190000}"/>
    <cellStyle name="Normal 4 3 4 2 5 3 3 2 2" xfId="12094" xr:uid="{00000000-0005-0000-0000-000028190000}"/>
    <cellStyle name="Normal 4 3 4 2 5 3 3 3" xfId="9118" xr:uid="{00000000-0005-0000-0000-000029190000}"/>
    <cellStyle name="Normal 4 3 4 2 5 3 4" xfId="3647" xr:uid="{00000000-0005-0000-0000-00002A190000}"/>
    <cellStyle name="Normal 4 3 4 2 5 3 4 2" xfId="6586" xr:uid="{00000000-0005-0000-0000-00002B190000}"/>
    <cellStyle name="Normal 4 3 4 2 5 3 4 2 2" xfId="13012" xr:uid="{00000000-0005-0000-0000-00002C190000}"/>
    <cellStyle name="Normal 4 3 4 2 5 3 4 3" xfId="10085" xr:uid="{00000000-0005-0000-0000-00002D190000}"/>
    <cellStyle name="Normal 4 3 4 2 5 3 5" xfId="4030" xr:uid="{00000000-0005-0000-0000-00002E190000}"/>
    <cellStyle name="Normal 4 3 4 2 5 3 5 2" xfId="10456" xr:uid="{00000000-0005-0000-0000-00002F190000}"/>
    <cellStyle name="Normal 4 3 4 2 5 3 6" xfId="7085" xr:uid="{00000000-0005-0000-0000-000030190000}"/>
    <cellStyle name="Normal 4 3 4 2 5 4" xfId="741" xr:uid="{00000000-0005-0000-0000-000031190000}"/>
    <cellStyle name="Normal 4 3 4 2 5 4 2" xfId="1937" xr:uid="{00000000-0005-0000-0000-000032190000}"/>
    <cellStyle name="Normal 4 3 4 2 5 4 2 2" xfId="5328" xr:uid="{00000000-0005-0000-0000-000033190000}"/>
    <cellStyle name="Normal 4 3 4 2 5 4 2 2 2" xfId="11754" xr:uid="{00000000-0005-0000-0000-000034190000}"/>
    <cellStyle name="Normal 4 3 4 2 5 4 2 3" xfId="8633" xr:uid="{00000000-0005-0000-0000-000035190000}"/>
    <cellStyle name="Normal 4 3 4 2 5 4 3" xfId="3312" xr:uid="{00000000-0005-0000-0000-000036190000}"/>
    <cellStyle name="Normal 4 3 4 2 5 4 3 2" xfId="6251" xr:uid="{00000000-0005-0000-0000-000037190000}"/>
    <cellStyle name="Normal 4 3 4 2 5 4 3 2 2" xfId="12677" xr:uid="{00000000-0005-0000-0000-000038190000}"/>
    <cellStyle name="Normal 4 3 4 2 5 4 3 3" xfId="9750" xr:uid="{00000000-0005-0000-0000-000039190000}"/>
    <cellStyle name="Normal 4 3 4 2 5 4 4" xfId="4400" xr:uid="{00000000-0005-0000-0000-00003A190000}"/>
    <cellStyle name="Normal 4 3 4 2 5 4 4 2" xfId="10826" xr:uid="{00000000-0005-0000-0000-00003B190000}"/>
    <cellStyle name="Normal 4 3 4 2 5 4 5" xfId="7461" xr:uid="{00000000-0005-0000-0000-00003C190000}"/>
    <cellStyle name="Normal 4 3 4 2 5 5" xfId="1384" xr:uid="{00000000-0005-0000-0000-00003D190000}"/>
    <cellStyle name="Normal 4 3 4 2 5 5 2" xfId="4962" xr:uid="{00000000-0005-0000-0000-00003E190000}"/>
    <cellStyle name="Normal 4 3 4 2 5 5 2 2" xfId="11388" xr:uid="{00000000-0005-0000-0000-00003F190000}"/>
    <cellStyle name="Normal 4 3 4 2 5 5 3" xfId="8098" xr:uid="{00000000-0005-0000-0000-000040190000}"/>
    <cellStyle name="Normal 4 3 4 2 5 6" xfId="2948" xr:uid="{00000000-0005-0000-0000-000041190000}"/>
    <cellStyle name="Normal 4 3 4 2 5 6 2" xfId="5889" xr:uid="{00000000-0005-0000-0000-000042190000}"/>
    <cellStyle name="Normal 4 3 4 2 5 6 2 2" xfId="12315" xr:uid="{00000000-0005-0000-0000-000043190000}"/>
    <cellStyle name="Normal 4 3 4 2 5 6 3" xfId="9388" xr:uid="{00000000-0005-0000-0000-000044190000}"/>
    <cellStyle name="Normal 4 3 4 2 5 7" xfId="3852" xr:uid="{00000000-0005-0000-0000-000045190000}"/>
    <cellStyle name="Normal 4 3 4 2 5 7 2" xfId="10278" xr:uid="{00000000-0005-0000-0000-000046190000}"/>
    <cellStyle name="Normal 4 3 4 2 5 8" xfId="6907" xr:uid="{00000000-0005-0000-0000-000047190000}"/>
    <cellStyle name="Normal 4 3 4 2 5_IOPES" xfId="2683" xr:uid="{00000000-0005-0000-0000-000048190000}"/>
    <cellStyle name="Normal 4 3 4 2 6" xfId="212" xr:uid="{00000000-0005-0000-0000-000049190000}"/>
    <cellStyle name="Normal 4 3 4 2 6 2" xfId="577" xr:uid="{00000000-0005-0000-0000-00004A190000}"/>
    <cellStyle name="Normal 4 3 4 2 6 2 2" xfId="1156" xr:uid="{00000000-0005-0000-0000-00004B190000}"/>
    <cellStyle name="Normal 4 3 4 2 6 2 2 2" xfId="4815" xr:uid="{00000000-0005-0000-0000-00004C190000}"/>
    <cellStyle name="Normal 4 3 4 2 6 2 2 2 2" xfId="11241" xr:uid="{00000000-0005-0000-0000-00004D190000}"/>
    <cellStyle name="Normal 4 3 4 2 6 2 2 3" xfId="7876" xr:uid="{00000000-0005-0000-0000-00004E190000}"/>
    <cellStyle name="Normal 4 3 4 2 6 2 3" xfId="2551" xr:uid="{00000000-0005-0000-0000-00004F190000}"/>
    <cellStyle name="Normal 4 3 4 2 6 2 3 2" xfId="5727" xr:uid="{00000000-0005-0000-0000-000050190000}"/>
    <cellStyle name="Normal 4 3 4 2 6 2 3 2 2" xfId="12153" xr:uid="{00000000-0005-0000-0000-000051190000}"/>
    <cellStyle name="Normal 4 3 4 2 6 2 3 3" xfId="9177" xr:uid="{00000000-0005-0000-0000-000052190000}"/>
    <cellStyle name="Normal 4 3 4 2 6 2 4" xfId="3706" xr:uid="{00000000-0005-0000-0000-000053190000}"/>
    <cellStyle name="Normal 4 3 4 2 6 2 4 2" xfId="6645" xr:uid="{00000000-0005-0000-0000-000054190000}"/>
    <cellStyle name="Normal 4 3 4 2 6 2 4 2 2" xfId="13071" xr:uid="{00000000-0005-0000-0000-000055190000}"/>
    <cellStyle name="Normal 4 3 4 2 6 2 4 3" xfId="10144" xr:uid="{00000000-0005-0000-0000-000056190000}"/>
    <cellStyle name="Normal 4 3 4 2 6 2 5" xfId="4267" xr:uid="{00000000-0005-0000-0000-000057190000}"/>
    <cellStyle name="Normal 4 3 4 2 6 2 5 2" xfId="10693" xr:uid="{00000000-0005-0000-0000-000058190000}"/>
    <cellStyle name="Normal 4 3 4 2 6 2 6" xfId="7322" xr:uid="{00000000-0005-0000-0000-000059190000}"/>
    <cellStyle name="Normal 4 3 4 2 6 3" xfId="398" xr:uid="{00000000-0005-0000-0000-00005A190000}"/>
    <cellStyle name="Normal 4 3 4 2 6 3 2" xfId="978" xr:uid="{00000000-0005-0000-0000-00005B190000}"/>
    <cellStyle name="Normal 4 3 4 2 6 3 2 2" xfId="4637" xr:uid="{00000000-0005-0000-0000-00005C190000}"/>
    <cellStyle name="Normal 4 3 4 2 6 3 2 2 2" xfId="11063" xr:uid="{00000000-0005-0000-0000-00005D190000}"/>
    <cellStyle name="Normal 4 3 4 2 6 3 2 3" xfId="7698" xr:uid="{00000000-0005-0000-0000-00005E190000}"/>
    <cellStyle name="Normal 4 3 4 2 6 3 3" xfId="2090" xr:uid="{00000000-0005-0000-0000-00005F190000}"/>
    <cellStyle name="Normal 4 3 4 2 6 3 3 2" xfId="5388" xr:uid="{00000000-0005-0000-0000-000060190000}"/>
    <cellStyle name="Normal 4 3 4 2 6 3 3 2 2" xfId="11814" xr:uid="{00000000-0005-0000-0000-000061190000}"/>
    <cellStyle name="Normal 4 3 4 2 6 3 3 3" xfId="8784" xr:uid="{00000000-0005-0000-0000-000062190000}"/>
    <cellStyle name="Normal 4 3 4 2 6 3 4" xfId="3370" xr:uid="{00000000-0005-0000-0000-000063190000}"/>
    <cellStyle name="Normal 4 3 4 2 6 3 4 2" xfId="6309" xr:uid="{00000000-0005-0000-0000-000064190000}"/>
    <cellStyle name="Normal 4 3 4 2 6 3 4 2 2" xfId="12735" xr:uid="{00000000-0005-0000-0000-000065190000}"/>
    <cellStyle name="Normal 4 3 4 2 6 3 4 3" xfId="9808" xr:uid="{00000000-0005-0000-0000-000066190000}"/>
    <cellStyle name="Normal 4 3 4 2 6 3 5" xfId="4089" xr:uid="{00000000-0005-0000-0000-000067190000}"/>
    <cellStyle name="Normal 4 3 4 2 6 3 5 2" xfId="10515" xr:uid="{00000000-0005-0000-0000-000068190000}"/>
    <cellStyle name="Normal 4 3 4 2 6 3 6" xfId="7144" xr:uid="{00000000-0005-0000-0000-000069190000}"/>
    <cellStyle name="Normal 4 3 4 2 6 4" xfId="800" xr:uid="{00000000-0005-0000-0000-00006A190000}"/>
    <cellStyle name="Normal 4 3 4 2 6 4 2" xfId="4459" xr:uid="{00000000-0005-0000-0000-00006B190000}"/>
    <cellStyle name="Normal 4 3 4 2 6 4 2 2" xfId="10885" xr:uid="{00000000-0005-0000-0000-00006C190000}"/>
    <cellStyle name="Normal 4 3 4 2 6 4 3" xfId="7520" xr:uid="{00000000-0005-0000-0000-00006D190000}"/>
    <cellStyle name="Normal 4 3 4 2 6 5" xfId="1541" xr:uid="{00000000-0005-0000-0000-00006E190000}"/>
    <cellStyle name="Normal 4 3 4 2 6 5 2" xfId="5020" xr:uid="{00000000-0005-0000-0000-00006F190000}"/>
    <cellStyle name="Normal 4 3 4 2 6 5 2 2" xfId="11446" xr:uid="{00000000-0005-0000-0000-000070190000}"/>
    <cellStyle name="Normal 4 3 4 2 6 5 3" xfId="8255" xr:uid="{00000000-0005-0000-0000-000071190000}"/>
    <cellStyle name="Normal 4 3 4 2 6 6" xfId="3007" xr:uid="{00000000-0005-0000-0000-000072190000}"/>
    <cellStyle name="Normal 4 3 4 2 6 6 2" xfId="5947" xr:uid="{00000000-0005-0000-0000-000073190000}"/>
    <cellStyle name="Normal 4 3 4 2 6 6 2 2" xfId="12373" xr:uid="{00000000-0005-0000-0000-000074190000}"/>
    <cellStyle name="Normal 4 3 4 2 6 6 3" xfId="9446" xr:uid="{00000000-0005-0000-0000-000075190000}"/>
    <cellStyle name="Normal 4 3 4 2 6 7" xfId="3911" xr:uid="{00000000-0005-0000-0000-000076190000}"/>
    <cellStyle name="Normal 4 3 4 2 6 7 2" xfId="10337" xr:uid="{00000000-0005-0000-0000-000077190000}"/>
    <cellStyle name="Normal 4 3 4 2 6 8" xfId="6966" xr:uid="{00000000-0005-0000-0000-000078190000}"/>
    <cellStyle name="Normal 4 3 4 2 6_IOPES" xfId="2339" xr:uid="{00000000-0005-0000-0000-000079190000}"/>
    <cellStyle name="Normal 4 3 4 2 7" xfId="429" xr:uid="{00000000-0005-0000-0000-00007A190000}"/>
    <cellStyle name="Normal 4 3 4 2 7 2" xfId="1008" xr:uid="{00000000-0005-0000-0000-00007B190000}"/>
    <cellStyle name="Normal 4 3 4 2 7 2 2" xfId="2165" xr:uid="{00000000-0005-0000-0000-00007C190000}"/>
    <cellStyle name="Normal 4 3 4 2 7 2 2 2" xfId="5447" xr:uid="{00000000-0005-0000-0000-00007D190000}"/>
    <cellStyle name="Normal 4 3 4 2 7 2 2 2 2" xfId="11873" xr:uid="{00000000-0005-0000-0000-00007E190000}"/>
    <cellStyle name="Normal 4 3 4 2 7 2 2 3" xfId="8857" xr:uid="{00000000-0005-0000-0000-00007F190000}"/>
    <cellStyle name="Normal 4 3 4 2 7 2 3" xfId="3429" xr:uid="{00000000-0005-0000-0000-000080190000}"/>
    <cellStyle name="Normal 4 3 4 2 7 2 3 2" xfId="6368" xr:uid="{00000000-0005-0000-0000-000081190000}"/>
    <cellStyle name="Normal 4 3 4 2 7 2 3 2 2" xfId="12794" xr:uid="{00000000-0005-0000-0000-000082190000}"/>
    <cellStyle name="Normal 4 3 4 2 7 2 3 3" xfId="9867" xr:uid="{00000000-0005-0000-0000-000083190000}"/>
    <cellStyle name="Normal 4 3 4 2 7 2 4" xfId="4667" xr:uid="{00000000-0005-0000-0000-000084190000}"/>
    <cellStyle name="Normal 4 3 4 2 7 2 4 2" xfId="11093" xr:uid="{00000000-0005-0000-0000-000085190000}"/>
    <cellStyle name="Normal 4 3 4 2 7 2 5" xfId="7728" xr:uid="{00000000-0005-0000-0000-000086190000}"/>
    <cellStyle name="Normal 4 3 4 2 7 3" xfId="1618" xr:uid="{00000000-0005-0000-0000-000087190000}"/>
    <cellStyle name="Normal 4 3 4 2 7 3 2" xfId="5079" xr:uid="{00000000-0005-0000-0000-000088190000}"/>
    <cellStyle name="Normal 4 3 4 2 7 3 2 2" xfId="11505" xr:uid="{00000000-0005-0000-0000-000089190000}"/>
    <cellStyle name="Normal 4 3 4 2 7 3 3" xfId="8329" xr:uid="{00000000-0005-0000-0000-00008A190000}"/>
    <cellStyle name="Normal 4 3 4 2 7 4" xfId="3067" xr:uid="{00000000-0005-0000-0000-00008B190000}"/>
    <cellStyle name="Normal 4 3 4 2 7 4 2" xfId="6006" xr:uid="{00000000-0005-0000-0000-00008C190000}"/>
    <cellStyle name="Normal 4 3 4 2 7 4 2 2" xfId="12432" xr:uid="{00000000-0005-0000-0000-00008D190000}"/>
    <cellStyle name="Normal 4 3 4 2 7 4 3" xfId="9505" xr:uid="{00000000-0005-0000-0000-00008E190000}"/>
    <cellStyle name="Normal 4 3 4 2 7 5" xfId="4119" xr:uid="{00000000-0005-0000-0000-00008F190000}"/>
    <cellStyle name="Normal 4 3 4 2 7 5 2" xfId="10545" xr:uid="{00000000-0005-0000-0000-000090190000}"/>
    <cellStyle name="Normal 4 3 4 2 7 6" xfId="7174" xr:uid="{00000000-0005-0000-0000-000091190000}"/>
    <cellStyle name="Normal 4 3 4 2 8" xfId="250" xr:uid="{00000000-0005-0000-0000-000092190000}"/>
    <cellStyle name="Normal 4 3 4 2 8 2" xfId="830" xr:uid="{00000000-0005-0000-0000-000093190000}"/>
    <cellStyle name="Normal 4 3 4 2 8 2 2" xfId="4489" xr:uid="{00000000-0005-0000-0000-000094190000}"/>
    <cellStyle name="Normal 4 3 4 2 8 2 2 2" xfId="10915" xr:uid="{00000000-0005-0000-0000-000095190000}"/>
    <cellStyle name="Normal 4 3 4 2 8 2 3" xfId="7550" xr:uid="{00000000-0005-0000-0000-000096190000}"/>
    <cellStyle name="Normal 4 3 4 2 8 3" xfId="2392" xr:uid="{00000000-0005-0000-0000-000097190000}"/>
    <cellStyle name="Normal 4 3 4 2 8 3 2" xfId="5579" xr:uid="{00000000-0005-0000-0000-000098190000}"/>
    <cellStyle name="Normal 4 3 4 2 8 3 2 2" xfId="12005" xr:uid="{00000000-0005-0000-0000-000099190000}"/>
    <cellStyle name="Normal 4 3 4 2 8 3 3" xfId="9029" xr:uid="{00000000-0005-0000-0000-00009A190000}"/>
    <cellStyle name="Normal 4 3 4 2 8 4" xfId="3558" xr:uid="{00000000-0005-0000-0000-00009B190000}"/>
    <cellStyle name="Normal 4 3 4 2 8 4 2" xfId="6497" xr:uid="{00000000-0005-0000-0000-00009C190000}"/>
    <cellStyle name="Normal 4 3 4 2 8 4 2 2" xfId="12923" xr:uid="{00000000-0005-0000-0000-00009D190000}"/>
    <cellStyle name="Normal 4 3 4 2 8 4 3" xfId="9996" xr:uid="{00000000-0005-0000-0000-00009E190000}"/>
    <cellStyle name="Normal 4 3 4 2 8 5" xfId="3941" xr:uid="{00000000-0005-0000-0000-00009F190000}"/>
    <cellStyle name="Normal 4 3 4 2 8 5 2" xfId="10367" xr:uid="{00000000-0005-0000-0000-0000A0190000}"/>
    <cellStyle name="Normal 4 3 4 2 8 6" xfId="6996" xr:uid="{00000000-0005-0000-0000-0000A1190000}"/>
    <cellStyle name="Normal 4 3 4 2 9" xfId="652" xr:uid="{00000000-0005-0000-0000-0000A2190000}"/>
    <cellStyle name="Normal 4 3 4 2 9 2" xfId="1809" xr:uid="{00000000-0005-0000-0000-0000A3190000}"/>
    <cellStyle name="Normal 4 3 4 2 9 2 2" xfId="5212" xr:uid="{00000000-0005-0000-0000-0000A4190000}"/>
    <cellStyle name="Normal 4 3 4 2 9 2 2 2" xfId="11638" xr:uid="{00000000-0005-0000-0000-0000A5190000}"/>
    <cellStyle name="Normal 4 3 4 2 9 2 3" xfId="8507" xr:uid="{00000000-0005-0000-0000-0000A6190000}"/>
    <cellStyle name="Normal 4 3 4 2 9 3" xfId="3196" xr:uid="{00000000-0005-0000-0000-0000A7190000}"/>
    <cellStyle name="Normal 4 3 4 2 9 3 2" xfId="6135" xr:uid="{00000000-0005-0000-0000-0000A8190000}"/>
    <cellStyle name="Normal 4 3 4 2 9 3 2 2" xfId="12561" xr:uid="{00000000-0005-0000-0000-0000A9190000}"/>
    <cellStyle name="Normal 4 3 4 2 9 3 3" xfId="9634" xr:uid="{00000000-0005-0000-0000-0000AA190000}"/>
    <cellStyle name="Normal 4 3 4 2 9 4" xfId="4311" xr:uid="{00000000-0005-0000-0000-0000AB190000}"/>
    <cellStyle name="Normal 4 3 4 2 9 4 2" xfId="10737" xr:uid="{00000000-0005-0000-0000-0000AC190000}"/>
    <cellStyle name="Normal 4 3 4 2 9 5" xfId="7372" xr:uid="{00000000-0005-0000-0000-0000AD190000}"/>
    <cellStyle name="Normal 4 3 4 2_IOPES" xfId="2705" xr:uid="{00000000-0005-0000-0000-0000AE190000}"/>
    <cellStyle name="Normal 4 3 4 3" xfId="55" xr:uid="{00000000-0005-0000-0000-0000AF190000}"/>
    <cellStyle name="Normal 4 3 4 3 10" xfId="1252" xr:uid="{00000000-0005-0000-0000-0000B0190000}"/>
    <cellStyle name="Normal 4 3 4 3 10 2" xfId="4848" xr:uid="{00000000-0005-0000-0000-0000B1190000}"/>
    <cellStyle name="Normal 4 3 4 3 10 2 2" xfId="11274" xr:uid="{00000000-0005-0000-0000-0000B2190000}"/>
    <cellStyle name="Normal 4 3 4 3 10 3" xfId="7968" xr:uid="{00000000-0005-0000-0000-0000B3190000}"/>
    <cellStyle name="Normal 4 3 4 3 11" xfId="2834" xr:uid="{00000000-0005-0000-0000-0000B4190000}"/>
    <cellStyle name="Normal 4 3 4 3 11 2" xfId="5775" xr:uid="{00000000-0005-0000-0000-0000B5190000}"/>
    <cellStyle name="Normal 4 3 4 3 11 2 2" xfId="12201" xr:uid="{00000000-0005-0000-0000-0000B6190000}"/>
    <cellStyle name="Normal 4 3 4 3 11 3" xfId="9274" xr:uid="{00000000-0005-0000-0000-0000B7190000}"/>
    <cellStyle name="Normal 4 3 4 3 12" xfId="3765" xr:uid="{00000000-0005-0000-0000-0000B8190000}"/>
    <cellStyle name="Normal 4 3 4 3 12 2" xfId="10191" xr:uid="{00000000-0005-0000-0000-0000B9190000}"/>
    <cellStyle name="Normal 4 3 4 3 13" xfId="6697" xr:uid="{00000000-0005-0000-0000-0000BA190000}"/>
    <cellStyle name="Normal 4 3 4 3 14" xfId="6740" xr:uid="{00000000-0005-0000-0000-0000BB190000}"/>
    <cellStyle name="Normal 4 3 4 3 15" xfId="6781" xr:uid="{00000000-0005-0000-0000-0000BC190000}"/>
    <cellStyle name="Normal 4 3 4 3 16" xfId="6820" xr:uid="{00000000-0005-0000-0000-0000BD190000}"/>
    <cellStyle name="Normal 4 3 4 3 2" xfId="48" xr:uid="{00000000-0005-0000-0000-0000BE190000}"/>
    <cellStyle name="Normal 4 3 4 3 2 10" xfId="1245" xr:uid="{00000000-0005-0000-0000-0000BF190000}"/>
    <cellStyle name="Normal 4 3 4 3 2 10 2" xfId="4841" xr:uid="{00000000-0005-0000-0000-0000C0190000}"/>
    <cellStyle name="Normal 4 3 4 3 2 10 2 2" xfId="11267" xr:uid="{00000000-0005-0000-0000-0000C1190000}"/>
    <cellStyle name="Normal 4 3 4 3 2 10 3" xfId="7961" xr:uid="{00000000-0005-0000-0000-0000C2190000}"/>
    <cellStyle name="Normal 4 3 4 3 2 11" xfId="2827" xr:uid="{00000000-0005-0000-0000-0000C3190000}"/>
    <cellStyle name="Normal 4 3 4 3 2 11 2" xfId="5768" xr:uid="{00000000-0005-0000-0000-0000C4190000}"/>
    <cellStyle name="Normal 4 3 4 3 2 11 2 2" xfId="12194" xr:uid="{00000000-0005-0000-0000-0000C5190000}"/>
    <cellStyle name="Normal 4 3 4 3 2 11 3" xfId="9267" xr:uid="{00000000-0005-0000-0000-0000C6190000}"/>
    <cellStyle name="Normal 4 3 4 3 2 12" xfId="3758" xr:uid="{00000000-0005-0000-0000-0000C7190000}"/>
    <cellStyle name="Normal 4 3 4 3 2 12 2" xfId="10184" xr:uid="{00000000-0005-0000-0000-0000C8190000}"/>
    <cellStyle name="Normal 4 3 4 3 2 13" xfId="6690" xr:uid="{00000000-0005-0000-0000-0000C9190000}"/>
    <cellStyle name="Normal 4 3 4 3 2 14" xfId="6733" xr:uid="{00000000-0005-0000-0000-0000CA190000}"/>
    <cellStyle name="Normal 4 3 4 3 2 15" xfId="6774" xr:uid="{00000000-0005-0000-0000-0000CB190000}"/>
    <cellStyle name="Normal 4 3 4 3 2 16" xfId="6813" xr:uid="{00000000-0005-0000-0000-0000CC190000}"/>
    <cellStyle name="Normal 4 3 4 3 2 17" xfId="13628" xr:uid="{00000000-0005-0000-0000-0000CD190000}"/>
    <cellStyle name="Normal 4 3 4 3 2 2" xfId="116" xr:uid="{00000000-0005-0000-0000-0000CE190000}"/>
    <cellStyle name="Normal 4 3 4 3 2 2 10" xfId="3823" xr:uid="{00000000-0005-0000-0000-0000CF190000}"/>
    <cellStyle name="Normal 4 3 4 3 2 2 10 2" xfId="10249" xr:uid="{00000000-0005-0000-0000-0000D0190000}"/>
    <cellStyle name="Normal 4 3 4 3 2 2 11" xfId="6709" xr:uid="{00000000-0005-0000-0000-0000D1190000}"/>
    <cellStyle name="Normal 4 3 4 3 2 2 12" xfId="6752" xr:uid="{00000000-0005-0000-0000-0000D2190000}"/>
    <cellStyle name="Normal 4 3 4 3 2 2 13" xfId="6793" xr:uid="{00000000-0005-0000-0000-0000D3190000}"/>
    <cellStyle name="Normal 4 3 4 3 2 2 14" xfId="6878" xr:uid="{00000000-0005-0000-0000-0000D4190000}"/>
    <cellStyle name="Normal 4 3 4 3 2 2 2" xfId="177" xr:uid="{00000000-0005-0000-0000-0000D5190000}"/>
    <cellStyle name="Normal 4 3 4 3 2 2 2 2" xfId="548" xr:uid="{00000000-0005-0000-0000-0000D6190000}"/>
    <cellStyle name="Normal 4 3 4 3 2 2 2 2 2" xfId="1127" xr:uid="{00000000-0005-0000-0000-0000D7190000}"/>
    <cellStyle name="Normal 4 3 4 3 2 2 2 2 2 2" xfId="2265" xr:uid="{00000000-0005-0000-0000-0000D8190000}"/>
    <cellStyle name="Normal 4 3 4 3 2 2 2 2 2 2 2" xfId="5523" xr:uid="{00000000-0005-0000-0000-0000D9190000}"/>
    <cellStyle name="Normal 4 3 4 3 2 2 2 2 2 2 2 2" xfId="11949" xr:uid="{00000000-0005-0000-0000-0000DA190000}"/>
    <cellStyle name="Normal 4 3 4 3 2 2 2 2 2 2 3" xfId="8947" xr:uid="{00000000-0005-0000-0000-0000DB190000}"/>
    <cellStyle name="Normal 4 3 4 3 2 2 2 2 2 3" xfId="3504" xr:uid="{00000000-0005-0000-0000-0000DC190000}"/>
    <cellStyle name="Normal 4 3 4 3 2 2 2 2 2 3 2" xfId="6443" xr:uid="{00000000-0005-0000-0000-0000DD190000}"/>
    <cellStyle name="Normal 4 3 4 3 2 2 2 2 2 3 2 2" xfId="12869" xr:uid="{00000000-0005-0000-0000-0000DE190000}"/>
    <cellStyle name="Normal 4 3 4 3 2 2 2 2 2 3 3" xfId="9942" xr:uid="{00000000-0005-0000-0000-0000DF190000}"/>
    <cellStyle name="Normal 4 3 4 3 2 2 2 2 2 4" xfId="4786" xr:uid="{00000000-0005-0000-0000-0000E0190000}"/>
    <cellStyle name="Normal 4 3 4 3 2 2 2 2 2 4 2" xfId="11212" xr:uid="{00000000-0005-0000-0000-0000E1190000}"/>
    <cellStyle name="Normal 4 3 4 3 2 2 2 2 2 5" xfId="7847" xr:uid="{00000000-0005-0000-0000-0000E2190000}"/>
    <cellStyle name="Normal 4 3 4 3 2 2 2 2 3" xfId="1710" xr:uid="{00000000-0005-0000-0000-0000E3190000}"/>
    <cellStyle name="Normal 4 3 4 3 2 2 2 2 3 2" xfId="5155" xr:uid="{00000000-0005-0000-0000-0000E4190000}"/>
    <cellStyle name="Normal 4 3 4 3 2 2 2 2 3 2 2" xfId="11581" xr:uid="{00000000-0005-0000-0000-0000E5190000}"/>
    <cellStyle name="Normal 4 3 4 3 2 2 2 2 3 3" xfId="8419" xr:uid="{00000000-0005-0000-0000-0000E6190000}"/>
    <cellStyle name="Normal 4 3 4 3 2 2 2 2 4" xfId="3142" xr:uid="{00000000-0005-0000-0000-0000E7190000}"/>
    <cellStyle name="Normal 4 3 4 3 2 2 2 2 4 2" xfId="6081" xr:uid="{00000000-0005-0000-0000-0000E8190000}"/>
    <cellStyle name="Normal 4 3 4 3 2 2 2 2 4 2 2" xfId="12507" xr:uid="{00000000-0005-0000-0000-0000E9190000}"/>
    <cellStyle name="Normal 4 3 4 3 2 2 2 2 4 3" xfId="9580" xr:uid="{00000000-0005-0000-0000-0000EA190000}"/>
    <cellStyle name="Normal 4 3 4 3 2 2 2 2 5" xfId="4238" xr:uid="{00000000-0005-0000-0000-0000EB190000}"/>
    <cellStyle name="Normal 4 3 4 3 2 2 2 2 5 2" xfId="10664" xr:uid="{00000000-0005-0000-0000-0000EC190000}"/>
    <cellStyle name="Normal 4 3 4 3 2 2 2 2 6" xfId="7293" xr:uid="{00000000-0005-0000-0000-0000ED190000}"/>
    <cellStyle name="Normal 4 3 4 3 2 2 2 3" xfId="369" xr:uid="{00000000-0005-0000-0000-0000EE190000}"/>
    <cellStyle name="Normal 4 3 4 3 2 2 2 3 2" xfId="949" xr:uid="{00000000-0005-0000-0000-0000EF190000}"/>
    <cellStyle name="Normal 4 3 4 3 2 2 2 3 2 2" xfId="4608" xr:uid="{00000000-0005-0000-0000-0000F0190000}"/>
    <cellStyle name="Normal 4 3 4 3 2 2 2 3 2 2 2" xfId="11034" xr:uid="{00000000-0005-0000-0000-0000F1190000}"/>
    <cellStyle name="Normal 4 3 4 3 2 2 2 3 2 3" xfId="7669" xr:uid="{00000000-0005-0000-0000-0000F2190000}"/>
    <cellStyle name="Normal 4 3 4 3 2 2 2 3 3" xfId="2516" xr:uid="{00000000-0005-0000-0000-0000F3190000}"/>
    <cellStyle name="Normal 4 3 4 3 2 2 2 3 3 2" xfId="5698" xr:uid="{00000000-0005-0000-0000-0000F4190000}"/>
    <cellStyle name="Normal 4 3 4 3 2 2 2 3 3 2 2" xfId="12124" xr:uid="{00000000-0005-0000-0000-0000F5190000}"/>
    <cellStyle name="Normal 4 3 4 3 2 2 2 3 3 3" xfId="9148" xr:uid="{00000000-0005-0000-0000-0000F6190000}"/>
    <cellStyle name="Normal 4 3 4 3 2 2 2 3 4" xfId="3677" xr:uid="{00000000-0005-0000-0000-0000F7190000}"/>
    <cellStyle name="Normal 4 3 4 3 2 2 2 3 4 2" xfId="6616" xr:uid="{00000000-0005-0000-0000-0000F8190000}"/>
    <cellStyle name="Normal 4 3 4 3 2 2 2 3 4 2 2" xfId="13042" xr:uid="{00000000-0005-0000-0000-0000F9190000}"/>
    <cellStyle name="Normal 4 3 4 3 2 2 2 3 4 3" xfId="10115" xr:uid="{00000000-0005-0000-0000-0000FA190000}"/>
    <cellStyle name="Normal 4 3 4 3 2 2 2 3 5" xfId="4060" xr:uid="{00000000-0005-0000-0000-0000FB190000}"/>
    <cellStyle name="Normal 4 3 4 3 2 2 2 3 5 2" xfId="10486" xr:uid="{00000000-0005-0000-0000-0000FC190000}"/>
    <cellStyle name="Normal 4 3 4 3 2 2 2 3 6" xfId="7115" xr:uid="{00000000-0005-0000-0000-0000FD190000}"/>
    <cellStyle name="Normal 4 3 4 3 2 2 2 4" xfId="771" xr:uid="{00000000-0005-0000-0000-0000FE190000}"/>
    <cellStyle name="Normal 4 3 4 3 2 2 2 4 2" xfId="1886" xr:uid="{00000000-0005-0000-0000-0000FF190000}"/>
    <cellStyle name="Normal 4 3 4 3 2 2 2 4 2 2" xfId="5284" xr:uid="{00000000-0005-0000-0000-0000001A0000}"/>
    <cellStyle name="Normal 4 3 4 3 2 2 2 4 2 2 2" xfId="11710" xr:uid="{00000000-0005-0000-0000-0000011A0000}"/>
    <cellStyle name="Normal 4 3 4 3 2 2 2 4 2 3" xfId="8582" xr:uid="{00000000-0005-0000-0000-0000021A0000}"/>
    <cellStyle name="Normal 4 3 4 3 2 2 2 4 3" xfId="3268" xr:uid="{00000000-0005-0000-0000-0000031A0000}"/>
    <cellStyle name="Normal 4 3 4 3 2 2 2 4 3 2" xfId="6207" xr:uid="{00000000-0005-0000-0000-0000041A0000}"/>
    <cellStyle name="Normal 4 3 4 3 2 2 2 4 3 2 2" xfId="12633" xr:uid="{00000000-0005-0000-0000-0000051A0000}"/>
    <cellStyle name="Normal 4 3 4 3 2 2 2 4 3 3" xfId="9706" xr:uid="{00000000-0005-0000-0000-0000061A0000}"/>
    <cellStyle name="Normal 4 3 4 3 2 2 2 4 4" xfId="4430" xr:uid="{00000000-0005-0000-0000-0000071A0000}"/>
    <cellStyle name="Normal 4 3 4 3 2 2 2 4 4 2" xfId="10856" xr:uid="{00000000-0005-0000-0000-0000081A0000}"/>
    <cellStyle name="Normal 4 3 4 3 2 2 2 4 5" xfId="7491" xr:uid="{00000000-0005-0000-0000-0000091A0000}"/>
    <cellStyle name="Normal 4 3 4 3 2 2 2 5" xfId="1332" xr:uid="{00000000-0005-0000-0000-00000A1A0000}"/>
    <cellStyle name="Normal 4 3 4 3 2 2 2 5 2" xfId="4918" xr:uid="{00000000-0005-0000-0000-00000B1A0000}"/>
    <cellStyle name="Normal 4 3 4 3 2 2 2 5 2 2" xfId="11344" xr:uid="{00000000-0005-0000-0000-00000C1A0000}"/>
    <cellStyle name="Normal 4 3 4 3 2 2 2 5 3" xfId="8046" xr:uid="{00000000-0005-0000-0000-00000D1A0000}"/>
    <cellStyle name="Normal 4 3 4 3 2 2 2 6" xfId="2904" xr:uid="{00000000-0005-0000-0000-00000E1A0000}"/>
    <cellStyle name="Normal 4 3 4 3 2 2 2 6 2" xfId="5845" xr:uid="{00000000-0005-0000-0000-00000F1A0000}"/>
    <cellStyle name="Normal 4 3 4 3 2 2 2 6 2 2" xfId="12271" xr:uid="{00000000-0005-0000-0000-0000101A0000}"/>
    <cellStyle name="Normal 4 3 4 3 2 2 2 6 3" xfId="9344" xr:uid="{00000000-0005-0000-0000-0000111A0000}"/>
    <cellStyle name="Normal 4 3 4 3 2 2 2 7" xfId="3882" xr:uid="{00000000-0005-0000-0000-0000121A0000}"/>
    <cellStyle name="Normal 4 3 4 3 2 2 2 7 2" xfId="10308" xr:uid="{00000000-0005-0000-0000-0000131A0000}"/>
    <cellStyle name="Normal 4 3 4 3 2 2 2 8" xfId="6937" xr:uid="{00000000-0005-0000-0000-0000141A0000}"/>
    <cellStyle name="Normal 4 3 4 3 2 2 2_IOPES" xfId="2620" xr:uid="{00000000-0005-0000-0000-0000151A0000}"/>
    <cellStyle name="Normal 4 3 4 3 2 2 3" xfId="489" xr:uid="{00000000-0005-0000-0000-0000161A0000}"/>
    <cellStyle name="Normal 4 3 4 3 2 2 3 2" xfId="1068" xr:uid="{00000000-0005-0000-0000-0000171A0000}"/>
    <cellStyle name="Normal 4 3 4 3 2 2 3 2 2" xfId="1951" xr:uid="{00000000-0005-0000-0000-0000181A0000}"/>
    <cellStyle name="Normal 4 3 4 3 2 2 3 2 2 2" xfId="5342" xr:uid="{00000000-0005-0000-0000-0000191A0000}"/>
    <cellStyle name="Normal 4 3 4 3 2 2 3 2 2 2 2" xfId="11768" xr:uid="{00000000-0005-0000-0000-00001A1A0000}"/>
    <cellStyle name="Normal 4 3 4 3 2 2 3 2 2 3" xfId="8647" xr:uid="{00000000-0005-0000-0000-00001B1A0000}"/>
    <cellStyle name="Normal 4 3 4 3 2 2 3 2 3" xfId="3326" xr:uid="{00000000-0005-0000-0000-00001C1A0000}"/>
    <cellStyle name="Normal 4 3 4 3 2 2 3 2 3 2" xfId="6265" xr:uid="{00000000-0005-0000-0000-00001D1A0000}"/>
    <cellStyle name="Normal 4 3 4 3 2 2 3 2 3 2 2" xfId="12691" xr:uid="{00000000-0005-0000-0000-00001E1A0000}"/>
    <cellStyle name="Normal 4 3 4 3 2 2 3 2 3 3" xfId="9764" xr:uid="{00000000-0005-0000-0000-00001F1A0000}"/>
    <cellStyle name="Normal 4 3 4 3 2 2 3 2 4" xfId="4727" xr:uid="{00000000-0005-0000-0000-0000201A0000}"/>
    <cellStyle name="Normal 4 3 4 3 2 2 3 2 4 2" xfId="11153" xr:uid="{00000000-0005-0000-0000-0000211A0000}"/>
    <cellStyle name="Normal 4 3 4 3 2 2 3 2 5" xfId="7788" xr:uid="{00000000-0005-0000-0000-0000221A0000}"/>
    <cellStyle name="Normal 4 3 4 3 2 2 3 3" xfId="1398" xr:uid="{00000000-0005-0000-0000-0000231A0000}"/>
    <cellStyle name="Normal 4 3 4 3 2 2 3 3 2" xfId="4976" xr:uid="{00000000-0005-0000-0000-0000241A0000}"/>
    <cellStyle name="Normal 4 3 4 3 2 2 3 3 2 2" xfId="11402" xr:uid="{00000000-0005-0000-0000-0000251A0000}"/>
    <cellStyle name="Normal 4 3 4 3 2 2 3 3 3" xfId="8112" xr:uid="{00000000-0005-0000-0000-0000261A0000}"/>
    <cellStyle name="Normal 4 3 4 3 2 2 3 4" xfId="2962" xr:uid="{00000000-0005-0000-0000-0000271A0000}"/>
    <cellStyle name="Normal 4 3 4 3 2 2 3 4 2" xfId="5903" xr:uid="{00000000-0005-0000-0000-0000281A0000}"/>
    <cellStyle name="Normal 4 3 4 3 2 2 3 4 2 2" xfId="12329" xr:uid="{00000000-0005-0000-0000-0000291A0000}"/>
    <cellStyle name="Normal 4 3 4 3 2 2 3 4 3" xfId="9402" xr:uid="{00000000-0005-0000-0000-00002A1A0000}"/>
    <cellStyle name="Normal 4 3 4 3 2 2 3 5" xfId="4179" xr:uid="{00000000-0005-0000-0000-00002B1A0000}"/>
    <cellStyle name="Normal 4 3 4 3 2 2 3 5 2" xfId="10605" xr:uid="{00000000-0005-0000-0000-00002C1A0000}"/>
    <cellStyle name="Normal 4 3 4 3 2 2 3 6" xfId="7234" xr:uid="{00000000-0005-0000-0000-00002D1A0000}"/>
    <cellStyle name="Normal 4 3 4 3 2 2 4" xfId="310" xr:uid="{00000000-0005-0000-0000-00002E1A0000}"/>
    <cellStyle name="Normal 4 3 4 3 2 2 4 2" xfId="890" xr:uid="{00000000-0005-0000-0000-00002F1A0000}"/>
    <cellStyle name="Normal 4 3 4 3 2 2 4 2 2" xfId="2105" xr:uid="{00000000-0005-0000-0000-0000301A0000}"/>
    <cellStyle name="Normal 4 3 4 3 2 2 4 2 2 2" xfId="5402" xr:uid="{00000000-0005-0000-0000-0000311A0000}"/>
    <cellStyle name="Normal 4 3 4 3 2 2 4 2 2 2 2" xfId="11828" xr:uid="{00000000-0005-0000-0000-0000321A0000}"/>
    <cellStyle name="Normal 4 3 4 3 2 2 4 2 2 3" xfId="8799" xr:uid="{00000000-0005-0000-0000-0000331A0000}"/>
    <cellStyle name="Normal 4 3 4 3 2 2 4 2 3" xfId="3384" xr:uid="{00000000-0005-0000-0000-0000341A0000}"/>
    <cellStyle name="Normal 4 3 4 3 2 2 4 2 3 2" xfId="6323" xr:uid="{00000000-0005-0000-0000-0000351A0000}"/>
    <cellStyle name="Normal 4 3 4 3 2 2 4 2 3 2 2" xfId="12749" xr:uid="{00000000-0005-0000-0000-0000361A0000}"/>
    <cellStyle name="Normal 4 3 4 3 2 2 4 2 3 3" xfId="9822" xr:uid="{00000000-0005-0000-0000-0000371A0000}"/>
    <cellStyle name="Normal 4 3 4 3 2 2 4 2 4" xfId="4549" xr:uid="{00000000-0005-0000-0000-0000381A0000}"/>
    <cellStyle name="Normal 4 3 4 3 2 2 4 2 4 2" xfId="10975" xr:uid="{00000000-0005-0000-0000-0000391A0000}"/>
    <cellStyle name="Normal 4 3 4 3 2 2 4 2 5" xfId="7610" xr:uid="{00000000-0005-0000-0000-00003A1A0000}"/>
    <cellStyle name="Normal 4 3 4 3 2 2 4 3" xfId="1556" xr:uid="{00000000-0005-0000-0000-00003B1A0000}"/>
    <cellStyle name="Normal 4 3 4 3 2 2 4 3 2" xfId="5034" xr:uid="{00000000-0005-0000-0000-00003C1A0000}"/>
    <cellStyle name="Normal 4 3 4 3 2 2 4 3 2 2" xfId="11460" xr:uid="{00000000-0005-0000-0000-00003D1A0000}"/>
    <cellStyle name="Normal 4 3 4 3 2 2 4 3 3" xfId="8270" xr:uid="{00000000-0005-0000-0000-00003E1A0000}"/>
    <cellStyle name="Normal 4 3 4 3 2 2 4 4" xfId="3021" xr:uid="{00000000-0005-0000-0000-00003F1A0000}"/>
    <cellStyle name="Normal 4 3 4 3 2 2 4 4 2" xfId="5961" xr:uid="{00000000-0005-0000-0000-0000401A0000}"/>
    <cellStyle name="Normal 4 3 4 3 2 2 4 4 2 2" xfId="12387" xr:uid="{00000000-0005-0000-0000-0000411A0000}"/>
    <cellStyle name="Normal 4 3 4 3 2 2 4 4 3" xfId="9460" xr:uid="{00000000-0005-0000-0000-0000421A0000}"/>
    <cellStyle name="Normal 4 3 4 3 2 2 4 5" xfId="4001" xr:uid="{00000000-0005-0000-0000-0000431A0000}"/>
    <cellStyle name="Normal 4 3 4 3 2 2 4 5 2" xfId="10427" xr:uid="{00000000-0005-0000-0000-0000441A0000}"/>
    <cellStyle name="Normal 4 3 4 3 2 2 4 6" xfId="7056" xr:uid="{00000000-0005-0000-0000-0000451A0000}"/>
    <cellStyle name="Normal 4 3 4 3 2 2 5" xfId="712" xr:uid="{00000000-0005-0000-0000-0000461A0000}"/>
    <cellStyle name="Normal 4 3 4 3 2 2 5 2" xfId="2179" xr:uid="{00000000-0005-0000-0000-0000471A0000}"/>
    <cellStyle name="Normal 4 3 4 3 2 2 5 2 2" xfId="3443" xr:uid="{00000000-0005-0000-0000-0000481A0000}"/>
    <cellStyle name="Normal 4 3 4 3 2 2 5 2 2 2" xfId="6382" xr:uid="{00000000-0005-0000-0000-0000491A0000}"/>
    <cellStyle name="Normal 4 3 4 3 2 2 5 2 2 2 2" xfId="12808" xr:uid="{00000000-0005-0000-0000-00004A1A0000}"/>
    <cellStyle name="Normal 4 3 4 3 2 2 5 2 2 3" xfId="9881" xr:uid="{00000000-0005-0000-0000-00004B1A0000}"/>
    <cellStyle name="Normal 4 3 4 3 2 2 5 2 3" xfId="5461" xr:uid="{00000000-0005-0000-0000-00004C1A0000}"/>
    <cellStyle name="Normal 4 3 4 3 2 2 5 2 3 2" xfId="11887" xr:uid="{00000000-0005-0000-0000-00004D1A0000}"/>
    <cellStyle name="Normal 4 3 4 3 2 2 5 2 4" xfId="8871" xr:uid="{00000000-0005-0000-0000-00004E1A0000}"/>
    <cellStyle name="Normal 4 3 4 3 2 2 5 3" xfId="1632" xr:uid="{00000000-0005-0000-0000-00004F1A0000}"/>
    <cellStyle name="Normal 4 3 4 3 2 2 5 3 2" xfId="5093" xr:uid="{00000000-0005-0000-0000-0000501A0000}"/>
    <cellStyle name="Normal 4 3 4 3 2 2 5 3 2 2" xfId="11519" xr:uid="{00000000-0005-0000-0000-0000511A0000}"/>
    <cellStyle name="Normal 4 3 4 3 2 2 5 3 3" xfId="8343" xr:uid="{00000000-0005-0000-0000-0000521A0000}"/>
    <cellStyle name="Normal 4 3 4 3 2 2 5 4" xfId="3081" xr:uid="{00000000-0005-0000-0000-0000531A0000}"/>
    <cellStyle name="Normal 4 3 4 3 2 2 5 4 2" xfId="6020" xr:uid="{00000000-0005-0000-0000-0000541A0000}"/>
    <cellStyle name="Normal 4 3 4 3 2 2 5 4 2 2" xfId="12446" xr:uid="{00000000-0005-0000-0000-0000551A0000}"/>
    <cellStyle name="Normal 4 3 4 3 2 2 5 4 3" xfId="9519" xr:uid="{00000000-0005-0000-0000-0000561A0000}"/>
    <cellStyle name="Normal 4 3 4 3 2 2 5 5" xfId="4371" xr:uid="{00000000-0005-0000-0000-0000571A0000}"/>
    <cellStyle name="Normal 4 3 4 3 2 2 5 5 2" xfId="10797" xr:uid="{00000000-0005-0000-0000-0000581A0000}"/>
    <cellStyle name="Normal 4 3 4 3 2 2 5 6" xfId="7432" xr:uid="{00000000-0005-0000-0000-0000591A0000}"/>
    <cellStyle name="Normal 4 3 4 3 2 2 6" xfId="2455" xr:uid="{00000000-0005-0000-0000-00005A1A0000}"/>
    <cellStyle name="Normal 4 3 4 3 2 2 6 2" xfId="3618" xr:uid="{00000000-0005-0000-0000-00005B1A0000}"/>
    <cellStyle name="Normal 4 3 4 3 2 2 6 2 2" xfId="6557" xr:uid="{00000000-0005-0000-0000-00005C1A0000}"/>
    <cellStyle name="Normal 4 3 4 3 2 2 6 2 2 2" xfId="12983" xr:uid="{00000000-0005-0000-0000-00005D1A0000}"/>
    <cellStyle name="Normal 4 3 4 3 2 2 6 2 3" xfId="10056" xr:uid="{00000000-0005-0000-0000-00005E1A0000}"/>
    <cellStyle name="Normal 4 3 4 3 2 2 6 3" xfId="5639" xr:uid="{00000000-0005-0000-0000-00005F1A0000}"/>
    <cellStyle name="Normal 4 3 4 3 2 2 6 3 2" xfId="12065" xr:uid="{00000000-0005-0000-0000-0000601A0000}"/>
    <cellStyle name="Normal 4 3 4 3 2 2 6 4" xfId="9089" xr:uid="{00000000-0005-0000-0000-0000611A0000}"/>
    <cellStyle name="Normal 4 3 4 3 2 2 7" xfId="1824" xr:uid="{00000000-0005-0000-0000-0000621A0000}"/>
    <cellStyle name="Normal 4 3 4 3 2 2 7 2" xfId="3210" xr:uid="{00000000-0005-0000-0000-0000631A0000}"/>
    <cellStyle name="Normal 4 3 4 3 2 2 7 2 2" xfId="6149" xr:uid="{00000000-0005-0000-0000-0000641A0000}"/>
    <cellStyle name="Normal 4 3 4 3 2 2 7 2 2 2" xfId="12575" xr:uid="{00000000-0005-0000-0000-0000651A0000}"/>
    <cellStyle name="Normal 4 3 4 3 2 2 7 2 3" xfId="9648" xr:uid="{00000000-0005-0000-0000-0000661A0000}"/>
    <cellStyle name="Normal 4 3 4 3 2 2 7 3" xfId="5226" xr:uid="{00000000-0005-0000-0000-0000671A0000}"/>
    <cellStyle name="Normal 4 3 4 3 2 2 7 3 2" xfId="11652" xr:uid="{00000000-0005-0000-0000-0000681A0000}"/>
    <cellStyle name="Normal 4 3 4 3 2 2 7 4" xfId="8521" xr:uid="{00000000-0005-0000-0000-0000691A0000}"/>
    <cellStyle name="Normal 4 3 4 3 2 2 8" xfId="1266" xr:uid="{00000000-0005-0000-0000-00006A1A0000}"/>
    <cellStyle name="Normal 4 3 4 3 2 2 8 2" xfId="4860" xr:uid="{00000000-0005-0000-0000-00006B1A0000}"/>
    <cellStyle name="Normal 4 3 4 3 2 2 8 2 2" xfId="11286" xr:uid="{00000000-0005-0000-0000-00006C1A0000}"/>
    <cellStyle name="Normal 4 3 4 3 2 2 8 3" xfId="7980" xr:uid="{00000000-0005-0000-0000-00006D1A0000}"/>
    <cellStyle name="Normal 4 3 4 3 2 2 9" xfId="2846" xr:uid="{00000000-0005-0000-0000-00006E1A0000}"/>
    <cellStyle name="Normal 4 3 4 3 2 2 9 2" xfId="5787" xr:uid="{00000000-0005-0000-0000-00006F1A0000}"/>
    <cellStyle name="Normal 4 3 4 3 2 2 9 2 2" xfId="12213" xr:uid="{00000000-0005-0000-0000-0000701A0000}"/>
    <cellStyle name="Normal 4 3 4 3 2 2 9 3" xfId="9286" xr:uid="{00000000-0005-0000-0000-0000711A0000}"/>
    <cellStyle name="Normal 4 3 4 3 2 2_IOPES" xfId="2351" xr:uid="{00000000-0005-0000-0000-0000721A0000}"/>
    <cellStyle name="Normal 4 3 4 3 2 20" xfId="13671" xr:uid="{00000000-0005-0000-0000-0000731A0000}"/>
    <cellStyle name="Normal 4 3 4 3 2 3" xfId="81" xr:uid="{00000000-0005-0000-0000-0000741A0000}"/>
    <cellStyle name="Normal 4 3 4 3 2 3 10" xfId="1273" xr:uid="{00000000-0005-0000-0000-0000751A0000}"/>
    <cellStyle name="Normal 4 3 4 3 2 3 10 2" xfId="4867" xr:uid="{00000000-0005-0000-0000-0000761A0000}"/>
    <cellStyle name="Normal 4 3 4 3 2 3 10 2 2" xfId="11293" xr:uid="{00000000-0005-0000-0000-0000771A0000}"/>
    <cellStyle name="Normal 4 3 4 3 2 3 10 3" xfId="7987" xr:uid="{00000000-0005-0000-0000-0000781A0000}"/>
    <cellStyle name="Normal 4 3 4 3 2 3 11" xfId="2853" xr:uid="{00000000-0005-0000-0000-0000791A0000}"/>
    <cellStyle name="Normal 4 3 4 3 2 3 11 2" xfId="5794" xr:uid="{00000000-0005-0000-0000-00007A1A0000}"/>
    <cellStyle name="Normal 4 3 4 3 2 3 11 2 2" xfId="12220" xr:uid="{00000000-0005-0000-0000-00007B1A0000}"/>
    <cellStyle name="Normal 4 3 4 3 2 3 11 3" xfId="9293" xr:uid="{00000000-0005-0000-0000-00007C1A0000}"/>
    <cellStyle name="Normal 4 3 4 3 2 3 12" xfId="3788" xr:uid="{00000000-0005-0000-0000-00007D1A0000}"/>
    <cellStyle name="Normal 4 3 4 3 2 3 12 2" xfId="10214" xr:uid="{00000000-0005-0000-0000-00007E1A0000}"/>
    <cellStyle name="Normal 4 3 4 3 2 3 13" xfId="6843" xr:uid="{00000000-0005-0000-0000-00007F1A0000}"/>
    <cellStyle name="Normal 4 3 4 3 2 3 2" xfId="454" xr:uid="{00000000-0005-0000-0000-0000801A0000}"/>
    <cellStyle name="Normal 4 3 4 3 2 3 2 10" xfId="7199" xr:uid="{00000000-0005-0000-0000-0000811A0000}"/>
    <cellStyle name="Normal 4 3 4 3 2 3 2 2" xfId="1033" xr:uid="{00000000-0005-0000-0000-0000821A0000}"/>
    <cellStyle name="Normal 4 3 4 3 2 3 2 2 2" xfId="1898" xr:uid="{00000000-0005-0000-0000-0000831A0000}"/>
    <cellStyle name="Normal 4 3 4 3 2 3 2 2 2 2" xfId="3280" xr:uid="{00000000-0005-0000-0000-0000841A0000}"/>
    <cellStyle name="Normal 4 3 4 3 2 3 2 2 2 2 2" xfId="6219" xr:uid="{00000000-0005-0000-0000-0000851A0000}"/>
    <cellStyle name="Normal 4 3 4 3 2 3 2 2 2 2 2 2" xfId="12645" xr:uid="{00000000-0005-0000-0000-0000861A0000}"/>
    <cellStyle name="Normal 4 3 4 3 2 3 2 2 2 2 3" xfId="9718" xr:uid="{00000000-0005-0000-0000-0000871A0000}"/>
    <cellStyle name="Normal 4 3 4 3 2 3 2 2 2 3" xfId="5296" xr:uid="{00000000-0005-0000-0000-0000881A0000}"/>
    <cellStyle name="Normal 4 3 4 3 2 3 2 2 2 3 2" xfId="11722" xr:uid="{00000000-0005-0000-0000-0000891A0000}"/>
    <cellStyle name="Normal 4 3 4 3 2 3 2 2 2 4" xfId="8594" xr:uid="{00000000-0005-0000-0000-00008A1A0000}"/>
    <cellStyle name="Normal 4 3 4 3 2 3 2 2 3" xfId="1344" xr:uid="{00000000-0005-0000-0000-00008B1A0000}"/>
    <cellStyle name="Normal 4 3 4 3 2 3 2 2 3 2" xfId="4930" xr:uid="{00000000-0005-0000-0000-00008C1A0000}"/>
    <cellStyle name="Normal 4 3 4 3 2 3 2 2 3 2 2" xfId="11356" xr:uid="{00000000-0005-0000-0000-00008D1A0000}"/>
    <cellStyle name="Normal 4 3 4 3 2 3 2 2 3 3" xfId="8058" xr:uid="{00000000-0005-0000-0000-00008E1A0000}"/>
    <cellStyle name="Normal 4 3 4 3 2 3 2 2 4" xfId="2916" xr:uid="{00000000-0005-0000-0000-00008F1A0000}"/>
    <cellStyle name="Normal 4 3 4 3 2 3 2 2 4 2" xfId="5857" xr:uid="{00000000-0005-0000-0000-0000901A0000}"/>
    <cellStyle name="Normal 4 3 4 3 2 3 2 2 4 2 2" xfId="12283" xr:uid="{00000000-0005-0000-0000-0000911A0000}"/>
    <cellStyle name="Normal 4 3 4 3 2 3 2 2 4 3" xfId="9356" xr:uid="{00000000-0005-0000-0000-0000921A0000}"/>
    <cellStyle name="Normal 4 3 4 3 2 3 2 2 5" xfId="4692" xr:uid="{00000000-0005-0000-0000-0000931A0000}"/>
    <cellStyle name="Normal 4 3 4 3 2 3 2 2 5 2" xfId="11118" xr:uid="{00000000-0005-0000-0000-0000941A0000}"/>
    <cellStyle name="Normal 4 3 4 3 2 3 2 2 6" xfId="7753" xr:uid="{00000000-0005-0000-0000-0000951A0000}"/>
    <cellStyle name="Normal 4 3 4 3 2 3 2 3" xfId="1410" xr:uid="{00000000-0005-0000-0000-0000961A0000}"/>
    <cellStyle name="Normal 4 3 4 3 2 3 2 3 2" xfId="1963" xr:uid="{00000000-0005-0000-0000-0000971A0000}"/>
    <cellStyle name="Normal 4 3 4 3 2 3 2 3 2 2" xfId="3338" xr:uid="{00000000-0005-0000-0000-0000981A0000}"/>
    <cellStyle name="Normal 4 3 4 3 2 3 2 3 2 2 2" xfId="6277" xr:uid="{00000000-0005-0000-0000-0000991A0000}"/>
    <cellStyle name="Normal 4 3 4 3 2 3 2 3 2 2 2 2" xfId="12703" xr:uid="{00000000-0005-0000-0000-00009A1A0000}"/>
    <cellStyle name="Normal 4 3 4 3 2 3 2 3 2 2 3" xfId="9776" xr:uid="{00000000-0005-0000-0000-00009B1A0000}"/>
    <cellStyle name="Normal 4 3 4 3 2 3 2 3 2 3" xfId="5354" xr:uid="{00000000-0005-0000-0000-00009C1A0000}"/>
    <cellStyle name="Normal 4 3 4 3 2 3 2 3 2 3 2" xfId="11780" xr:uid="{00000000-0005-0000-0000-00009D1A0000}"/>
    <cellStyle name="Normal 4 3 4 3 2 3 2 3 2 4" xfId="8659" xr:uid="{00000000-0005-0000-0000-00009E1A0000}"/>
    <cellStyle name="Normal 4 3 4 3 2 3 2 3 3" xfId="2974" xr:uid="{00000000-0005-0000-0000-00009F1A0000}"/>
    <cellStyle name="Normal 4 3 4 3 2 3 2 3 3 2" xfId="5915" xr:uid="{00000000-0005-0000-0000-0000A01A0000}"/>
    <cellStyle name="Normal 4 3 4 3 2 3 2 3 3 2 2" xfId="12341" xr:uid="{00000000-0005-0000-0000-0000A11A0000}"/>
    <cellStyle name="Normal 4 3 4 3 2 3 2 3 3 3" xfId="9414" xr:uid="{00000000-0005-0000-0000-0000A21A0000}"/>
    <cellStyle name="Normal 4 3 4 3 2 3 2 3 4" xfId="4988" xr:uid="{00000000-0005-0000-0000-0000A31A0000}"/>
    <cellStyle name="Normal 4 3 4 3 2 3 2 3 4 2" xfId="11414" xr:uid="{00000000-0005-0000-0000-0000A41A0000}"/>
    <cellStyle name="Normal 4 3 4 3 2 3 2 3 5" xfId="8124" xr:uid="{00000000-0005-0000-0000-0000A51A0000}"/>
    <cellStyle name="Normal 4 3 4 3 2 3 2 4" xfId="1568" xr:uid="{00000000-0005-0000-0000-0000A61A0000}"/>
    <cellStyle name="Normal 4 3 4 3 2 3 2 4 2" xfId="2117" xr:uid="{00000000-0005-0000-0000-0000A71A0000}"/>
    <cellStyle name="Normal 4 3 4 3 2 3 2 4 2 2" xfId="3396" xr:uid="{00000000-0005-0000-0000-0000A81A0000}"/>
    <cellStyle name="Normal 4 3 4 3 2 3 2 4 2 2 2" xfId="6335" xr:uid="{00000000-0005-0000-0000-0000A91A0000}"/>
    <cellStyle name="Normal 4 3 4 3 2 3 2 4 2 2 2 2" xfId="12761" xr:uid="{00000000-0005-0000-0000-0000AA1A0000}"/>
    <cellStyle name="Normal 4 3 4 3 2 3 2 4 2 2 3" xfId="9834" xr:uid="{00000000-0005-0000-0000-0000AB1A0000}"/>
    <cellStyle name="Normal 4 3 4 3 2 3 2 4 2 3" xfId="5414" xr:uid="{00000000-0005-0000-0000-0000AC1A0000}"/>
    <cellStyle name="Normal 4 3 4 3 2 3 2 4 2 3 2" xfId="11840" xr:uid="{00000000-0005-0000-0000-0000AD1A0000}"/>
    <cellStyle name="Normal 4 3 4 3 2 3 2 4 2 4" xfId="8811" xr:uid="{00000000-0005-0000-0000-0000AE1A0000}"/>
    <cellStyle name="Normal 4 3 4 3 2 3 2 4 3" xfId="3033" xr:uid="{00000000-0005-0000-0000-0000AF1A0000}"/>
    <cellStyle name="Normal 4 3 4 3 2 3 2 4 3 2" xfId="5973" xr:uid="{00000000-0005-0000-0000-0000B01A0000}"/>
    <cellStyle name="Normal 4 3 4 3 2 3 2 4 3 2 2" xfId="12399" xr:uid="{00000000-0005-0000-0000-0000B11A0000}"/>
    <cellStyle name="Normal 4 3 4 3 2 3 2 4 3 3" xfId="9472" xr:uid="{00000000-0005-0000-0000-0000B21A0000}"/>
    <cellStyle name="Normal 4 3 4 3 2 3 2 4 4" xfId="5046" xr:uid="{00000000-0005-0000-0000-0000B31A0000}"/>
    <cellStyle name="Normal 4 3 4 3 2 3 2 4 4 2" xfId="11472" xr:uid="{00000000-0005-0000-0000-0000B41A0000}"/>
    <cellStyle name="Normal 4 3 4 3 2 3 2 4 5" xfId="8282" xr:uid="{00000000-0005-0000-0000-0000B51A0000}"/>
    <cellStyle name="Normal 4 3 4 3 2 3 2 5" xfId="1725" xr:uid="{00000000-0005-0000-0000-0000B61A0000}"/>
    <cellStyle name="Normal 4 3 4 3 2 3 2 5 2" xfId="2281" xr:uid="{00000000-0005-0000-0000-0000B71A0000}"/>
    <cellStyle name="Normal 4 3 4 3 2 3 2 5 2 2" xfId="3516" xr:uid="{00000000-0005-0000-0000-0000B81A0000}"/>
    <cellStyle name="Normal 4 3 4 3 2 3 2 5 2 2 2" xfId="6455" xr:uid="{00000000-0005-0000-0000-0000B91A0000}"/>
    <cellStyle name="Normal 4 3 4 3 2 3 2 5 2 2 2 2" xfId="12881" xr:uid="{00000000-0005-0000-0000-0000BA1A0000}"/>
    <cellStyle name="Normal 4 3 4 3 2 3 2 5 2 2 3" xfId="9954" xr:uid="{00000000-0005-0000-0000-0000BB1A0000}"/>
    <cellStyle name="Normal 4 3 4 3 2 3 2 5 2 3" xfId="5535" xr:uid="{00000000-0005-0000-0000-0000BC1A0000}"/>
    <cellStyle name="Normal 4 3 4 3 2 3 2 5 2 3 2" xfId="11961" xr:uid="{00000000-0005-0000-0000-0000BD1A0000}"/>
    <cellStyle name="Normal 4 3 4 3 2 3 2 5 2 4" xfId="8962" xr:uid="{00000000-0005-0000-0000-0000BE1A0000}"/>
    <cellStyle name="Normal 4 3 4 3 2 3 2 5 3" xfId="3154" xr:uid="{00000000-0005-0000-0000-0000BF1A0000}"/>
    <cellStyle name="Normal 4 3 4 3 2 3 2 5 3 2" xfId="6093" xr:uid="{00000000-0005-0000-0000-0000C01A0000}"/>
    <cellStyle name="Normal 4 3 4 3 2 3 2 5 3 2 2" xfId="12519" xr:uid="{00000000-0005-0000-0000-0000C11A0000}"/>
    <cellStyle name="Normal 4 3 4 3 2 3 2 5 3 3" xfId="9592" xr:uid="{00000000-0005-0000-0000-0000C21A0000}"/>
    <cellStyle name="Normal 4 3 4 3 2 3 2 5 4" xfId="5167" xr:uid="{00000000-0005-0000-0000-0000C31A0000}"/>
    <cellStyle name="Normal 4 3 4 3 2 3 2 5 4 2" xfId="11593" xr:uid="{00000000-0005-0000-0000-0000C41A0000}"/>
    <cellStyle name="Normal 4 3 4 3 2 3 2 5 5" xfId="8434" xr:uid="{00000000-0005-0000-0000-0000C51A0000}"/>
    <cellStyle name="Normal 4 3 4 3 2 3 2 6" xfId="1837" xr:uid="{00000000-0005-0000-0000-0000C61A0000}"/>
    <cellStyle name="Normal 4 3 4 3 2 3 2 6 2" xfId="3222" xr:uid="{00000000-0005-0000-0000-0000C71A0000}"/>
    <cellStyle name="Normal 4 3 4 3 2 3 2 6 2 2" xfId="6161" xr:uid="{00000000-0005-0000-0000-0000C81A0000}"/>
    <cellStyle name="Normal 4 3 4 3 2 3 2 6 2 2 2" xfId="12587" xr:uid="{00000000-0005-0000-0000-0000C91A0000}"/>
    <cellStyle name="Normal 4 3 4 3 2 3 2 6 2 3" xfId="9660" xr:uid="{00000000-0005-0000-0000-0000CA1A0000}"/>
    <cellStyle name="Normal 4 3 4 3 2 3 2 6 3" xfId="5238" xr:uid="{00000000-0005-0000-0000-0000CB1A0000}"/>
    <cellStyle name="Normal 4 3 4 3 2 3 2 6 3 2" xfId="11664" xr:uid="{00000000-0005-0000-0000-0000CC1A0000}"/>
    <cellStyle name="Normal 4 3 4 3 2 3 2 6 4" xfId="8533" xr:uid="{00000000-0005-0000-0000-0000CD1A0000}"/>
    <cellStyle name="Normal 4 3 4 3 2 3 2 7" xfId="1278" xr:uid="{00000000-0005-0000-0000-0000CE1A0000}"/>
    <cellStyle name="Normal 4 3 4 3 2 3 2 7 2" xfId="4872" xr:uid="{00000000-0005-0000-0000-0000CF1A0000}"/>
    <cellStyle name="Normal 4 3 4 3 2 3 2 7 2 2" xfId="11298" xr:uid="{00000000-0005-0000-0000-0000D01A0000}"/>
    <cellStyle name="Normal 4 3 4 3 2 3 2 7 3" xfId="7992" xr:uid="{00000000-0005-0000-0000-0000D11A0000}"/>
    <cellStyle name="Normal 4 3 4 3 2 3 2 8" xfId="2858" xr:uid="{00000000-0005-0000-0000-0000D21A0000}"/>
    <cellStyle name="Normal 4 3 4 3 2 3 2 8 2" xfId="5799" xr:uid="{00000000-0005-0000-0000-0000D31A0000}"/>
    <cellStyle name="Normal 4 3 4 3 2 3 2 8 2 2" xfId="12225" xr:uid="{00000000-0005-0000-0000-0000D41A0000}"/>
    <cellStyle name="Normal 4 3 4 3 2 3 2 8 3" xfId="9298" xr:uid="{00000000-0005-0000-0000-0000D51A0000}"/>
    <cellStyle name="Normal 4 3 4 3 2 3 2 9" xfId="4144" xr:uid="{00000000-0005-0000-0000-0000D61A0000}"/>
    <cellStyle name="Normal 4 3 4 3 2 3 2 9 2" xfId="10570" xr:uid="{00000000-0005-0000-0000-0000D71A0000}"/>
    <cellStyle name="Normal 4 3 4 3 2 3 3" xfId="275" xr:uid="{00000000-0005-0000-0000-0000D81A0000}"/>
    <cellStyle name="Normal 4 3 4 3 2 3 3 2" xfId="855" xr:uid="{00000000-0005-0000-0000-0000D91A0000}"/>
    <cellStyle name="Normal 4 3 4 3 2 3 3 2 2" xfId="1903" xr:uid="{00000000-0005-0000-0000-0000DA1A0000}"/>
    <cellStyle name="Normal 4 3 4 3 2 3 3 2 2 2" xfId="3285" xr:uid="{00000000-0005-0000-0000-0000DB1A0000}"/>
    <cellStyle name="Normal 4 3 4 3 2 3 3 2 2 2 2" xfId="6224" xr:uid="{00000000-0005-0000-0000-0000DC1A0000}"/>
    <cellStyle name="Normal 4 3 4 3 2 3 3 2 2 2 2 2" xfId="12650" xr:uid="{00000000-0005-0000-0000-0000DD1A0000}"/>
    <cellStyle name="Normal 4 3 4 3 2 3 3 2 2 2 3" xfId="9723" xr:uid="{00000000-0005-0000-0000-0000DE1A0000}"/>
    <cellStyle name="Normal 4 3 4 3 2 3 3 2 2 3" xfId="5301" xr:uid="{00000000-0005-0000-0000-0000DF1A0000}"/>
    <cellStyle name="Normal 4 3 4 3 2 3 3 2 2 3 2" xfId="11727" xr:uid="{00000000-0005-0000-0000-0000E01A0000}"/>
    <cellStyle name="Normal 4 3 4 3 2 3 3 2 2 4" xfId="8599" xr:uid="{00000000-0005-0000-0000-0000E11A0000}"/>
    <cellStyle name="Normal 4 3 4 3 2 3 3 2 3" xfId="1349" xr:uid="{00000000-0005-0000-0000-0000E21A0000}"/>
    <cellStyle name="Normal 4 3 4 3 2 3 3 2 3 2" xfId="4935" xr:uid="{00000000-0005-0000-0000-0000E31A0000}"/>
    <cellStyle name="Normal 4 3 4 3 2 3 3 2 3 2 2" xfId="11361" xr:uid="{00000000-0005-0000-0000-0000E41A0000}"/>
    <cellStyle name="Normal 4 3 4 3 2 3 3 2 3 3" xfId="8063" xr:uid="{00000000-0005-0000-0000-0000E51A0000}"/>
    <cellStyle name="Normal 4 3 4 3 2 3 3 2 4" xfId="2921" xr:uid="{00000000-0005-0000-0000-0000E61A0000}"/>
    <cellStyle name="Normal 4 3 4 3 2 3 3 2 4 2" xfId="5862" xr:uid="{00000000-0005-0000-0000-0000E71A0000}"/>
    <cellStyle name="Normal 4 3 4 3 2 3 3 2 4 2 2" xfId="12288" xr:uid="{00000000-0005-0000-0000-0000E81A0000}"/>
    <cellStyle name="Normal 4 3 4 3 2 3 3 2 4 3" xfId="9361" xr:uid="{00000000-0005-0000-0000-0000E91A0000}"/>
    <cellStyle name="Normal 4 3 4 3 2 3 3 2 5" xfId="4514" xr:uid="{00000000-0005-0000-0000-0000EA1A0000}"/>
    <cellStyle name="Normal 4 3 4 3 2 3 3 2 5 2" xfId="10940" xr:uid="{00000000-0005-0000-0000-0000EB1A0000}"/>
    <cellStyle name="Normal 4 3 4 3 2 3 3 2 6" xfId="7575" xr:uid="{00000000-0005-0000-0000-0000EC1A0000}"/>
    <cellStyle name="Normal 4 3 4 3 2 3 3 3" xfId="1415" xr:uid="{00000000-0005-0000-0000-0000ED1A0000}"/>
    <cellStyle name="Normal 4 3 4 3 2 3 3 3 2" xfId="1968" xr:uid="{00000000-0005-0000-0000-0000EE1A0000}"/>
    <cellStyle name="Normal 4 3 4 3 2 3 3 3 2 2" xfId="3343" xr:uid="{00000000-0005-0000-0000-0000EF1A0000}"/>
    <cellStyle name="Normal 4 3 4 3 2 3 3 3 2 2 2" xfId="6282" xr:uid="{00000000-0005-0000-0000-0000F01A0000}"/>
    <cellStyle name="Normal 4 3 4 3 2 3 3 3 2 2 2 2" xfId="12708" xr:uid="{00000000-0005-0000-0000-0000F11A0000}"/>
    <cellStyle name="Normal 4 3 4 3 2 3 3 3 2 2 3" xfId="9781" xr:uid="{00000000-0005-0000-0000-0000F21A0000}"/>
    <cellStyle name="Normal 4 3 4 3 2 3 3 3 2 3" xfId="5359" xr:uid="{00000000-0005-0000-0000-0000F31A0000}"/>
    <cellStyle name="Normal 4 3 4 3 2 3 3 3 2 3 2" xfId="11785" xr:uid="{00000000-0005-0000-0000-0000F41A0000}"/>
    <cellStyle name="Normal 4 3 4 3 2 3 3 3 2 4" xfId="8664" xr:uid="{00000000-0005-0000-0000-0000F51A0000}"/>
    <cellStyle name="Normal 4 3 4 3 2 3 3 3 3" xfId="2979" xr:uid="{00000000-0005-0000-0000-0000F61A0000}"/>
    <cellStyle name="Normal 4 3 4 3 2 3 3 3 3 2" xfId="5920" xr:uid="{00000000-0005-0000-0000-0000F71A0000}"/>
    <cellStyle name="Normal 4 3 4 3 2 3 3 3 3 2 2" xfId="12346" xr:uid="{00000000-0005-0000-0000-0000F81A0000}"/>
    <cellStyle name="Normal 4 3 4 3 2 3 3 3 3 3" xfId="9419" xr:uid="{00000000-0005-0000-0000-0000F91A0000}"/>
    <cellStyle name="Normal 4 3 4 3 2 3 3 3 4" xfId="4993" xr:uid="{00000000-0005-0000-0000-0000FA1A0000}"/>
    <cellStyle name="Normal 4 3 4 3 2 3 3 3 4 2" xfId="11419" xr:uid="{00000000-0005-0000-0000-0000FB1A0000}"/>
    <cellStyle name="Normal 4 3 4 3 2 3 3 3 5" xfId="8129" xr:uid="{00000000-0005-0000-0000-0000FC1A0000}"/>
    <cellStyle name="Normal 4 3 4 3 2 3 3 4" xfId="1573" xr:uid="{00000000-0005-0000-0000-0000FD1A0000}"/>
    <cellStyle name="Normal 4 3 4 3 2 3 3 4 2" xfId="2122" xr:uid="{00000000-0005-0000-0000-0000FE1A0000}"/>
    <cellStyle name="Normal 4 3 4 3 2 3 3 4 2 2" xfId="3401" xr:uid="{00000000-0005-0000-0000-0000FF1A0000}"/>
    <cellStyle name="Normal 4 3 4 3 2 3 3 4 2 2 2" xfId="6340" xr:uid="{00000000-0005-0000-0000-0000001B0000}"/>
    <cellStyle name="Normal 4 3 4 3 2 3 3 4 2 2 2 2" xfId="12766" xr:uid="{00000000-0005-0000-0000-0000011B0000}"/>
    <cellStyle name="Normal 4 3 4 3 2 3 3 4 2 2 3" xfId="9839" xr:uid="{00000000-0005-0000-0000-0000021B0000}"/>
    <cellStyle name="Normal 4 3 4 3 2 3 3 4 2 3" xfId="5419" xr:uid="{00000000-0005-0000-0000-0000031B0000}"/>
    <cellStyle name="Normal 4 3 4 3 2 3 3 4 2 3 2" xfId="11845" xr:uid="{00000000-0005-0000-0000-0000041B0000}"/>
    <cellStyle name="Normal 4 3 4 3 2 3 3 4 2 4" xfId="8816" xr:uid="{00000000-0005-0000-0000-0000051B0000}"/>
    <cellStyle name="Normal 4 3 4 3 2 3 3 4 3" xfId="3038" xr:uid="{00000000-0005-0000-0000-0000061B0000}"/>
    <cellStyle name="Normal 4 3 4 3 2 3 3 4 3 2" xfId="5978" xr:uid="{00000000-0005-0000-0000-0000071B0000}"/>
    <cellStyle name="Normal 4 3 4 3 2 3 3 4 3 2 2" xfId="12404" xr:uid="{00000000-0005-0000-0000-0000081B0000}"/>
    <cellStyle name="Normal 4 3 4 3 2 3 3 4 3 3" xfId="9477" xr:uid="{00000000-0005-0000-0000-0000091B0000}"/>
    <cellStyle name="Normal 4 3 4 3 2 3 3 4 4" xfId="5051" xr:uid="{00000000-0005-0000-0000-00000A1B0000}"/>
    <cellStyle name="Normal 4 3 4 3 2 3 3 4 4 2" xfId="11477" xr:uid="{00000000-0005-0000-0000-00000B1B0000}"/>
    <cellStyle name="Normal 4 3 4 3 2 3 3 4 5" xfId="8287" xr:uid="{00000000-0005-0000-0000-00000C1B0000}"/>
    <cellStyle name="Normal 4 3 4 3 2 3 3 5" xfId="1842" xr:uid="{00000000-0005-0000-0000-00000D1B0000}"/>
    <cellStyle name="Normal 4 3 4 3 2 3 3 5 2" xfId="3227" xr:uid="{00000000-0005-0000-0000-00000E1B0000}"/>
    <cellStyle name="Normal 4 3 4 3 2 3 3 5 2 2" xfId="6166" xr:uid="{00000000-0005-0000-0000-00000F1B0000}"/>
    <cellStyle name="Normal 4 3 4 3 2 3 3 5 2 2 2" xfId="12592" xr:uid="{00000000-0005-0000-0000-0000101B0000}"/>
    <cellStyle name="Normal 4 3 4 3 2 3 3 5 2 3" xfId="9665" xr:uid="{00000000-0005-0000-0000-0000111B0000}"/>
    <cellStyle name="Normal 4 3 4 3 2 3 3 5 3" xfId="5243" xr:uid="{00000000-0005-0000-0000-0000121B0000}"/>
    <cellStyle name="Normal 4 3 4 3 2 3 3 5 3 2" xfId="11669" xr:uid="{00000000-0005-0000-0000-0000131B0000}"/>
    <cellStyle name="Normal 4 3 4 3 2 3 3 5 4" xfId="8538" xr:uid="{00000000-0005-0000-0000-0000141B0000}"/>
    <cellStyle name="Normal 4 3 4 3 2 3 3 6" xfId="1283" xr:uid="{00000000-0005-0000-0000-0000151B0000}"/>
    <cellStyle name="Normal 4 3 4 3 2 3 3 6 2" xfId="4877" xr:uid="{00000000-0005-0000-0000-0000161B0000}"/>
    <cellStyle name="Normal 4 3 4 3 2 3 3 6 2 2" xfId="11303" xr:uid="{00000000-0005-0000-0000-0000171B0000}"/>
    <cellStyle name="Normal 4 3 4 3 2 3 3 6 3" xfId="7997" xr:uid="{00000000-0005-0000-0000-0000181B0000}"/>
    <cellStyle name="Normal 4 3 4 3 2 3 3 7" xfId="2863" xr:uid="{00000000-0005-0000-0000-0000191B0000}"/>
    <cellStyle name="Normal 4 3 4 3 2 3 3 7 2" xfId="5804" xr:uid="{00000000-0005-0000-0000-00001A1B0000}"/>
    <cellStyle name="Normal 4 3 4 3 2 3 3 7 2 2" xfId="12230" xr:uid="{00000000-0005-0000-0000-00001B1B0000}"/>
    <cellStyle name="Normal 4 3 4 3 2 3 3 7 3" xfId="9303" xr:uid="{00000000-0005-0000-0000-00001C1B0000}"/>
    <cellStyle name="Normal 4 3 4 3 2 3 3 8" xfId="3966" xr:uid="{00000000-0005-0000-0000-00001D1B0000}"/>
    <cellStyle name="Normal 4 3 4 3 2 3 3 8 2" xfId="10392" xr:uid="{00000000-0005-0000-0000-00001E1B0000}"/>
    <cellStyle name="Normal 4 3 4 3 2 3 3 9" xfId="7021" xr:uid="{00000000-0005-0000-0000-00001F1B0000}"/>
    <cellStyle name="Normal 4 3 4 3 2 3 4" xfId="677" xr:uid="{00000000-0005-0000-0000-0000201B0000}"/>
    <cellStyle name="Normal 4 3 4 3 2 3 4 2" xfId="1893" xr:uid="{00000000-0005-0000-0000-0000211B0000}"/>
    <cellStyle name="Normal 4 3 4 3 2 3 4 2 2" xfId="3275" xr:uid="{00000000-0005-0000-0000-0000221B0000}"/>
    <cellStyle name="Normal 4 3 4 3 2 3 4 2 2 2" xfId="6214" xr:uid="{00000000-0005-0000-0000-0000231B0000}"/>
    <cellStyle name="Normal 4 3 4 3 2 3 4 2 2 2 2" xfId="12640" xr:uid="{00000000-0005-0000-0000-0000241B0000}"/>
    <cellStyle name="Normal 4 3 4 3 2 3 4 2 2 3" xfId="9713" xr:uid="{00000000-0005-0000-0000-0000251B0000}"/>
    <cellStyle name="Normal 4 3 4 3 2 3 4 2 3" xfId="5291" xr:uid="{00000000-0005-0000-0000-0000261B0000}"/>
    <cellStyle name="Normal 4 3 4 3 2 3 4 2 3 2" xfId="11717" xr:uid="{00000000-0005-0000-0000-0000271B0000}"/>
    <cellStyle name="Normal 4 3 4 3 2 3 4 2 4" xfId="8589" xr:uid="{00000000-0005-0000-0000-0000281B0000}"/>
    <cellStyle name="Normal 4 3 4 3 2 3 4 3" xfId="1339" xr:uid="{00000000-0005-0000-0000-0000291B0000}"/>
    <cellStyle name="Normal 4 3 4 3 2 3 4 3 2" xfId="4925" xr:uid="{00000000-0005-0000-0000-00002A1B0000}"/>
    <cellStyle name="Normal 4 3 4 3 2 3 4 3 2 2" xfId="11351" xr:uid="{00000000-0005-0000-0000-00002B1B0000}"/>
    <cellStyle name="Normal 4 3 4 3 2 3 4 3 3" xfId="8053" xr:uid="{00000000-0005-0000-0000-00002C1B0000}"/>
    <cellStyle name="Normal 4 3 4 3 2 3 4 4" xfId="2911" xr:uid="{00000000-0005-0000-0000-00002D1B0000}"/>
    <cellStyle name="Normal 4 3 4 3 2 3 4 4 2" xfId="5852" xr:uid="{00000000-0005-0000-0000-00002E1B0000}"/>
    <cellStyle name="Normal 4 3 4 3 2 3 4 4 2 2" xfId="12278" xr:uid="{00000000-0005-0000-0000-00002F1B0000}"/>
    <cellStyle name="Normal 4 3 4 3 2 3 4 4 3" xfId="9351" xr:uid="{00000000-0005-0000-0000-0000301B0000}"/>
    <cellStyle name="Normal 4 3 4 3 2 3 4 5" xfId="4336" xr:uid="{00000000-0005-0000-0000-0000311B0000}"/>
    <cellStyle name="Normal 4 3 4 3 2 3 4 5 2" xfId="10762" xr:uid="{00000000-0005-0000-0000-0000321B0000}"/>
    <cellStyle name="Normal 4 3 4 3 2 3 4 6" xfId="7397" xr:uid="{00000000-0005-0000-0000-0000331B0000}"/>
    <cellStyle name="Normal 4 3 4 3 2 3 5" xfId="1405" xr:uid="{00000000-0005-0000-0000-0000341B0000}"/>
    <cellStyle name="Normal 4 3 4 3 2 3 5 2" xfId="1958" xr:uid="{00000000-0005-0000-0000-0000351B0000}"/>
    <cellStyle name="Normal 4 3 4 3 2 3 5 2 2" xfId="3333" xr:uid="{00000000-0005-0000-0000-0000361B0000}"/>
    <cellStyle name="Normal 4 3 4 3 2 3 5 2 2 2" xfId="6272" xr:uid="{00000000-0005-0000-0000-0000371B0000}"/>
    <cellStyle name="Normal 4 3 4 3 2 3 5 2 2 2 2" xfId="12698" xr:uid="{00000000-0005-0000-0000-0000381B0000}"/>
    <cellStyle name="Normal 4 3 4 3 2 3 5 2 2 3" xfId="9771" xr:uid="{00000000-0005-0000-0000-0000391B0000}"/>
    <cellStyle name="Normal 4 3 4 3 2 3 5 2 3" xfId="5349" xr:uid="{00000000-0005-0000-0000-00003A1B0000}"/>
    <cellStyle name="Normal 4 3 4 3 2 3 5 2 3 2" xfId="11775" xr:uid="{00000000-0005-0000-0000-00003B1B0000}"/>
    <cellStyle name="Normal 4 3 4 3 2 3 5 2 4" xfId="8654" xr:uid="{00000000-0005-0000-0000-00003C1B0000}"/>
    <cellStyle name="Normal 4 3 4 3 2 3 5 3" xfId="2969" xr:uid="{00000000-0005-0000-0000-00003D1B0000}"/>
    <cellStyle name="Normal 4 3 4 3 2 3 5 3 2" xfId="5910" xr:uid="{00000000-0005-0000-0000-00003E1B0000}"/>
    <cellStyle name="Normal 4 3 4 3 2 3 5 3 2 2" xfId="12336" xr:uid="{00000000-0005-0000-0000-00003F1B0000}"/>
    <cellStyle name="Normal 4 3 4 3 2 3 5 3 3" xfId="9409" xr:uid="{00000000-0005-0000-0000-0000401B0000}"/>
    <cellStyle name="Normal 4 3 4 3 2 3 5 4" xfId="4983" xr:uid="{00000000-0005-0000-0000-0000411B0000}"/>
    <cellStyle name="Normal 4 3 4 3 2 3 5 4 2" xfId="11409" xr:uid="{00000000-0005-0000-0000-0000421B0000}"/>
    <cellStyle name="Normal 4 3 4 3 2 3 5 5" xfId="8119" xr:uid="{00000000-0005-0000-0000-0000431B0000}"/>
    <cellStyle name="Normal 4 3 4 3 2 3 6" xfId="1563" xr:uid="{00000000-0005-0000-0000-0000441B0000}"/>
    <cellStyle name="Normal 4 3 4 3 2 3 6 2" xfId="2112" xr:uid="{00000000-0005-0000-0000-0000451B0000}"/>
    <cellStyle name="Normal 4 3 4 3 2 3 6 2 2" xfId="3391" xr:uid="{00000000-0005-0000-0000-0000461B0000}"/>
    <cellStyle name="Normal 4 3 4 3 2 3 6 2 2 2" xfId="6330" xr:uid="{00000000-0005-0000-0000-0000471B0000}"/>
    <cellStyle name="Normal 4 3 4 3 2 3 6 2 2 2 2" xfId="12756" xr:uid="{00000000-0005-0000-0000-0000481B0000}"/>
    <cellStyle name="Normal 4 3 4 3 2 3 6 2 2 3" xfId="9829" xr:uid="{00000000-0005-0000-0000-0000491B0000}"/>
    <cellStyle name="Normal 4 3 4 3 2 3 6 2 3" xfId="5409" xr:uid="{00000000-0005-0000-0000-00004A1B0000}"/>
    <cellStyle name="Normal 4 3 4 3 2 3 6 2 3 2" xfId="11835" xr:uid="{00000000-0005-0000-0000-00004B1B0000}"/>
    <cellStyle name="Normal 4 3 4 3 2 3 6 2 4" xfId="8806" xr:uid="{00000000-0005-0000-0000-00004C1B0000}"/>
    <cellStyle name="Normal 4 3 4 3 2 3 6 3" xfId="3028" xr:uid="{00000000-0005-0000-0000-00004D1B0000}"/>
    <cellStyle name="Normal 4 3 4 3 2 3 6 3 2" xfId="5968" xr:uid="{00000000-0005-0000-0000-00004E1B0000}"/>
    <cellStyle name="Normal 4 3 4 3 2 3 6 3 2 2" xfId="12394" xr:uid="{00000000-0005-0000-0000-00004F1B0000}"/>
    <cellStyle name="Normal 4 3 4 3 2 3 6 3 3" xfId="9467" xr:uid="{00000000-0005-0000-0000-0000501B0000}"/>
    <cellStyle name="Normal 4 3 4 3 2 3 6 4" xfId="5041" xr:uid="{00000000-0005-0000-0000-0000511B0000}"/>
    <cellStyle name="Normal 4 3 4 3 2 3 6 4 2" xfId="11467" xr:uid="{00000000-0005-0000-0000-0000521B0000}"/>
    <cellStyle name="Normal 4 3 4 3 2 3 6 5" xfId="8277" xr:uid="{00000000-0005-0000-0000-0000531B0000}"/>
    <cellStyle name="Normal 4 3 4 3 2 3 7" xfId="1649" xr:uid="{00000000-0005-0000-0000-0000541B0000}"/>
    <cellStyle name="Normal 4 3 4 3 2 3 7 2" xfId="2203" xr:uid="{00000000-0005-0000-0000-0000551B0000}"/>
    <cellStyle name="Normal 4 3 4 3 2 3 7 2 2" xfId="3455" xr:uid="{00000000-0005-0000-0000-0000561B0000}"/>
    <cellStyle name="Normal 4 3 4 3 2 3 7 2 2 2" xfId="6394" xr:uid="{00000000-0005-0000-0000-0000571B0000}"/>
    <cellStyle name="Normal 4 3 4 3 2 3 7 2 2 2 2" xfId="12820" xr:uid="{00000000-0005-0000-0000-0000581B0000}"/>
    <cellStyle name="Normal 4 3 4 3 2 3 7 2 2 3" xfId="9893" xr:uid="{00000000-0005-0000-0000-0000591B0000}"/>
    <cellStyle name="Normal 4 3 4 3 2 3 7 2 3" xfId="5473" xr:uid="{00000000-0005-0000-0000-00005A1B0000}"/>
    <cellStyle name="Normal 4 3 4 3 2 3 7 2 3 2" xfId="11899" xr:uid="{00000000-0005-0000-0000-00005B1B0000}"/>
    <cellStyle name="Normal 4 3 4 3 2 3 7 2 4" xfId="8888" xr:uid="{00000000-0005-0000-0000-00005C1B0000}"/>
    <cellStyle name="Normal 4 3 4 3 2 3 7 3" xfId="3093" xr:uid="{00000000-0005-0000-0000-00005D1B0000}"/>
    <cellStyle name="Normal 4 3 4 3 2 3 7 3 2" xfId="6032" xr:uid="{00000000-0005-0000-0000-00005E1B0000}"/>
    <cellStyle name="Normal 4 3 4 3 2 3 7 3 2 2" xfId="12458" xr:uid="{00000000-0005-0000-0000-00005F1B0000}"/>
    <cellStyle name="Normal 4 3 4 3 2 3 7 3 3" xfId="9531" xr:uid="{00000000-0005-0000-0000-0000601B0000}"/>
    <cellStyle name="Normal 4 3 4 3 2 3 7 4" xfId="5105" xr:uid="{00000000-0005-0000-0000-0000611B0000}"/>
    <cellStyle name="Normal 4 3 4 3 2 3 7 4 2" xfId="11531" xr:uid="{00000000-0005-0000-0000-0000621B0000}"/>
    <cellStyle name="Normal 4 3 4 3 2 3 7 5" xfId="8360" xr:uid="{00000000-0005-0000-0000-0000631B0000}"/>
    <cellStyle name="Normal 4 3 4 3 2 3 8" xfId="2420" xr:uid="{00000000-0005-0000-0000-0000641B0000}"/>
    <cellStyle name="Normal 4 3 4 3 2 3 8 2" xfId="3583" xr:uid="{00000000-0005-0000-0000-0000651B0000}"/>
    <cellStyle name="Normal 4 3 4 3 2 3 8 2 2" xfId="6522" xr:uid="{00000000-0005-0000-0000-0000661B0000}"/>
    <cellStyle name="Normal 4 3 4 3 2 3 8 2 2 2" xfId="12948" xr:uid="{00000000-0005-0000-0000-0000671B0000}"/>
    <cellStyle name="Normal 4 3 4 3 2 3 8 2 3" xfId="10021" xr:uid="{00000000-0005-0000-0000-0000681B0000}"/>
    <cellStyle name="Normal 4 3 4 3 2 3 8 3" xfId="5604" xr:uid="{00000000-0005-0000-0000-0000691B0000}"/>
    <cellStyle name="Normal 4 3 4 3 2 3 8 3 2" xfId="12030" xr:uid="{00000000-0005-0000-0000-00006A1B0000}"/>
    <cellStyle name="Normal 4 3 4 3 2 3 8 4" xfId="9054" xr:uid="{00000000-0005-0000-0000-00006B1B0000}"/>
    <cellStyle name="Normal 4 3 4 3 2 3 9" xfId="1832" xr:uid="{00000000-0005-0000-0000-00006C1B0000}"/>
    <cellStyle name="Normal 4 3 4 3 2 3 9 2" xfId="3217" xr:uid="{00000000-0005-0000-0000-00006D1B0000}"/>
    <cellStyle name="Normal 4 3 4 3 2 3 9 2 2" xfId="6156" xr:uid="{00000000-0005-0000-0000-00006E1B0000}"/>
    <cellStyle name="Normal 4 3 4 3 2 3 9 2 2 2" xfId="12582" xr:uid="{00000000-0005-0000-0000-00006F1B0000}"/>
    <cellStyle name="Normal 4 3 4 3 2 3 9 2 3" xfId="9655" xr:uid="{00000000-0005-0000-0000-0000701B0000}"/>
    <cellStyle name="Normal 4 3 4 3 2 3 9 3" xfId="5233" xr:uid="{00000000-0005-0000-0000-0000711B0000}"/>
    <cellStyle name="Normal 4 3 4 3 2 3 9 3 2" xfId="11659" xr:uid="{00000000-0005-0000-0000-0000721B0000}"/>
    <cellStyle name="Normal 4 3 4 3 2 3 9 4" xfId="8528" xr:uid="{00000000-0005-0000-0000-0000731B0000}"/>
    <cellStyle name="Normal 4 3 4 3 2 3_IOPES" xfId="2615" xr:uid="{00000000-0005-0000-0000-0000741B0000}"/>
    <cellStyle name="Normal 4 3 4 3 2 4" xfId="142" xr:uid="{00000000-0005-0000-0000-0000751B0000}"/>
    <cellStyle name="Normal 4 3 4 3 2 4 2" xfId="513" xr:uid="{00000000-0005-0000-0000-0000761B0000}"/>
    <cellStyle name="Normal 4 3 4 3 2 4 2 2" xfId="1092" xr:uid="{00000000-0005-0000-0000-0000771B0000}"/>
    <cellStyle name="Normal 4 3 4 3 2 4 2 2 2" xfId="2244" xr:uid="{00000000-0005-0000-0000-0000781B0000}"/>
    <cellStyle name="Normal 4 3 4 3 2 4 2 2 2 2" xfId="5503" xr:uid="{00000000-0005-0000-0000-0000791B0000}"/>
    <cellStyle name="Normal 4 3 4 3 2 4 2 2 2 2 2" xfId="11929" xr:uid="{00000000-0005-0000-0000-00007A1B0000}"/>
    <cellStyle name="Normal 4 3 4 3 2 4 2 2 2 3" xfId="8927" xr:uid="{00000000-0005-0000-0000-00007B1B0000}"/>
    <cellStyle name="Normal 4 3 4 3 2 4 2 2 3" xfId="3485" xr:uid="{00000000-0005-0000-0000-00007C1B0000}"/>
    <cellStyle name="Normal 4 3 4 3 2 4 2 2 3 2" xfId="6424" xr:uid="{00000000-0005-0000-0000-00007D1B0000}"/>
    <cellStyle name="Normal 4 3 4 3 2 4 2 2 3 2 2" xfId="12850" xr:uid="{00000000-0005-0000-0000-00007E1B0000}"/>
    <cellStyle name="Normal 4 3 4 3 2 4 2 2 3 3" xfId="9923" xr:uid="{00000000-0005-0000-0000-00007F1B0000}"/>
    <cellStyle name="Normal 4 3 4 3 2 4 2 2 4" xfId="4751" xr:uid="{00000000-0005-0000-0000-0000801B0000}"/>
    <cellStyle name="Normal 4 3 4 3 2 4 2 2 4 2" xfId="11177" xr:uid="{00000000-0005-0000-0000-0000811B0000}"/>
    <cellStyle name="Normal 4 3 4 3 2 4 2 2 5" xfId="7812" xr:uid="{00000000-0005-0000-0000-0000821B0000}"/>
    <cellStyle name="Normal 4 3 4 3 2 4 2 3" xfId="1689" xr:uid="{00000000-0005-0000-0000-0000831B0000}"/>
    <cellStyle name="Normal 4 3 4 3 2 4 2 3 2" xfId="5135" xr:uid="{00000000-0005-0000-0000-0000841B0000}"/>
    <cellStyle name="Normal 4 3 4 3 2 4 2 3 2 2" xfId="11561" xr:uid="{00000000-0005-0000-0000-0000851B0000}"/>
    <cellStyle name="Normal 4 3 4 3 2 4 2 3 3" xfId="8399" xr:uid="{00000000-0005-0000-0000-0000861B0000}"/>
    <cellStyle name="Normal 4 3 4 3 2 4 2 4" xfId="3123" xr:uid="{00000000-0005-0000-0000-0000871B0000}"/>
    <cellStyle name="Normal 4 3 4 3 2 4 2 4 2" xfId="6062" xr:uid="{00000000-0005-0000-0000-0000881B0000}"/>
    <cellStyle name="Normal 4 3 4 3 2 4 2 4 2 2" xfId="12488" xr:uid="{00000000-0005-0000-0000-0000891B0000}"/>
    <cellStyle name="Normal 4 3 4 3 2 4 2 4 3" xfId="9561" xr:uid="{00000000-0005-0000-0000-00008A1B0000}"/>
    <cellStyle name="Normal 4 3 4 3 2 4 2 5" xfId="4203" xr:uid="{00000000-0005-0000-0000-00008B1B0000}"/>
    <cellStyle name="Normal 4 3 4 3 2 4 2 5 2" xfId="10629" xr:uid="{00000000-0005-0000-0000-00008C1B0000}"/>
    <cellStyle name="Normal 4 3 4 3 2 4 2 6" xfId="7258" xr:uid="{00000000-0005-0000-0000-00008D1B0000}"/>
    <cellStyle name="Normal 4 3 4 3 2 4 2 7" xfId="13621" xr:uid="{00000000-0005-0000-0000-00008E1B0000}"/>
    <cellStyle name="Normal 4 3 4 3 2 4 3" xfId="334" xr:uid="{00000000-0005-0000-0000-00008F1B0000}"/>
    <cellStyle name="Normal 4 3 4 3 2 4 3 2" xfId="914" xr:uid="{00000000-0005-0000-0000-0000901B0000}"/>
    <cellStyle name="Normal 4 3 4 3 2 4 3 2 2" xfId="4573" xr:uid="{00000000-0005-0000-0000-0000911B0000}"/>
    <cellStyle name="Normal 4 3 4 3 2 4 3 2 2 2" xfId="10999" xr:uid="{00000000-0005-0000-0000-0000921B0000}"/>
    <cellStyle name="Normal 4 3 4 3 2 4 3 2 3" xfId="7634" xr:uid="{00000000-0005-0000-0000-0000931B0000}"/>
    <cellStyle name="Normal 4 3 4 3 2 4 3 3" xfId="2481" xr:uid="{00000000-0005-0000-0000-0000941B0000}"/>
    <cellStyle name="Normal 4 3 4 3 2 4 3 3 2" xfId="5663" xr:uid="{00000000-0005-0000-0000-0000951B0000}"/>
    <cellStyle name="Normal 4 3 4 3 2 4 3 3 2 2" xfId="12089" xr:uid="{00000000-0005-0000-0000-0000961B0000}"/>
    <cellStyle name="Normal 4 3 4 3 2 4 3 3 3" xfId="9113" xr:uid="{00000000-0005-0000-0000-0000971B0000}"/>
    <cellStyle name="Normal 4 3 4 3 2 4 3 4" xfId="3642" xr:uid="{00000000-0005-0000-0000-0000981B0000}"/>
    <cellStyle name="Normal 4 3 4 3 2 4 3 4 2" xfId="6581" xr:uid="{00000000-0005-0000-0000-0000991B0000}"/>
    <cellStyle name="Normal 4 3 4 3 2 4 3 4 2 2" xfId="13007" xr:uid="{00000000-0005-0000-0000-00009A1B0000}"/>
    <cellStyle name="Normal 4 3 4 3 2 4 3 4 3" xfId="10080" xr:uid="{00000000-0005-0000-0000-00009B1B0000}"/>
    <cellStyle name="Normal 4 3 4 3 2 4 3 5" xfId="4025" xr:uid="{00000000-0005-0000-0000-00009C1B0000}"/>
    <cellStyle name="Normal 4 3 4 3 2 4 3 5 2" xfId="10451" xr:uid="{00000000-0005-0000-0000-00009D1B0000}"/>
    <cellStyle name="Normal 4 3 4 3 2 4 3 6" xfId="7080" xr:uid="{00000000-0005-0000-0000-00009E1B0000}"/>
    <cellStyle name="Normal 4 3 4 3 2 4 4" xfId="736" xr:uid="{00000000-0005-0000-0000-00009F1B0000}"/>
    <cellStyle name="Normal 4 3 4 3 2 4 4 2" xfId="1867" xr:uid="{00000000-0005-0000-0000-0000A01B0000}"/>
    <cellStyle name="Normal 4 3 4 3 2 4 4 2 2" xfId="5265" xr:uid="{00000000-0005-0000-0000-0000A11B0000}"/>
    <cellStyle name="Normal 4 3 4 3 2 4 4 2 2 2" xfId="11691" xr:uid="{00000000-0005-0000-0000-0000A21B0000}"/>
    <cellStyle name="Normal 4 3 4 3 2 4 4 2 3" xfId="8563" xr:uid="{00000000-0005-0000-0000-0000A31B0000}"/>
    <cellStyle name="Normal 4 3 4 3 2 4 4 3" xfId="3249" xr:uid="{00000000-0005-0000-0000-0000A41B0000}"/>
    <cellStyle name="Normal 4 3 4 3 2 4 4 3 2" xfId="6188" xr:uid="{00000000-0005-0000-0000-0000A51B0000}"/>
    <cellStyle name="Normal 4 3 4 3 2 4 4 3 2 2" xfId="12614" xr:uid="{00000000-0005-0000-0000-0000A61B0000}"/>
    <cellStyle name="Normal 4 3 4 3 2 4 4 3 3" xfId="9687" xr:uid="{00000000-0005-0000-0000-0000A71B0000}"/>
    <cellStyle name="Normal 4 3 4 3 2 4 4 4" xfId="4395" xr:uid="{00000000-0005-0000-0000-0000A81B0000}"/>
    <cellStyle name="Normal 4 3 4 3 2 4 4 4 2" xfId="10821" xr:uid="{00000000-0005-0000-0000-0000A91B0000}"/>
    <cellStyle name="Normal 4 3 4 3 2 4 4 5" xfId="7456" xr:uid="{00000000-0005-0000-0000-0000AA1B0000}"/>
    <cellStyle name="Normal 4 3 4 3 2 4 5" xfId="1313" xr:uid="{00000000-0005-0000-0000-0000AB1B0000}"/>
    <cellStyle name="Normal 4 3 4 3 2 4 5 2" xfId="4899" xr:uid="{00000000-0005-0000-0000-0000AC1B0000}"/>
    <cellStyle name="Normal 4 3 4 3 2 4 5 2 2" xfId="11325" xr:uid="{00000000-0005-0000-0000-0000AD1B0000}"/>
    <cellStyle name="Normal 4 3 4 3 2 4 5 3" xfId="8027" xr:uid="{00000000-0005-0000-0000-0000AE1B0000}"/>
    <cellStyle name="Normal 4 3 4 3 2 4 6" xfId="2885" xr:uid="{00000000-0005-0000-0000-0000AF1B0000}"/>
    <cellStyle name="Normal 4 3 4 3 2 4 6 2" xfId="5826" xr:uid="{00000000-0005-0000-0000-0000B01B0000}"/>
    <cellStyle name="Normal 4 3 4 3 2 4 6 2 2" xfId="12252" xr:uid="{00000000-0005-0000-0000-0000B11B0000}"/>
    <cellStyle name="Normal 4 3 4 3 2 4 6 3" xfId="9325" xr:uid="{00000000-0005-0000-0000-0000B21B0000}"/>
    <cellStyle name="Normal 4 3 4 3 2 4 7" xfId="3847" xr:uid="{00000000-0005-0000-0000-0000B31B0000}"/>
    <cellStyle name="Normal 4 3 4 3 2 4 7 2" xfId="10273" xr:uid="{00000000-0005-0000-0000-0000B41B0000}"/>
    <cellStyle name="Normal 4 3 4 3 2 4 8" xfId="6902" xr:uid="{00000000-0005-0000-0000-0000B51B0000}"/>
    <cellStyle name="Normal 4 3 4 3 2 4 9" xfId="13637" xr:uid="{00000000-0005-0000-0000-0000B61B0000}"/>
    <cellStyle name="Normal 4 3 4 3 2 4_IOPES" xfId="2594" xr:uid="{00000000-0005-0000-0000-0000B71B0000}"/>
    <cellStyle name="Normal 4 3 4 3 2 5" xfId="207" xr:uid="{00000000-0005-0000-0000-0000B81B0000}"/>
    <cellStyle name="Normal 4 3 4 3 2 5 2" xfId="572" xr:uid="{00000000-0005-0000-0000-0000B91B0000}"/>
    <cellStyle name="Normal 4 3 4 3 2 5 2 2" xfId="1151" xr:uid="{00000000-0005-0000-0000-0000BA1B0000}"/>
    <cellStyle name="Normal 4 3 4 3 2 5 2 2 2" xfId="4810" xr:uid="{00000000-0005-0000-0000-0000BB1B0000}"/>
    <cellStyle name="Normal 4 3 4 3 2 5 2 2 2 2" xfId="11236" xr:uid="{00000000-0005-0000-0000-0000BC1B0000}"/>
    <cellStyle name="Normal 4 3 4 3 2 5 2 2 3" xfId="7871" xr:uid="{00000000-0005-0000-0000-0000BD1B0000}"/>
    <cellStyle name="Normal 4 3 4 3 2 5 2 3" xfId="2546" xr:uid="{00000000-0005-0000-0000-0000BE1B0000}"/>
    <cellStyle name="Normal 4 3 4 3 2 5 2 3 2" xfId="5722" xr:uid="{00000000-0005-0000-0000-0000BF1B0000}"/>
    <cellStyle name="Normal 4 3 4 3 2 5 2 3 2 2" xfId="12148" xr:uid="{00000000-0005-0000-0000-0000C01B0000}"/>
    <cellStyle name="Normal 4 3 4 3 2 5 2 3 3" xfId="9172" xr:uid="{00000000-0005-0000-0000-0000C11B0000}"/>
    <cellStyle name="Normal 4 3 4 3 2 5 2 4" xfId="3701" xr:uid="{00000000-0005-0000-0000-0000C21B0000}"/>
    <cellStyle name="Normal 4 3 4 3 2 5 2 4 2" xfId="6640" xr:uid="{00000000-0005-0000-0000-0000C31B0000}"/>
    <cellStyle name="Normal 4 3 4 3 2 5 2 4 2 2" xfId="13066" xr:uid="{00000000-0005-0000-0000-0000C41B0000}"/>
    <cellStyle name="Normal 4 3 4 3 2 5 2 4 3" xfId="10139" xr:uid="{00000000-0005-0000-0000-0000C51B0000}"/>
    <cellStyle name="Normal 4 3 4 3 2 5 2 5" xfId="4262" xr:uid="{00000000-0005-0000-0000-0000C61B0000}"/>
    <cellStyle name="Normal 4 3 4 3 2 5 2 5 2" xfId="10688" xr:uid="{00000000-0005-0000-0000-0000C71B0000}"/>
    <cellStyle name="Normal 4 3 4 3 2 5 2 6" xfId="7317" xr:uid="{00000000-0005-0000-0000-0000C81B0000}"/>
    <cellStyle name="Normal 4 3 4 3 2 5 3" xfId="393" xr:uid="{00000000-0005-0000-0000-0000C91B0000}"/>
    <cellStyle name="Normal 4 3 4 3 2 5 3 2" xfId="973" xr:uid="{00000000-0005-0000-0000-0000CA1B0000}"/>
    <cellStyle name="Normal 4 3 4 3 2 5 3 2 2" xfId="4632" xr:uid="{00000000-0005-0000-0000-0000CB1B0000}"/>
    <cellStyle name="Normal 4 3 4 3 2 5 3 2 2 2" xfId="11058" xr:uid="{00000000-0005-0000-0000-0000CC1B0000}"/>
    <cellStyle name="Normal 4 3 4 3 2 5 3 2 3" xfId="7693" xr:uid="{00000000-0005-0000-0000-0000CD1B0000}"/>
    <cellStyle name="Normal 4 3 4 3 2 5 3 3" xfId="1932" xr:uid="{00000000-0005-0000-0000-0000CE1B0000}"/>
    <cellStyle name="Normal 4 3 4 3 2 5 3 3 2" xfId="5323" xr:uid="{00000000-0005-0000-0000-0000CF1B0000}"/>
    <cellStyle name="Normal 4 3 4 3 2 5 3 3 2 2" xfId="11749" xr:uid="{00000000-0005-0000-0000-0000D01B0000}"/>
    <cellStyle name="Normal 4 3 4 3 2 5 3 3 3" xfId="8628" xr:uid="{00000000-0005-0000-0000-0000D11B0000}"/>
    <cellStyle name="Normal 4 3 4 3 2 5 3 4" xfId="3307" xr:uid="{00000000-0005-0000-0000-0000D21B0000}"/>
    <cellStyle name="Normal 4 3 4 3 2 5 3 4 2" xfId="6246" xr:uid="{00000000-0005-0000-0000-0000D31B0000}"/>
    <cellStyle name="Normal 4 3 4 3 2 5 3 4 2 2" xfId="12672" xr:uid="{00000000-0005-0000-0000-0000D41B0000}"/>
    <cellStyle name="Normal 4 3 4 3 2 5 3 4 3" xfId="9745" xr:uid="{00000000-0005-0000-0000-0000D51B0000}"/>
    <cellStyle name="Normal 4 3 4 3 2 5 3 5" xfId="4084" xr:uid="{00000000-0005-0000-0000-0000D61B0000}"/>
    <cellStyle name="Normal 4 3 4 3 2 5 3 5 2" xfId="10510" xr:uid="{00000000-0005-0000-0000-0000D71B0000}"/>
    <cellStyle name="Normal 4 3 4 3 2 5 3 6" xfId="7139" xr:uid="{00000000-0005-0000-0000-0000D81B0000}"/>
    <cellStyle name="Normal 4 3 4 3 2 5 4" xfId="795" xr:uid="{00000000-0005-0000-0000-0000D91B0000}"/>
    <cellStyle name="Normal 4 3 4 3 2 5 4 2" xfId="4454" xr:uid="{00000000-0005-0000-0000-0000DA1B0000}"/>
    <cellStyle name="Normal 4 3 4 3 2 5 4 2 2" xfId="10880" xr:uid="{00000000-0005-0000-0000-0000DB1B0000}"/>
    <cellStyle name="Normal 4 3 4 3 2 5 4 3" xfId="7515" xr:uid="{00000000-0005-0000-0000-0000DC1B0000}"/>
    <cellStyle name="Normal 4 3 4 3 2 5 5" xfId="1379" xr:uid="{00000000-0005-0000-0000-0000DD1B0000}"/>
    <cellStyle name="Normal 4 3 4 3 2 5 5 2" xfId="4957" xr:uid="{00000000-0005-0000-0000-0000DE1B0000}"/>
    <cellStyle name="Normal 4 3 4 3 2 5 5 2 2" xfId="11383" xr:uid="{00000000-0005-0000-0000-0000DF1B0000}"/>
    <cellStyle name="Normal 4 3 4 3 2 5 5 3" xfId="8093" xr:uid="{00000000-0005-0000-0000-0000E01B0000}"/>
    <cellStyle name="Normal 4 3 4 3 2 5 6" xfId="2943" xr:uid="{00000000-0005-0000-0000-0000E11B0000}"/>
    <cellStyle name="Normal 4 3 4 3 2 5 6 2" xfId="5884" xr:uid="{00000000-0005-0000-0000-0000E21B0000}"/>
    <cellStyle name="Normal 4 3 4 3 2 5 6 2 2" xfId="12310" xr:uid="{00000000-0005-0000-0000-0000E31B0000}"/>
    <cellStyle name="Normal 4 3 4 3 2 5 6 3" xfId="9383" xr:uid="{00000000-0005-0000-0000-0000E41B0000}"/>
    <cellStyle name="Normal 4 3 4 3 2 5 7" xfId="3906" xr:uid="{00000000-0005-0000-0000-0000E51B0000}"/>
    <cellStyle name="Normal 4 3 4 3 2 5 7 2" xfId="10332" xr:uid="{00000000-0005-0000-0000-0000E61B0000}"/>
    <cellStyle name="Normal 4 3 4 3 2 5 8" xfId="6961" xr:uid="{00000000-0005-0000-0000-0000E71B0000}"/>
    <cellStyle name="Normal 4 3 4 3 2 5_IOPES" xfId="2607" xr:uid="{00000000-0005-0000-0000-0000E81B0000}"/>
    <cellStyle name="Normal 4 3 4 3 2 6" xfId="424" xr:uid="{00000000-0005-0000-0000-0000E91B0000}"/>
    <cellStyle name="Normal 4 3 4 3 2 6 2" xfId="1003" xr:uid="{00000000-0005-0000-0000-0000EA1B0000}"/>
    <cellStyle name="Normal 4 3 4 3 2 6 2 2" xfId="2085" xr:uid="{00000000-0005-0000-0000-0000EB1B0000}"/>
    <cellStyle name="Normal 4 3 4 3 2 6 2 2 2" xfId="5383" xr:uid="{00000000-0005-0000-0000-0000EC1B0000}"/>
    <cellStyle name="Normal 4 3 4 3 2 6 2 2 2 2" xfId="11809" xr:uid="{00000000-0005-0000-0000-0000ED1B0000}"/>
    <cellStyle name="Normal 4 3 4 3 2 6 2 2 3" xfId="8779" xr:uid="{00000000-0005-0000-0000-0000EE1B0000}"/>
    <cellStyle name="Normal 4 3 4 3 2 6 2 3" xfId="3365" xr:uid="{00000000-0005-0000-0000-0000EF1B0000}"/>
    <cellStyle name="Normal 4 3 4 3 2 6 2 3 2" xfId="6304" xr:uid="{00000000-0005-0000-0000-0000F01B0000}"/>
    <cellStyle name="Normal 4 3 4 3 2 6 2 3 2 2" xfId="12730" xr:uid="{00000000-0005-0000-0000-0000F11B0000}"/>
    <cellStyle name="Normal 4 3 4 3 2 6 2 3 3" xfId="9803" xr:uid="{00000000-0005-0000-0000-0000F21B0000}"/>
    <cellStyle name="Normal 4 3 4 3 2 6 2 4" xfId="4662" xr:uid="{00000000-0005-0000-0000-0000F31B0000}"/>
    <cellStyle name="Normal 4 3 4 3 2 6 2 4 2" xfId="11088" xr:uid="{00000000-0005-0000-0000-0000F41B0000}"/>
    <cellStyle name="Normal 4 3 4 3 2 6 2 5" xfId="7723" xr:uid="{00000000-0005-0000-0000-0000F51B0000}"/>
    <cellStyle name="Normal 4 3 4 3 2 6 3" xfId="1536" xr:uid="{00000000-0005-0000-0000-0000F61B0000}"/>
    <cellStyle name="Normal 4 3 4 3 2 6 3 2" xfId="5015" xr:uid="{00000000-0005-0000-0000-0000F71B0000}"/>
    <cellStyle name="Normal 4 3 4 3 2 6 3 2 2" xfId="11441" xr:uid="{00000000-0005-0000-0000-0000F81B0000}"/>
    <cellStyle name="Normal 4 3 4 3 2 6 3 3" xfId="8250" xr:uid="{00000000-0005-0000-0000-0000F91B0000}"/>
    <cellStyle name="Normal 4 3 4 3 2 6 4" xfId="3002" xr:uid="{00000000-0005-0000-0000-0000FA1B0000}"/>
    <cellStyle name="Normal 4 3 4 3 2 6 4 2" xfId="5942" xr:uid="{00000000-0005-0000-0000-0000FB1B0000}"/>
    <cellStyle name="Normal 4 3 4 3 2 6 4 2 2" xfId="12368" xr:uid="{00000000-0005-0000-0000-0000FC1B0000}"/>
    <cellStyle name="Normal 4 3 4 3 2 6 4 3" xfId="9441" xr:uid="{00000000-0005-0000-0000-0000FD1B0000}"/>
    <cellStyle name="Normal 4 3 4 3 2 6 5" xfId="4114" xr:uid="{00000000-0005-0000-0000-0000FE1B0000}"/>
    <cellStyle name="Normal 4 3 4 3 2 6 5 2" xfId="10540" xr:uid="{00000000-0005-0000-0000-0000FF1B0000}"/>
    <cellStyle name="Normal 4 3 4 3 2 6 6" xfId="7169" xr:uid="{00000000-0005-0000-0000-0000001C0000}"/>
    <cellStyle name="Normal 4 3 4 3 2 7" xfId="245" xr:uid="{00000000-0005-0000-0000-0000011C0000}"/>
    <cellStyle name="Normal 4 3 4 3 2 7 2" xfId="825" xr:uid="{00000000-0005-0000-0000-0000021C0000}"/>
    <cellStyle name="Normal 4 3 4 3 2 7 2 2" xfId="2160" xr:uid="{00000000-0005-0000-0000-0000031C0000}"/>
    <cellStyle name="Normal 4 3 4 3 2 7 2 2 2" xfId="5442" xr:uid="{00000000-0005-0000-0000-0000041C0000}"/>
    <cellStyle name="Normal 4 3 4 3 2 7 2 2 2 2" xfId="11868" xr:uid="{00000000-0005-0000-0000-0000051C0000}"/>
    <cellStyle name="Normal 4 3 4 3 2 7 2 2 3" xfId="8852" xr:uid="{00000000-0005-0000-0000-0000061C0000}"/>
    <cellStyle name="Normal 4 3 4 3 2 7 2 3" xfId="3424" xr:uid="{00000000-0005-0000-0000-0000071C0000}"/>
    <cellStyle name="Normal 4 3 4 3 2 7 2 3 2" xfId="6363" xr:uid="{00000000-0005-0000-0000-0000081C0000}"/>
    <cellStyle name="Normal 4 3 4 3 2 7 2 3 2 2" xfId="12789" xr:uid="{00000000-0005-0000-0000-0000091C0000}"/>
    <cellStyle name="Normal 4 3 4 3 2 7 2 3 3" xfId="9862" xr:uid="{00000000-0005-0000-0000-00000A1C0000}"/>
    <cellStyle name="Normal 4 3 4 3 2 7 2 4" xfId="4484" xr:uid="{00000000-0005-0000-0000-00000B1C0000}"/>
    <cellStyle name="Normal 4 3 4 3 2 7 2 4 2" xfId="10910" xr:uid="{00000000-0005-0000-0000-00000C1C0000}"/>
    <cellStyle name="Normal 4 3 4 3 2 7 2 5" xfId="7545" xr:uid="{00000000-0005-0000-0000-00000D1C0000}"/>
    <cellStyle name="Normal 4 3 4 3 2 7 3" xfId="1613" xr:uid="{00000000-0005-0000-0000-00000E1C0000}"/>
    <cellStyle name="Normal 4 3 4 3 2 7 3 2" xfId="5074" xr:uid="{00000000-0005-0000-0000-00000F1C0000}"/>
    <cellStyle name="Normal 4 3 4 3 2 7 3 2 2" xfId="11500" xr:uid="{00000000-0005-0000-0000-0000101C0000}"/>
    <cellStyle name="Normal 4 3 4 3 2 7 3 3" xfId="8324" xr:uid="{00000000-0005-0000-0000-0000111C0000}"/>
    <cellStyle name="Normal 4 3 4 3 2 7 4" xfId="3062" xr:uid="{00000000-0005-0000-0000-0000121C0000}"/>
    <cellStyle name="Normal 4 3 4 3 2 7 4 2" xfId="6001" xr:uid="{00000000-0005-0000-0000-0000131C0000}"/>
    <cellStyle name="Normal 4 3 4 3 2 7 4 2 2" xfId="12427" xr:uid="{00000000-0005-0000-0000-0000141C0000}"/>
    <cellStyle name="Normal 4 3 4 3 2 7 4 3" xfId="9500" xr:uid="{00000000-0005-0000-0000-0000151C0000}"/>
    <cellStyle name="Normal 4 3 4 3 2 7 5" xfId="3936" xr:uid="{00000000-0005-0000-0000-0000161C0000}"/>
    <cellStyle name="Normal 4 3 4 3 2 7 5 2" xfId="10362" xr:uid="{00000000-0005-0000-0000-0000171C0000}"/>
    <cellStyle name="Normal 4 3 4 3 2 7 6" xfId="6991" xr:uid="{00000000-0005-0000-0000-0000181C0000}"/>
    <cellStyle name="Normal 4 3 4 3 2 8" xfId="647" xr:uid="{00000000-0005-0000-0000-0000191C0000}"/>
    <cellStyle name="Normal 4 3 4 3 2 8 2" xfId="2387" xr:uid="{00000000-0005-0000-0000-00001A1C0000}"/>
    <cellStyle name="Normal 4 3 4 3 2 8 2 2" xfId="5574" xr:uid="{00000000-0005-0000-0000-00001B1C0000}"/>
    <cellStyle name="Normal 4 3 4 3 2 8 2 2 2" xfId="12000" xr:uid="{00000000-0005-0000-0000-00001C1C0000}"/>
    <cellStyle name="Normal 4 3 4 3 2 8 2 3" xfId="9024" xr:uid="{00000000-0005-0000-0000-00001D1C0000}"/>
    <cellStyle name="Normal 4 3 4 3 2 8 2 4" xfId="13617" xr:uid="{00000000-0005-0000-0000-00001E1C0000}"/>
    <cellStyle name="Normal 4 3 4 3 2 8 3" xfId="3553" xr:uid="{00000000-0005-0000-0000-00001F1C0000}"/>
    <cellStyle name="Normal 4 3 4 3 2 8 3 2" xfId="6492" xr:uid="{00000000-0005-0000-0000-0000201C0000}"/>
    <cellStyle name="Normal 4 3 4 3 2 8 3 2 2" xfId="12918" xr:uid="{00000000-0005-0000-0000-0000211C0000}"/>
    <cellStyle name="Normal 4 3 4 3 2 8 3 3" xfId="9991" xr:uid="{00000000-0005-0000-0000-0000221C0000}"/>
    <cellStyle name="Normal 4 3 4 3 2 8 4" xfId="4306" xr:uid="{00000000-0005-0000-0000-0000231C0000}"/>
    <cellStyle name="Normal 4 3 4 3 2 8 4 2" xfId="10732" xr:uid="{00000000-0005-0000-0000-0000241C0000}"/>
    <cellStyle name="Normal 4 3 4 3 2 8 5" xfId="7367" xr:uid="{00000000-0005-0000-0000-0000251C0000}"/>
    <cellStyle name="Normal 4 3 4 3 2 8 6" xfId="13635" xr:uid="{00000000-0005-0000-0000-0000261C0000}"/>
    <cellStyle name="Normal 4 3 4 3 2 9" xfId="1804" xr:uid="{00000000-0005-0000-0000-0000271C0000}"/>
    <cellStyle name="Normal 4 3 4 3 2 9 2" xfId="3191" xr:uid="{00000000-0005-0000-0000-0000281C0000}"/>
    <cellStyle name="Normal 4 3 4 3 2 9 2 2" xfId="6130" xr:uid="{00000000-0005-0000-0000-0000291C0000}"/>
    <cellStyle name="Normal 4 3 4 3 2 9 2 2 2" xfId="12556" xr:uid="{00000000-0005-0000-0000-00002A1C0000}"/>
    <cellStyle name="Normal 4 3 4 3 2 9 2 3" xfId="9629" xr:uid="{00000000-0005-0000-0000-00002B1C0000}"/>
    <cellStyle name="Normal 4 3 4 3 2 9 3" xfId="5207" xr:uid="{00000000-0005-0000-0000-00002C1C0000}"/>
    <cellStyle name="Normal 4 3 4 3 2 9 3 2" xfId="11633" xr:uid="{00000000-0005-0000-0000-00002D1C0000}"/>
    <cellStyle name="Normal 4 3 4 3 2 9 4" xfId="8502" xr:uid="{00000000-0005-0000-0000-00002E1C0000}"/>
    <cellStyle name="Normal 4 3 4 3 2_IOPES" xfId="2712" xr:uid="{00000000-0005-0000-0000-00002F1C0000}"/>
    <cellStyle name="Normal 4 3 4 3 3" xfId="120" xr:uid="{00000000-0005-0000-0000-0000301C0000}"/>
    <cellStyle name="Normal 4 3 4 3 3 2" xfId="181" xr:uid="{00000000-0005-0000-0000-0000311C0000}"/>
    <cellStyle name="Normal 4 3 4 3 3 2 2" xfId="552" xr:uid="{00000000-0005-0000-0000-0000321C0000}"/>
    <cellStyle name="Normal 4 3 4 3 3 2 2 2" xfId="1131" xr:uid="{00000000-0005-0000-0000-0000331C0000}"/>
    <cellStyle name="Normal 4 3 4 3 3 2 2 2 2" xfId="4790" xr:uid="{00000000-0005-0000-0000-0000341C0000}"/>
    <cellStyle name="Normal 4 3 4 3 3 2 2 2 2 2" xfId="11216" xr:uid="{00000000-0005-0000-0000-0000351C0000}"/>
    <cellStyle name="Normal 4 3 4 3 3 2 2 2 3" xfId="7851" xr:uid="{00000000-0005-0000-0000-0000361C0000}"/>
    <cellStyle name="Normal 4 3 4 3 3 2 2 3" xfId="2520" xr:uid="{00000000-0005-0000-0000-0000371C0000}"/>
    <cellStyle name="Normal 4 3 4 3 3 2 2 3 2" xfId="5702" xr:uid="{00000000-0005-0000-0000-0000381C0000}"/>
    <cellStyle name="Normal 4 3 4 3 3 2 2 3 2 2" xfId="12128" xr:uid="{00000000-0005-0000-0000-0000391C0000}"/>
    <cellStyle name="Normal 4 3 4 3 3 2 2 3 3" xfId="9152" xr:uid="{00000000-0005-0000-0000-00003A1C0000}"/>
    <cellStyle name="Normal 4 3 4 3 3 2 2 4" xfId="3681" xr:uid="{00000000-0005-0000-0000-00003B1C0000}"/>
    <cellStyle name="Normal 4 3 4 3 3 2 2 4 2" xfId="6620" xr:uid="{00000000-0005-0000-0000-00003C1C0000}"/>
    <cellStyle name="Normal 4 3 4 3 3 2 2 4 2 2" xfId="13046" xr:uid="{00000000-0005-0000-0000-00003D1C0000}"/>
    <cellStyle name="Normal 4 3 4 3 3 2 2 4 3" xfId="10119" xr:uid="{00000000-0005-0000-0000-00003E1C0000}"/>
    <cellStyle name="Normal 4 3 4 3 3 2 2 5" xfId="4242" xr:uid="{00000000-0005-0000-0000-00003F1C0000}"/>
    <cellStyle name="Normal 4 3 4 3 3 2 2 5 2" xfId="10668" xr:uid="{00000000-0005-0000-0000-0000401C0000}"/>
    <cellStyle name="Normal 4 3 4 3 3 2 2 6" xfId="7297" xr:uid="{00000000-0005-0000-0000-0000411C0000}"/>
    <cellStyle name="Normal 4 3 4 3 3 2 3" xfId="373" xr:uid="{00000000-0005-0000-0000-0000421C0000}"/>
    <cellStyle name="Normal 4 3 4 3 3 2 3 2" xfId="953" xr:uid="{00000000-0005-0000-0000-0000431C0000}"/>
    <cellStyle name="Normal 4 3 4 3 3 2 3 2 2" xfId="4612" xr:uid="{00000000-0005-0000-0000-0000441C0000}"/>
    <cellStyle name="Normal 4 3 4 3 3 2 3 2 2 2" xfId="11038" xr:uid="{00000000-0005-0000-0000-0000451C0000}"/>
    <cellStyle name="Normal 4 3 4 3 3 2 3 2 3" xfId="7673" xr:uid="{00000000-0005-0000-0000-0000461C0000}"/>
    <cellStyle name="Normal 4 3 4 3 3 2 3 3" xfId="2288" xr:uid="{00000000-0005-0000-0000-0000471C0000}"/>
    <cellStyle name="Normal 4 3 4 3 3 2 3 3 2" xfId="5542" xr:uid="{00000000-0005-0000-0000-0000481C0000}"/>
    <cellStyle name="Normal 4 3 4 3 3 2 3 3 2 2" xfId="11968" xr:uid="{00000000-0005-0000-0000-0000491C0000}"/>
    <cellStyle name="Normal 4 3 4 3 3 2 3 3 3" xfId="8969" xr:uid="{00000000-0005-0000-0000-00004A1C0000}"/>
    <cellStyle name="Normal 4 3 4 3 3 2 3 4" xfId="3523" xr:uid="{00000000-0005-0000-0000-00004B1C0000}"/>
    <cellStyle name="Normal 4 3 4 3 3 2 3 4 2" xfId="6462" xr:uid="{00000000-0005-0000-0000-00004C1C0000}"/>
    <cellStyle name="Normal 4 3 4 3 3 2 3 4 2 2" xfId="12888" xr:uid="{00000000-0005-0000-0000-00004D1C0000}"/>
    <cellStyle name="Normal 4 3 4 3 3 2 3 4 3" xfId="9961" xr:uid="{00000000-0005-0000-0000-00004E1C0000}"/>
    <cellStyle name="Normal 4 3 4 3 3 2 3 5" xfId="4064" xr:uid="{00000000-0005-0000-0000-00004F1C0000}"/>
    <cellStyle name="Normal 4 3 4 3 3 2 3 5 2" xfId="10490" xr:uid="{00000000-0005-0000-0000-0000501C0000}"/>
    <cellStyle name="Normal 4 3 4 3 3 2 3 6" xfId="7119" xr:uid="{00000000-0005-0000-0000-0000511C0000}"/>
    <cellStyle name="Normal 4 3 4 3 3 2 4" xfId="775" xr:uid="{00000000-0005-0000-0000-0000521C0000}"/>
    <cellStyle name="Normal 4 3 4 3 3 2 4 2" xfId="4434" xr:uid="{00000000-0005-0000-0000-0000531C0000}"/>
    <cellStyle name="Normal 4 3 4 3 3 2 4 2 2" xfId="10860" xr:uid="{00000000-0005-0000-0000-0000541C0000}"/>
    <cellStyle name="Normal 4 3 4 3 3 2 4 3" xfId="7495" xr:uid="{00000000-0005-0000-0000-0000551C0000}"/>
    <cellStyle name="Normal 4 3 4 3 3 2 5" xfId="1732" xr:uid="{00000000-0005-0000-0000-0000561C0000}"/>
    <cellStyle name="Normal 4 3 4 3 3 2 5 2" xfId="5174" xr:uid="{00000000-0005-0000-0000-0000571C0000}"/>
    <cellStyle name="Normal 4 3 4 3 3 2 5 2 2" xfId="11600" xr:uid="{00000000-0005-0000-0000-0000581C0000}"/>
    <cellStyle name="Normal 4 3 4 3 3 2 5 3" xfId="8441" xr:uid="{00000000-0005-0000-0000-0000591C0000}"/>
    <cellStyle name="Normal 4 3 4 3 3 2 6" xfId="3161" xr:uid="{00000000-0005-0000-0000-00005A1C0000}"/>
    <cellStyle name="Normal 4 3 4 3 3 2 6 2" xfId="6100" xr:uid="{00000000-0005-0000-0000-00005B1C0000}"/>
    <cellStyle name="Normal 4 3 4 3 3 2 6 2 2" xfId="12526" xr:uid="{00000000-0005-0000-0000-00005C1C0000}"/>
    <cellStyle name="Normal 4 3 4 3 3 2 6 3" xfId="9599" xr:uid="{00000000-0005-0000-0000-00005D1C0000}"/>
    <cellStyle name="Normal 4 3 4 3 3 2 7" xfId="3886" xr:uid="{00000000-0005-0000-0000-00005E1C0000}"/>
    <cellStyle name="Normal 4 3 4 3 3 2 7 2" xfId="10312" xr:uid="{00000000-0005-0000-0000-00005F1C0000}"/>
    <cellStyle name="Normal 4 3 4 3 3 2 8" xfId="6941" xr:uid="{00000000-0005-0000-0000-0000601C0000}"/>
    <cellStyle name="Normal 4 3 4 3 3 2_IOPES" xfId="2603" xr:uid="{00000000-0005-0000-0000-0000611C0000}"/>
    <cellStyle name="Normal 4 3 4 3 3 3" xfId="493" xr:uid="{00000000-0005-0000-0000-0000621C0000}"/>
    <cellStyle name="Normal 4 3 4 3 3 3 2" xfId="1072" xr:uid="{00000000-0005-0000-0000-0000631C0000}"/>
    <cellStyle name="Normal 4 3 4 3 3 3 2 2" xfId="2210" xr:uid="{00000000-0005-0000-0000-0000641C0000}"/>
    <cellStyle name="Normal 4 3 4 3 3 3 2 2 2" xfId="5480" xr:uid="{00000000-0005-0000-0000-0000651C0000}"/>
    <cellStyle name="Normal 4 3 4 3 3 3 2 2 2 2" xfId="11906" xr:uid="{00000000-0005-0000-0000-0000661C0000}"/>
    <cellStyle name="Normal 4 3 4 3 3 3 2 2 3" xfId="8895" xr:uid="{00000000-0005-0000-0000-0000671C0000}"/>
    <cellStyle name="Normal 4 3 4 3 3 3 2 3" xfId="3462" xr:uid="{00000000-0005-0000-0000-0000681C0000}"/>
    <cellStyle name="Normal 4 3 4 3 3 3 2 3 2" xfId="6401" xr:uid="{00000000-0005-0000-0000-0000691C0000}"/>
    <cellStyle name="Normal 4 3 4 3 3 3 2 3 2 2" xfId="12827" xr:uid="{00000000-0005-0000-0000-00006A1C0000}"/>
    <cellStyle name="Normal 4 3 4 3 3 3 2 3 3" xfId="9900" xr:uid="{00000000-0005-0000-0000-00006B1C0000}"/>
    <cellStyle name="Normal 4 3 4 3 3 3 2 4" xfId="4731" xr:uid="{00000000-0005-0000-0000-00006C1C0000}"/>
    <cellStyle name="Normal 4 3 4 3 3 3 2 4 2" xfId="11157" xr:uid="{00000000-0005-0000-0000-00006D1C0000}"/>
    <cellStyle name="Normal 4 3 4 3 3 3 2 5" xfId="7792" xr:uid="{00000000-0005-0000-0000-00006E1C0000}"/>
    <cellStyle name="Normal 4 3 4 3 3 3 3" xfId="1656" xr:uid="{00000000-0005-0000-0000-00006F1C0000}"/>
    <cellStyle name="Normal 4 3 4 3 3 3 3 2" xfId="5112" xr:uid="{00000000-0005-0000-0000-0000701C0000}"/>
    <cellStyle name="Normal 4 3 4 3 3 3 3 2 2" xfId="11538" xr:uid="{00000000-0005-0000-0000-0000711C0000}"/>
    <cellStyle name="Normal 4 3 4 3 3 3 3 3" xfId="8367" xr:uid="{00000000-0005-0000-0000-0000721C0000}"/>
    <cellStyle name="Normal 4 3 4 3 3 3 4" xfId="3100" xr:uid="{00000000-0005-0000-0000-0000731C0000}"/>
    <cellStyle name="Normal 4 3 4 3 3 3 4 2" xfId="6039" xr:uid="{00000000-0005-0000-0000-0000741C0000}"/>
    <cellStyle name="Normal 4 3 4 3 3 3 4 2 2" xfId="12465" xr:uid="{00000000-0005-0000-0000-0000751C0000}"/>
    <cellStyle name="Normal 4 3 4 3 3 3 4 3" xfId="9538" xr:uid="{00000000-0005-0000-0000-0000761C0000}"/>
    <cellStyle name="Normal 4 3 4 3 3 3 5" xfId="4183" xr:uid="{00000000-0005-0000-0000-0000771C0000}"/>
    <cellStyle name="Normal 4 3 4 3 3 3 5 2" xfId="10609" xr:uid="{00000000-0005-0000-0000-0000781C0000}"/>
    <cellStyle name="Normal 4 3 4 3 3 3 6" xfId="7238" xr:uid="{00000000-0005-0000-0000-0000791C0000}"/>
    <cellStyle name="Normal 4 3 4 3 3 4" xfId="314" xr:uid="{00000000-0005-0000-0000-00007A1C0000}"/>
    <cellStyle name="Normal 4 3 4 3 3 4 2" xfId="894" xr:uid="{00000000-0005-0000-0000-00007B1C0000}"/>
    <cellStyle name="Normal 4 3 4 3 3 4 2 2" xfId="4553" xr:uid="{00000000-0005-0000-0000-00007C1C0000}"/>
    <cellStyle name="Normal 4 3 4 3 3 4 2 2 2" xfId="10979" xr:uid="{00000000-0005-0000-0000-00007D1C0000}"/>
    <cellStyle name="Normal 4 3 4 3 3 4 2 3" xfId="7614" xr:uid="{00000000-0005-0000-0000-00007E1C0000}"/>
    <cellStyle name="Normal 4 3 4 3 3 4 3" xfId="2459" xr:uid="{00000000-0005-0000-0000-00007F1C0000}"/>
    <cellStyle name="Normal 4 3 4 3 3 4 3 2" xfId="5643" xr:uid="{00000000-0005-0000-0000-0000801C0000}"/>
    <cellStyle name="Normal 4 3 4 3 3 4 3 2 2" xfId="12069" xr:uid="{00000000-0005-0000-0000-0000811C0000}"/>
    <cellStyle name="Normal 4 3 4 3 3 4 3 3" xfId="9093" xr:uid="{00000000-0005-0000-0000-0000821C0000}"/>
    <cellStyle name="Normal 4 3 4 3 3 4 4" xfId="3622" xr:uid="{00000000-0005-0000-0000-0000831C0000}"/>
    <cellStyle name="Normal 4 3 4 3 3 4 4 2" xfId="6561" xr:uid="{00000000-0005-0000-0000-0000841C0000}"/>
    <cellStyle name="Normal 4 3 4 3 3 4 4 2 2" xfId="12987" xr:uid="{00000000-0005-0000-0000-0000851C0000}"/>
    <cellStyle name="Normal 4 3 4 3 3 4 4 3" xfId="10060" xr:uid="{00000000-0005-0000-0000-0000861C0000}"/>
    <cellStyle name="Normal 4 3 4 3 3 4 5" xfId="4005" xr:uid="{00000000-0005-0000-0000-0000871C0000}"/>
    <cellStyle name="Normal 4 3 4 3 3 4 5 2" xfId="10431" xr:uid="{00000000-0005-0000-0000-0000881C0000}"/>
    <cellStyle name="Normal 4 3 4 3 3 4 6" xfId="7060" xr:uid="{00000000-0005-0000-0000-0000891C0000}"/>
    <cellStyle name="Normal 4 3 4 3 3 5" xfId="716" xr:uid="{00000000-0005-0000-0000-00008A1C0000}"/>
    <cellStyle name="Normal 4 3 4 3 3 5 2" xfId="1874" xr:uid="{00000000-0005-0000-0000-00008B1C0000}"/>
    <cellStyle name="Normal 4 3 4 3 3 5 2 2" xfId="5272" xr:uid="{00000000-0005-0000-0000-00008C1C0000}"/>
    <cellStyle name="Normal 4 3 4 3 3 5 2 2 2" xfId="11698" xr:uid="{00000000-0005-0000-0000-00008D1C0000}"/>
    <cellStyle name="Normal 4 3 4 3 3 5 2 3" xfId="8570" xr:uid="{00000000-0005-0000-0000-00008E1C0000}"/>
    <cellStyle name="Normal 4 3 4 3 3 5 3" xfId="3256" xr:uid="{00000000-0005-0000-0000-00008F1C0000}"/>
    <cellStyle name="Normal 4 3 4 3 3 5 3 2" xfId="6195" xr:uid="{00000000-0005-0000-0000-0000901C0000}"/>
    <cellStyle name="Normal 4 3 4 3 3 5 3 2 2" xfId="12621" xr:uid="{00000000-0005-0000-0000-0000911C0000}"/>
    <cellStyle name="Normal 4 3 4 3 3 5 3 3" xfId="9694" xr:uid="{00000000-0005-0000-0000-0000921C0000}"/>
    <cellStyle name="Normal 4 3 4 3 3 5 4" xfId="4375" xr:uid="{00000000-0005-0000-0000-0000931C0000}"/>
    <cellStyle name="Normal 4 3 4 3 3 5 4 2" xfId="10801" xr:uid="{00000000-0005-0000-0000-0000941C0000}"/>
    <cellStyle name="Normal 4 3 4 3 3 5 5" xfId="7436" xr:uid="{00000000-0005-0000-0000-0000951C0000}"/>
    <cellStyle name="Normal 4 3 4 3 3 6" xfId="1320" xr:uid="{00000000-0005-0000-0000-0000961C0000}"/>
    <cellStyle name="Normal 4 3 4 3 3 6 2" xfId="4906" xr:uid="{00000000-0005-0000-0000-0000971C0000}"/>
    <cellStyle name="Normal 4 3 4 3 3 6 2 2" xfId="11332" xr:uid="{00000000-0005-0000-0000-0000981C0000}"/>
    <cellStyle name="Normal 4 3 4 3 3 6 3" xfId="8034" xr:uid="{00000000-0005-0000-0000-0000991C0000}"/>
    <cellStyle name="Normal 4 3 4 3 3 7" xfId="2892" xr:uid="{00000000-0005-0000-0000-00009A1C0000}"/>
    <cellStyle name="Normal 4 3 4 3 3 7 2" xfId="5833" xr:uid="{00000000-0005-0000-0000-00009B1C0000}"/>
    <cellStyle name="Normal 4 3 4 3 3 7 2 2" xfId="12259" xr:uid="{00000000-0005-0000-0000-00009C1C0000}"/>
    <cellStyle name="Normal 4 3 4 3 3 7 3" xfId="9332" xr:uid="{00000000-0005-0000-0000-00009D1C0000}"/>
    <cellStyle name="Normal 4 3 4 3 3 8" xfId="3827" xr:uid="{00000000-0005-0000-0000-00009E1C0000}"/>
    <cellStyle name="Normal 4 3 4 3 3 8 2" xfId="10253" xr:uid="{00000000-0005-0000-0000-00009F1C0000}"/>
    <cellStyle name="Normal 4 3 4 3 3 9" xfId="6882" xr:uid="{00000000-0005-0000-0000-0000A01C0000}"/>
    <cellStyle name="Normal 4 3 4 3 3_IOPES" xfId="2593" xr:uid="{00000000-0005-0000-0000-0000A11C0000}"/>
    <cellStyle name="Normal 4 3 4 3 4" xfId="88" xr:uid="{00000000-0005-0000-0000-0000A21C0000}"/>
    <cellStyle name="Normal 4 3 4 3 4 2" xfId="461" xr:uid="{00000000-0005-0000-0000-0000A31C0000}"/>
    <cellStyle name="Normal 4 3 4 3 4 2 2" xfId="1040" xr:uid="{00000000-0005-0000-0000-0000A41C0000}"/>
    <cellStyle name="Normal 4 3 4 3 4 2 2 2" xfId="2251" xr:uid="{00000000-0005-0000-0000-0000A51C0000}"/>
    <cellStyle name="Normal 4 3 4 3 4 2 2 2 2" xfId="5510" xr:uid="{00000000-0005-0000-0000-0000A61C0000}"/>
    <cellStyle name="Normal 4 3 4 3 4 2 2 2 2 2" xfId="11936" xr:uid="{00000000-0005-0000-0000-0000A71C0000}"/>
    <cellStyle name="Normal 4 3 4 3 4 2 2 2 3" xfId="8934" xr:uid="{00000000-0005-0000-0000-0000A81C0000}"/>
    <cellStyle name="Normal 4 3 4 3 4 2 2 3" xfId="3492" xr:uid="{00000000-0005-0000-0000-0000A91C0000}"/>
    <cellStyle name="Normal 4 3 4 3 4 2 2 3 2" xfId="6431" xr:uid="{00000000-0005-0000-0000-0000AA1C0000}"/>
    <cellStyle name="Normal 4 3 4 3 4 2 2 3 2 2" xfId="12857" xr:uid="{00000000-0005-0000-0000-0000AB1C0000}"/>
    <cellStyle name="Normal 4 3 4 3 4 2 2 3 3" xfId="9930" xr:uid="{00000000-0005-0000-0000-0000AC1C0000}"/>
    <cellStyle name="Normal 4 3 4 3 4 2 2 4" xfId="4699" xr:uid="{00000000-0005-0000-0000-0000AD1C0000}"/>
    <cellStyle name="Normal 4 3 4 3 4 2 2 4 2" xfId="11125" xr:uid="{00000000-0005-0000-0000-0000AE1C0000}"/>
    <cellStyle name="Normal 4 3 4 3 4 2 2 5" xfId="7760" xr:uid="{00000000-0005-0000-0000-0000AF1C0000}"/>
    <cellStyle name="Normal 4 3 4 3 4 2 3" xfId="1696" xr:uid="{00000000-0005-0000-0000-0000B01C0000}"/>
    <cellStyle name="Normal 4 3 4 3 4 2 3 2" xfId="5142" xr:uid="{00000000-0005-0000-0000-0000B11C0000}"/>
    <cellStyle name="Normal 4 3 4 3 4 2 3 2 2" xfId="11568" xr:uid="{00000000-0005-0000-0000-0000B21C0000}"/>
    <cellStyle name="Normal 4 3 4 3 4 2 3 3" xfId="8406" xr:uid="{00000000-0005-0000-0000-0000B31C0000}"/>
    <cellStyle name="Normal 4 3 4 3 4 2 4" xfId="3130" xr:uid="{00000000-0005-0000-0000-0000B41C0000}"/>
    <cellStyle name="Normal 4 3 4 3 4 2 4 2" xfId="6069" xr:uid="{00000000-0005-0000-0000-0000B51C0000}"/>
    <cellStyle name="Normal 4 3 4 3 4 2 4 2 2" xfId="12495" xr:uid="{00000000-0005-0000-0000-0000B61C0000}"/>
    <cellStyle name="Normal 4 3 4 3 4 2 4 3" xfId="9568" xr:uid="{00000000-0005-0000-0000-0000B71C0000}"/>
    <cellStyle name="Normal 4 3 4 3 4 2 5" xfId="4151" xr:uid="{00000000-0005-0000-0000-0000B81C0000}"/>
    <cellStyle name="Normal 4 3 4 3 4 2 5 2" xfId="10577" xr:uid="{00000000-0005-0000-0000-0000B91C0000}"/>
    <cellStyle name="Normal 4 3 4 3 4 2 6" xfId="7206" xr:uid="{00000000-0005-0000-0000-0000BA1C0000}"/>
    <cellStyle name="Normal 4 3 4 3 4 3" xfId="282" xr:uid="{00000000-0005-0000-0000-0000BB1C0000}"/>
    <cellStyle name="Normal 4 3 4 3 4 3 2" xfId="862" xr:uid="{00000000-0005-0000-0000-0000BC1C0000}"/>
    <cellStyle name="Normal 4 3 4 3 4 3 2 2" xfId="4521" xr:uid="{00000000-0005-0000-0000-0000BD1C0000}"/>
    <cellStyle name="Normal 4 3 4 3 4 3 2 2 2" xfId="10947" xr:uid="{00000000-0005-0000-0000-0000BE1C0000}"/>
    <cellStyle name="Normal 4 3 4 3 4 3 2 3" xfId="7582" xr:uid="{00000000-0005-0000-0000-0000BF1C0000}"/>
    <cellStyle name="Normal 4 3 4 3 4 3 3" xfId="2427" xr:uid="{00000000-0005-0000-0000-0000C01C0000}"/>
    <cellStyle name="Normal 4 3 4 3 4 3 3 2" xfId="5611" xr:uid="{00000000-0005-0000-0000-0000C11C0000}"/>
    <cellStyle name="Normal 4 3 4 3 4 3 3 2 2" xfId="12037" xr:uid="{00000000-0005-0000-0000-0000C21C0000}"/>
    <cellStyle name="Normal 4 3 4 3 4 3 3 3" xfId="9061" xr:uid="{00000000-0005-0000-0000-0000C31C0000}"/>
    <cellStyle name="Normal 4 3 4 3 4 3 4" xfId="3590" xr:uid="{00000000-0005-0000-0000-0000C41C0000}"/>
    <cellStyle name="Normal 4 3 4 3 4 3 4 2" xfId="6529" xr:uid="{00000000-0005-0000-0000-0000C51C0000}"/>
    <cellStyle name="Normal 4 3 4 3 4 3 4 2 2" xfId="12955" xr:uid="{00000000-0005-0000-0000-0000C61C0000}"/>
    <cellStyle name="Normal 4 3 4 3 4 3 4 3" xfId="10028" xr:uid="{00000000-0005-0000-0000-0000C71C0000}"/>
    <cellStyle name="Normal 4 3 4 3 4 3 5" xfId="3973" xr:uid="{00000000-0005-0000-0000-0000C81C0000}"/>
    <cellStyle name="Normal 4 3 4 3 4 3 5 2" xfId="10399" xr:uid="{00000000-0005-0000-0000-0000C91C0000}"/>
    <cellStyle name="Normal 4 3 4 3 4 3 6" xfId="7028" xr:uid="{00000000-0005-0000-0000-0000CA1C0000}"/>
    <cellStyle name="Normal 4 3 4 3 4 4" xfId="684" xr:uid="{00000000-0005-0000-0000-0000CB1C0000}"/>
    <cellStyle name="Normal 4 3 4 3 4 4 2" xfId="1939" xr:uid="{00000000-0005-0000-0000-0000CC1C0000}"/>
    <cellStyle name="Normal 4 3 4 3 4 4 2 2" xfId="5330" xr:uid="{00000000-0005-0000-0000-0000CD1C0000}"/>
    <cellStyle name="Normal 4 3 4 3 4 4 2 2 2" xfId="11756" xr:uid="{00000000-0005-0000-0000-0000CE1C0000}"/>
    <cellStyle name="Normal 4 3 4 3 4 4 2 3" xfId="8635" xr:uid="{00000000-0005-0000-0000-0000CF1C0000}"/>
    <cellStyle name="Normal 4 3 4 3 4 4 3" xfId="3314" xr:uid="{00000000-0005-0000-0000-0000D01C0000}"/>
    <cellStyle name="Normal 4 3 4 3 4 4 3 2" xfId="6253" xr:uid="{00000000-0005-0000-0000-0000D11C0000}"/>
    <cellStyle name="Normal 4 3 4 3 4 4 3 2 2" xfId="12679" xr:uid="{00000000-0005-0000-0000-0000D21C0000}"/>
    <cellStyle name="Normal 4 3 4 3 4 4 3 3" xfId="9752" xr:uid="{00000000-0005-0000-0000-0000D31C0000}"/>
    <cellStyle name="Normal 4 3 4 3 4 4 4" xfId="4343" xr:uid="{00000000-0005-0000-0000-0000D41C0000}"/>
    <cellStyle name="Normal 4 3 4 3 4 4 4 2" xfId="10769" xr:uid="{00000000-0005-0000-0000-0000D51C0000}"/>
    <cellStyle name="Normal 4 3 4 3 4 4 5" xfId="7404" xr:uid="{00000000-0005-0000-0000-0000D61C0000}"/>
    <cellStyle name="Normal 4 3 4 3 4 5" xfId="1386" xr:uid="{00000000-0005-0000-0000-0000D71C0000}"/>
    <cellStyle name="Normal 4 3 4 3 4 5 2" xfId="4964" xr:uid="{00000000-0005-0000-0000-0000D81C0000}"/>
    <cellStyle name="Normal 4 3 4 3 4 5 2 2" xfId="11390" xr:uid="{00000000-0005-0000-0000-0000D91C0000}"/>
    <cellStyle name="Normal 4 3 4 3 4 5 3" xfId="8100" xr:uid="{00000000-0005-0000-0000-0000DA1C0000}"/>
    <cellStyle name="Normal 4 3 4 3 4 6" xfId="2950" xr:uid="{00000000-0005-0000-0000-0000DB1C0000}"/>
    <cellStyle name="Normal 4 3 4 3 4 6 2" xfId="5891" xr:uid="{00000000-0005-0000-0000-0000DC1C0000}"/>
    <cellStyle name="Normal 4 3 4 3 4 6 2 2" xfId="12317" xr:uid="{00000000-0005-0000-0000-0000DD1C0000}"/>
    <cellStyle name="Normal 4 3 4 3 4 6 3" xfId="9390" xr:uid="{00000000-0005-0000-0000-0000DE1C0000}"/>
    <cellStyle name="Normal 4 3 4 3 4 7" xfId="3795" xr:uid="{00000000-0005-0000-0000-0000DF1C0000}"/>
    <cellStyle name="Normal 4 3 4 3 4 7 2" xfId="10221" xr:uid="{00000000-0005-0000-0000-0000E01C0000}"/>
    <cellStyle name="Normal 4 3 4 3 4 8" xfId="6850" xr:uid="{00000000-0005-0000-0000-0000E11C0000}"/>
    <cellStyle name="Normal 4 3 4 3 4_IOPES" xfId="2716" xr:uid="{00000000-0005-0000-0000-0000E21C0000}"/>
    <cellStyle name="Normal 4 3 4 3 5" xfId="149" xr:uid="{00000000-0005-0000-0000-0000E31C0000}"/>
    <cellStyle name="Normal 4 3 4 3 5 2" xfId="520" xr:uid="{00000000-0005-0000-0000-0000E41C0000}"/>
    <cellStyle name="Normal 4 3 4 3 5 2 2" xfId="1099" xr:uid="{00000000-0005-0000-0000-0000E51C0000}"/>
    <cellStyle name="Normal 4 3 4 3 5 2 2 2" xfId="4758" xr:uid="{00000000-0005-0000-0000-0000E61C0000}"/>
    <cellStyle name="Normal 4 3 4 3 5 2 2 2 2" xfId="11184" xr:uid="{00000000-0005-0000-0000-0000E71C0000}"/>
    <cellStyle name="Normal 4 3 4 3 5 2 2 3" xfId="7819" xr:uid="{00000000-0005-0000-0000-0000E81C0000}"/>
    <cellStyle name="Normal 4 3 4 3 5 2 3" xfId="2488" xr:uid="{00000000-0005-0000-0000-0000E91C0000}"/>
    <cellStyle name="Normal 4 3 4 3 5 2 3 2" xfId="5670" xr:uid="{00000000-0005-0000-0000-0000EA1C0000}"/>
    <cellStyle name="Normal 4 3 4 3 5 2 3 2 2" xfId="12096" xr:uid="{00000000-0005-0000-0000-0000EB1C0000}"/>
    <cellStyle name="Normal 4 3 4 3 5 2 3 3" xfId="9120" xr:uid="{00000000-0005-0000-0000-0000EC1C0000}"/>
    <cellStyle name="Normal 4 3 4 3 5 2 4" xfId="3649" xr:uid="{00000000-0005-0000-0000-0000ED1C0000}"/>
    <cellStyle name="Normal 4 3 4 3 5 2 4 2" xfId="6588" xr:uid="{00000000-0005-0000-0000-0000EE1C0000}"/>
    <cellStyle name="Normal 4 3 4 3 5 2 4 2 2" xfId="13014" xr:uid="{00000000-0005-0000-0000-0000EF1C0000}"/>
    <cellStyle name="Normal 4 3 4 3 5 2 4 3" xfId="10087" xr:uid="{00000000-0005-0000-0000-0000F01C0000}"/>
    <cellStyle name="Normal 4 3 4 3 5 2 5" xfId="4210" xr:uid="{00000000-0005-0000-0000-0000F11C0000}"/>
    <cellStyle name="Normal 4 3 4 3 5 2 5 2" xfId="10636" xr:uid="{00000000-0005-0000-0000-0000F21C0000}"/>
    <cellStyle name="Normal 4 3 4 3 5 2 6" xfId="7265" xr:uid="{00000000-0005-0000-0000-0000F31C0000}"/>
    <cellStyle name="Normal 4 3 4 3 5 3" xfId="341" xr:uid="{00000000-0005-0000-0000-0000F41C0000}"/>
    <cellStyle name="Normal 4 3 4 3 5 3 2" xfId="921" xr:uid="{00000000-0005-0000-0000-0000F51C0000}"/>
    <cellStyle name="Normal 4 3 4 3 5 3 2 2" xfId="4580" xr:uid="{00000000-0005-0000-0000-0000F61C0000}"/>
    <cellStyle name="Normal 4 3 4 3 5 3 2 2 2" xfId="11006" xr:uid="{00000000-0005-0000-0000-0000F71C0000}"/>
    <cellStyle name="Normal 4 3 4 3 5 3 2 3" xfId="7641" xr:uid="{00000000-0005-0000-0000-0000F81C0000}"/>
    <cellStyle name="Normal 4 3 4 3 5 3 3" xfId="2092" xr:uid="{00000000-0005-0000-0000-0000F91C0000}"/>
    <cellStyle name="Normal 4 3 4 3 5 3 3 2" xfId="5390" xr:uid="{00000000-0005-0000-0000-0000FA1C0000}"/>
    <cellStyle name="Normal 4 3 4 3 5 3 3 2 2" xfId="11816" xr:uid="{00000000-0005-0000-0000-0000FB1C0000}"/>
    <cellStyle name="Normal 4 3 4 3 5 3 3 3" xfId="8786" xr:uid="{00000000-0005-0000-0000-0000FC1C0000}"/>
    <cellStyle name="Normal 4 3 4 3 5 3 4" xfId="3372" xr:uid="{00000000-0005-0000-0000-0000FD1C0000}"/>
    <cellStyle name="Normal 4 3 4 3 5 3 4 2" xfId="6311" xr:uid="{00000000-0005-0000-0000-0000FE1C0000}"/>
    <cellStyle name="Normal 4 3 4 3 5 3 4 2 2" xfId="12737" xr:uid="{00000000-0005-0000-0000-0000FF1C0000}"/>
    <cellStyle name="Normal 4 3 4 3 5 3 4 3" xfId="9810" xr:uid="{00000000-0005-0000-0000-0000001D0000}"/>
    <cellStyle name="Normal 4 3 4 3 5 3 5" xfId="4032" xr:uid="{00000000-0005-0000-0000-0000011D0000}"/>
    <cellStyle name="Normal 4 3 4 3 5 3 5 2" xfId="10458" xr:uid="{00000000-0005-0000-0000-0000021D0000}"/>
    <cellStyle name="Normal 4 3 4 3 5 3 6" xfId="7087" xr:uid="{00000000-0005-0000-0000-0000031D0000}"/>
    <cellStyle name="Normal 4 3 4 3 5 4" xfId="743" xr:uid="{00000000-0005-0000-0000-0000041D0000}"/>
    <cellStyle name="Normal 4 3 4 3 5 4 2" xfId="4402" xr:uid="{00000000-0005-0000-0000-0000051D0000}"/>
    <cellStyle name="Normal 4 3 4 3 5 4 2 2" xfId="10828" xr:uid="{00000000-0005-0000-0000-0000061D0000}"/>
    <cellStyle name="Normal 4 3 4 3 5 4 3" xfId="7463" xr:uid="{00000000-0005-0000-0000-0000071D0000}"/>
    <cellStyle name="Normal 4 3 4 3 5 5" xfId="1543" xr:uid="{00000000-0005-0000-0000-0000081D0000}"/>
    <cellStyle name="Normal 4 3 4 3 5 5 2" xfId="5022" xr:uid="{00000000-0005-0000-0000-0000091D0000}"/>
    <cellStyle name="Normal 4 3 4 3 5 5 2 2" xfId="11448" xr:uid="{00000000-0005-0000-0000-00000A1D0000}"/>
    <cellStyle name="Normal 4 3 4 3 5 5 3" xfId="8257" xr:uid="{00000000-0005-0000-0000-00000B1D0000}"/>
    <cellStyle name="Normal 4 3 4 3 5 6" xfId="3009" xr:uid="{00000000-0005-0000-0000-00000C1D0000}"/>
    <cellStyle name="Normal 4 3 4 3 5 6 2" xfId="5949" xr:uid="{00000000-0005-0000-0000-00000D1D0000}"/>
    <cellStyle name="Normal 4 3 4 3 5 6 2 2" xfId="12375" xr:uid="{00000000-0005-0000-0000-00000E1D0000}"/>
    <cellStyle name="Normal 4 3 4 3 5 6 3" xfId="9448" xr:uid="{00000000-0005-0000-0000-00000F1D0000}"/>
    <cellStyle name="Normal 4 3 4 3 5 7" xfId="3854" xr:uid="{00000000-0005-0000-0000-0000101D0000}"/>
    <cellStyle name="Normal 4 3 4 3 5 7 2" xfId="10280" xr:uid="{00000000-0005-0000-0000-0000111D0000}"/>
    <cellStyle name="Normal 4 3 4 3 5 8" xfId="6909" xr:uid="{00000000-0005-0000-0000-0000121D0000}"/>
    <cellStyle name="Normal 4 3 4 3 5_IOPES" xfId="2330" xr:uid="{00000000-0005-0000-0000-0000131D0000}"/>
    <cellStyle name="Normal 4 3 4 3 6" xfId="214" xr:uid="{00000000-0005-0000-0000-0000141D0000}"/>
    <cellStyle name="Normal 4 3 4 3 6 2" xfId="579" xr:uid="{00000000-0005-0000-0000-0000151D0000}"/>
    <cellStyle name="Normal 4 3 4 3 6 2 2" xfId="1158" xr:uid="{00000000-0005-0000-0000-0000161D0000}"/>
    <cellStyle name="Normal 4 3 4 3 6 2 2 2" xfId="4817" xr:uid="{00000000-0005-0000-0000-0000171D0000}"/>
    <cellStyle name="Normal 4 3 4 3 6 2 2 2 2" xfId="11243" xr:uid="{00000000-0005-0000-0000-0000181D0000}"/>
    <cellStyle name="Normal 4 3 4 3 6 2 2 3" xfId="7878" xr:uid="{00000000-0005-0000-0000-0000191D0000}"/>
    <cellStyle name="Normal 4 3 4 3 6 2 3" xfId="2553" xr:uid="{00000000-0005-0000-0000-00001A1D0000}"/>
    <cellStyle name="Normal 4 3 4 3 6 2 3 2" xfId="5729" xr:uid="{00000000-0005-0000-0000-00001B1D0000}"/>
    <cellStyle name="Normal 4 3 4 3 6 2 3 2 2" xfId="12155" xr:uid="{00000000-0005-0000-0000-00001C1D0000}"/>
    <cellStyle name="Normal 4 3 4 3 6 2 3 3" xfId="9179" xr:uid="{00000000-0005-0000-0000-00001D1D0000}"/>
    <cellStyle name="Normal 4 3 4 3 6 2 4" xfId="3708" xr:uid="{00000000-0005-0000-0000-00001E1D0000}"/>
    <cellStyle name="Normal 4 3 4 3 6 2 4 2" xfId="6647" xr:uid="{00000000-0005-0000-0000-00001F1D0000}"/>
    <cellStyle name="Normal 4 3 4 3 6 2 4 2 2" xfId="13073" xr:uid="{00000000-0005-0000-0000-0000201D0000}"/>
    <cellStyle name="Normal 4 3 4 3 6 2 4 3" xfId="10146" xr:uid="{00000000-0005-0000-0000-0000211D0000}"/>
    <cellStyle name="Normal 4 3 4 3 6 2 5" xfId="4269" xr:uid="{00000000-0005-0000-0000-0000221D0000}"/>
    <cellStyle name="Normal 4 3 4 3 6 2 5 2" xfId="10695" xr:uid="{00000000-0005-0000-0000-0000231D0000}"/>
    <cellStyle name="Normal 4 3 4 3 6 2 6" xfId="7324" xr:uid="{00000000-0005-0000-0000-0000241D0000}"/>
    <cellStyle name="Normal 4 3 4 3 6 3" xfId="400" xr:uid="{00000000-0005-0000-0000-0000251D0000}"/>
    <cellStyle name="Normal 4 3 4 3 6 3 2" xfId="980" xr:uid="{00000000-0005-0000-0000-0000261D0000}"/>
    <cellStyle name="Normal 4 3 4 3 6 3 2 2" xfId="4639" xr:uid="{00000000-0005-0000-0000-0000271D0000}"/>
    <cellStyle name="Normal 4 3 4 3 6 3 2 2 2" xfId="11065" xr:uid="{00000000-0005-0000-0000-0000281D0000}"/>
    <cellStyle name="Normal 4 3 4 3 6 3 2 3" xfId="7700" xr:uid="{00000000-0005-0000-0000-0000291D0000}"/>
    <cellStyle name="Normal 4 3 4 3 6 3 3" xfId="2167" xr:uid="{00000000-0005-0000-0000-00002A1D0000}"/>
    <cellStyle name="Normal 4 3 4 3 6 3 3 2" xfId="5449" xr:uid="{00000000-0005-0000-0000-00002B1D0000}"/>
    <cellStyle name="Normal 4 3 4 3 6 3 3 2 2" xfId="11875" xr:uid="{00000000-0005-0000-0000-00002C1D0000}"/>
    <cellStyle name="Normal 4 3 4 3 6 3 3 3" xfId="8859" xr:uid="{00000000-0005-0000-0000-00002D1D0000}"/>
    <cellStyle name="Normal 4 3 4 3 6 3 4" xfId="3431" xr:uid="{00000000-0005-0000-0000-00002E1D0000}"/>
    <cellStyle name="Normal 4 3 4 3 6 3 4 2" xfId="6370" xr:uid="{00000000-0005-0000-0000-00002F1D0000}"/>
    <cellStyle name="Normal 4 3 4 3 6 3 4 2 2" xfId="12796" xr:uid="{00000000-0005-0000-0000-0000301D0000}"/>
    <cellStyle name="Normal 4 3 4 3 6 3 4 3" xfId="9869" xr:uid="{00000000-0005-0000-0000-0000311D0000}"/>
    <cellStyle name="Normal 4 3 4 3 6 3 5" xfId="4091" xr:uid="{00000000-0005-0000-0000-0000321D0000}"/>
    <cellStyle name="Normal 4 3 4 3 6 3 5 2" xfId="10517" xr:uid="{00000000-0005-0000-0000-0000331D0000}"/>
    <cellStyle name="Normal 4 3 4 3 6 3 6" xfId="7146" xr:uid="{00000000-0005-0000-0000-0000341D0000}"/>
    <cellStyle name="Normal 4 3 4 3 6 4" xfId="802" xr:uid="{00000000-0005-0000-0000-0000351D0000}"/>
    <cellStyle name="Normal 4 3 4 3 6 4 2" xfId="4461" xr:uid="{00000000-0005-0000-0000-0000361D0000}"/>
    <cellStyle name="Normal 4 3 4 3 6 4 2 2" xfId="10887" xr:uid="{00000000-0005-0000-0000-0000371D0000}"/>
    <cellStyle name="Normal 4 3 4 3 6 4 3" xfId="7522" xr:uid="{00000000-0005-0000-0000-0000381D0000}"/>
    <cellStyle name="Normal 4 3 4 3 6 5" xfId="1620" xr:uid="{00000000-0005-0000-0000-0000391D0000}"/>
    <cellStyle name="Normal 4 3 4 3 6 5 2" xfId="5081" xr:uid="{00000000-0005-0000-0000-00003A1D0000}"/>
    <cellStyle name="Normal 4 3 4 3 6 5 2 2" xfId="11507" xr:uid="{00000000-0005-0000-0000-00003B1D0000}"/>
    <cellStyle name="Normal 4 3 4 3 6 5 3" xfId="8331" xr:uid="{00000000-0005-0000-0000-00003C1D0000}"/>
    <cellStyle name="Normal 4 3 4 3 6 6" xfId="3069" xr:uid="{00000000-0005-0000-0000-00003D1D0000}"/>
    <cellStyle name="Normal 4 3 4 3 6 6 2" xfId="6008" xr:uid="{00000000-0005-0000-0000-00003E1D0000}"/>
    <cellStyle name="Normal 4 3 4 3 6 6 2 2" xfId="12434" xr:uid="{00000000-0005-0000-0000-00003F1D0000}"/>
    <cellStyle name="Normal 4 3 4 3 6 6 3" xfId="9507" xr:uid="{00000000-0005-0000-0000-0000401D0000}"/>
    <cellStyle name="Normal 4 3 4 3 6 7" xfId="3913" xr:uid="{00000000-0005-0000-0000-0000411D0000}"/>
    <cellStyle name="Normal 4 3 4 3 6 7 2" xfId="10339" xr:uid="{00000000-0005-0000-0000-0000421D0000}"/>
    <cellStyle name="Normal 4 3 4 3 6 8" xfId="6968" xr:uid="{00000000-0005-0000-0000-0000431D0000}"/>
    <cellStyle name="Normal 4 3 4 3 6_IOPES" xfId="2717" xr:uid="{00000000-0005-0000-0000-0000441D0000}"/>
    <cellStyle name="Normal 4 3 4 3 7" xfId="431" xr:uid="{00000000-0005-0000-0000-0000451D0000}"/>
    <cellStyle name="Normal 4 3 4 3 7 2" xfId="1010" xr:uid="{00000000-0005-0000-0000-0000461D0000}"/>
    <cellStyle name="Normal 4 3 4 3 7 2 2" xfId="4669" xr:uid="{00000000-0005-0000-0000-0000471D0000}"/>
    <cellStyle name="Normal 4 3 4 3 7 2 2 2" xfId="11095" xr:uid="{00000000-0005-0000-0000-0000481D0000}"/>
    <cellStyle name="Normal 4 3 4 3 7 2 3" xfId="7730" xr:uid="{00000000-0005-0000-0000-0000491D0000}"/>
    <cellStyle name="Normal 4 3 4 3 7 3" xfId="2394" xr:uid="{00000000-0005-0000-0000-00004A1D0000}"/>
    <cellStyle name="Normal 4 3 4 3 7 3 2" xfId="5581" xr:uid="{00000000-0005-0000-0000-00004B1D0000}"/>
    <cellStyle name="Normal 4 3 4 3 7 3 2 2" xfId="12007" xr:uid="{00000000-0005-0000-0000-00004C1D0000}"/>
    <cellStyle name="Normal 4 3 4 3 7 3 3" xfId="9031" xr:uid="{00000000-0005-0000-0000-00004D1D0000}"/>
    <cellStyle name="Normal 4 3 4 3 7 4" xfId="3560" xr:uid="{00000000-0005-0000-0000-00004E1D0000}"/>
    <cellStyle name="Normal 4 3 4 3 7 4 2" xfId="6499" xr:uid="{00000000-0005-0000-0000-00004F1D0000}"/>
    <cellStyle name="Normal 4 3 4 3 7 4 2 2" xfId="12925" xr:uid="{00000000-0005-0000-0000-0000501D0000}"/>
    <cellStyle name="Normal 4 3 4 3 7 4 3" xfId="9998" xr:uid="{00000000-0005-0000-0000-0000511D0000}"/>
    <cellStyle name="Normal 4 3 4 3 7 5" xfId="4121" xr:uid="{00000000-0005-0000-0000-0000521D0000}"/>
    <cellStyle name="Normal 4 3 4 3 7 5 2" xfId="10547" xr:uid="{00000000-0005-0000-0000-0000531D0000}"/>
    <cellStyle name="Normal 4 3 4 3 7 6" xfId="7176" xr:uid="{00000000-0005-0000-0000-0000541D0000}"/>
    <cellStyle name="Normal 4 3 4 3 8" xfId="252" xr:uid="{00000000-0005-0000-0000-0000551D0000}"/>
    <cellStyle name="Normal 4 3 4 3 8 2" xfId="832" xr:uid="{00000000-0005-0000-0000-0000561D0000}"/>
    <cellStyle name="Normal 4 3 4 3 8 2 2" xfId="4491" xr:uid="{00000000-0005-0000-0000-0000571D0000}"/>
    <cellStyle name="Normal 4 3 4 3 8 2 2 2" xfId="10917" xr:uid="{00000000-0005-0000-0000-0000581D0000}"/>
    <cellStyle name="Normal 4 3 4 3 8 2 3" xfId="7552" xr:uid="{00000000-0005-0000-0000-0000591D0000}"/>
    <cellStyle name="Normal 4 3 4 3 8 3" xfId="1811" xr:uid="{00000000-0005-0000-0000-00005A1D0000}"/>
    <cellStyle name="Normal 4 3 4 3 8 3 2" xfId="5214" xr:uid="{00000000-0005-0000-0000-00005B1D0000}"/>
    <cellStyle name="Normal 4 3 4 3 8 3 2 2" xfId="11640" xr:uid="{00000000-0005-0000-0000-00005C1D0000}"/>
    <cellStyle name="Normal 4 3 4 3 8 3 3" xfId="8509" xr:uid="{00000000-0005-0000-0000-00005D1D0000}"/>
    <cellStyle name="Normal 4 3 4 3 8 4" xfId="3198" xr:uid="{00000000-0005-0000-0000-00005E1D0000}"/>
    <cellStyle name="Normal 4 3 4 3 8 4 2" xfId="6137" xr:uid="{00000000-0005-0000-0000-00005F1D0000}"/>
    <cellStyle name="Normal 4 3 4 3 8 4 2 2" xfId="12563" xr:uid="{00000000-0005-0000-0000-0000601D0000}"/>
    <cellStyle name="Normal 4 3 4 3 8 4 3" xfId="9636" xr:uid="{00000000-0005-0000-0000-0000611D0000}"/>
    <cellStyle name="Normal 4 3 4 3 8 5" xfId="3943" xr:uid="{00000000-0005-0000-0000-0000621D0000}"/>
    <cellStyle name="Normal 4 3 4 3 8 5 2" xfId="10369" xr:uid="{00000000-0005-0000-0000-0000631D0000}"/>
    <cellStyle name="Normal 4 3 4 3 8 6" xfId="6998" xr:uid="{00000000-0005-0000-0000-0000641D0000}"/>
    <cellStyle name="Normal 4 3 4 3 9" xfId="654" xr:uid="{00000000-0005-0000-0000-0000651D0000}"/>
    <cellStyle name="Normal 4 3 4 3 9 2" xfId="4313" xr:uid="{00000000-0005-0000-0000-0000661D0000}"/>
    <cellStyle name="Normal 4 3 4 3 9 2 2" xfId="10739" xr:uid="{00000000-0005-0000-0000-0000671D0000}"/>
    <cellStyle name="Normal 4 3 4 3 9 3" xfId="7374" xr:uid="{00000000-0005-0000-0000-0000681D0000}"/>
    <cellStyle name="Normal 4 3 4 3_IOPES" xfId="2612" xr:uid="{00000000-0005-0000-0000-0000691D0000}"/>
    <cellStyle name="Normal 4 3 4 4" xfId="78" xr:uid="{00000000-0005-0000-0000-00006A1D0000}"/>
    <cellStyle name="Normal 4 3 4 4 2" xfId="451" xr:uid="{00000000-0005-0000-0000-00006B1D0000}"/>
    <cellStyle name="Normal 4 3 4 4 2 2" xfId="1030" xr:uid="{00000000-0005-0000-0000-00006C1D0000}"/>
    <cellStyle name="Normal 4 3 4 4 2 2 2" xfId="2278" xr:uid="{00000000-0005-0000-0000-00006D1D0000}"/>
    <cellStyle name="Normal 4 3 4 4 2 2 2 2" xfId="5532" xr:uid="{00000000-0005-0000-0000-00006E1D0000}"/>
    <cellStyle name="Normal 4 3 4 4 2 2 2 2 2" xfId="11958" xr:uid="{00000000-0005-0000-0000-00006F1D0000}"/>
    <cellStyle name="Normal 4 3 4 4 2 2 2 3" xfId="8959" xr:uid="{00000000-0005-0000-0000-0000701D0000}"/>
    <cellStyle name="Normal 4 3 4 4 2 2 3" xfId="3513" xr:uid="{00000000-0005-0000-0000-0000711D0000}"/>
    <cellStyle name="Normal 4 3 4 4 2 2 3 2" xfId="6452" xr:uid="{00000000-0005-0000-0000-0000721D0000}"/>
    <cellStyle name="Normal 4 3 4 4 2 2 3 2 2" xfId="12878" xr:uid="{00000000-0005-0000-0000-0000731D0000}"/>
    <cellStyle name="Normal 4 3 4 4 2 2 3 3" xfId="9951" xr:uid="{00000000-0005-0000-0000-0000741D0000}"/>
    <cellStyle name="Normal 4 3 4 4 2 2 4" xfId="4689" xr:uid="{00000000-0005-0000-0000-0000751D0000}"/>
    <cellStyle name="Normal 4 3 4 4 2 2 4 2" xfId="11115" xr:uid="{00000000-0005-0000-0000-0000761D0000}"/>
    <cellStyle name="Normal 4 3 4 4 2 2 5" xfId="7750" xr:uid="{00000000-0005-0000-0000-0000771D0000}"/>
    <cellStyle name="Normal 4 3 4 4 2 3" xfId="1722" xr:uid="{00000000-0005-0000-0000-0000781D0000}"/>
    <cellStyle name="Normal 4 3 4 4 2 3 2" xfId="5164" xr:uid="{00000000-0005-0000-0000-0000791D0000}"/>
    <cellStyle name="Normal 4 3 4 4 2 3 2 2" xfId="11590" xr:uid="{00000000-0005-0000-0000-00007A1D0000}"/>
    <cellStyle name="Normal 4 3 4 4 2 3 3" xfId="8431" xr:uid="{00000000-0005-0000-0000-00007B1D0000}"/>
    <cellStyle name="Normal 4 3 4 4 2 4" xfId="3151" xr:uid="{00000000-0005-0000-0000-00007C1D0000}"/>
    <cellStyle name="Normal 4 3 4 4 2 4 2" xfId="6090" xr:uid="{00000000-0005-0000-0000-00007D1D0000}"/>
    <cellStyle name="Normal 4 3 4 4 2 4 2 2" xfId="12516" xr:uid="{00000000-0005-0000-0000-00007E1D0000}"/>
    <cellStyle name="Normal 4 3 4 4 2 4 3" xfId="9589" xr:uid="{00000000-0005-0000-0000-00007F1D0000}"/>
    <cellStyle name="Normal 4 3 4 4 2 5" xfId="4141" xr:uid="{00000000-0005-0000-0000-0000801D0000}"/>
    <cellStyle name="Normal 4 3 4 4 2 5 2" xfId="10567" xr:uid="{00000000-0005-0000-0000-0000811D0000}"/>
    <cellStyle name="Normal 4 3 4 4 2 6" xfId="7196" xr:uid="{00000000-0005-0000-0000-0000821D0000}"/>
    <cellStyle name="Normal 4 3 4 4 3" xfId="272" xr:uid="{00000000-0005-0000-0000-0000831D0000}"/>
    <cellStyle name="Normal 4 3 4 4 3 2" xfId="852" xr:uid="{00000000-0005-0000-0000-0000841D0000}"/>
    <cellStyle name="Normal 4 3 4 4 3 2 2" xfId="2200" xr:uid="{00000000-0005-0000-0000-0000851D0000}"/>
    <cellStyle name="Normal 4 3 4 4 3 2 2 2" xfId="5470" xr:uid="{00000000-0005-0000-0000-0000861D0000}"/>
    <cellStyle name="Normal 4 3 4 4 3 2 2 2 2" xfId="11896" xr:uid="{00000000-0005-0000-0000-0000871D0000}"/>
    <cellStyle name="Normal 4 3 4 4 3 2 2 3" xfId="8885" xr:uid="{00000000-0005-0000-0000-0000881D0000}"/>
    <cellStyle name="Normal 4 3 4 4 3 2 3" xfId="3452" xr:uid="{00000000-0005-0000-0000-0000891D0000}"/>
    <cellStyle name="Normal 4 3 4 4 3 2 3 2" xfId="6391" xr:uid="{00000000-0005-0000-0000-00008A1D0000}"/>
    <cellStyle name="Normal 4 3 4 4 3 2 3 2 2" xfId="12817" xr:uid="{00000000-0005-0000-0000-00008B1D0000}"/>
    <cellStyle name="Normal 4 3 4 4 3 2 3 3" xfId="9890" xr:uid="{00000000-0005-0000-0000-00008C1D0000}"/>
    <cellStyle name="Normal 4 3 4 4 3 2 4" xfId="4511" xr:uid="{00000000-0005-0000-0000-00008D1D0000}"/>
    <cellStyle name="Normal 4 3 4 4 3 2 4 2" xfId="10937" xr:uid="{00000000-0005-0000-0000-00008E1D0000}"/>
    <cellStyle name="Normal 4 3 4 4 3 2 5" xfId="7572" xr:uid="{00000000-0005-0000-0000-00008F1D0000}"/>
    <cellStyle name="Normal 4 3 4 4 3 3" xfId="1646" xr:uid="{00000000-0005-0000-0000-0000901D0000}"/>
    <cellStyle name="Normal 4 3 4 4 3 3 2" xfId="5102" xr:uid="{00000000-0005-0000-0000-0000911D0000}"/>
    <cellStyle name="Normal 4 3 4 4 3 3 2 2" xfId="11528" xr:uid="{00000000-0005-0000-0000-0000921D0000}"/>
    <cellStyle name="Normal 4 3 4 4 3 3 3" xfId="8357" xr:uid="{00000000-0005-0000-0000-0000931D0000}"/>
    <cellStyle name="Normal 4 3 4 4 3 4" xfId="3090" xr:uid="{00000000-0005-0000-0000-0000941D0000}"/>
    <cellStyle name="Normal 4 3 4 4 3 4 2" xfId="6029" xr:uid="{00000000-0005-0000-0000-0000951D0000}"/>
    <cellStyle name="Normal 4 3 4 4 3 4 2 2" xfId="12455" xr:uid="{00000000-0005-0000-0000-0000961D0000}"/>
    <cellStyle name="Normal 4 3 4 4 3 4 3" xfId="9528" xr:uid="{00000000-0005-0000-0000-0000971D0000}"/>
    <cellStyle name="Normal 4 3 4 4 3 5" xfId="3963" xr:uid="{00000000-0005-0000-0000-0000981D0000}"/>
    <cellStyle name="Normal 4 3 4 4 3 5 2" xfId="10389" xr:uid="{00000000-0005-0000-0000-0000991D0000}"/>
    <cellStyle name="Normal 4 3 4 4 3 6" xfId="7018" xr:uid="{00000000-0005-0000-0000-00009A1D0000}"/>
    <cellStyle name="Normal 4 3 4 4 4" xfId="674" xr:uid="{00000000-0005-0000-0000-00009B1D0000}"/>
    <cellStyle name="Normal 4 3 4 4 4 2" xfId="2417" xr:uid="{00000000-0005-0000-0000-00009C1D0000}"/>
    <cellStyle name="Normal 4 3 4 4 4 2 2" xfId="5601" xr:uid="{00000000-0005-0000-0000-00009D1D0000}"/>
    <cellStyle name="Normal 4 3 4 4 4 2 2 2" xfId="12027" xr:uid="{00000000-0005-0000-0000-00009E1D0000}"/>
    <cellStyle name="Normal 4 3 4 4 4 2 3" xfId="9051" xr:uid="{00000000-0005-0000-0000-00009F1D0000}"/>
    <cellStyle name="Normal 4 3 4 4 4 3" xfId="3580" xr:uid="{00000000-0005-0000-0000-0000A01D0000}"/>
    <cellStyle name="Normal 4 3 4 4 4 3 2" xfId="6519" xr:uid="{00000000-0005-0000-0000-0000A11D0000}"/>
    <cellStyle name="Normal 4 3 4 4 4 3 2 2" xfId="12945" xr:uid="{00000000-0005-0000-0000-0000A21D0000}"/>
    <cellStyle name="Normal 4 3 4 4 4 3 3" xfId="10018" xr:uid="{00000000-0005-0000-0000-0000A31D0000}"/>
    <cellStyle name="Normal 4 3 4 4 4 4" xfId="4333" xr:uid="{00000000-0005-0000-0000-0000A41D0000}"/>
    <cellStyle name="Normal 4 3 4 4 4 4 2" xfId="10759" xr:uid="{00000000-0005-0000-0000-0000A51D0000}"/>
    <cellStyle name="Normal 4 3 4 4 4 5" xfId="7394" xr:uid="{00000000-0005-0000-0000-0000A61D0000}"/>
    <cellStyle name="Normal 4 3 4 4 5" xfId="1864" xr:uid="{00000000-0005-0000-0000-0000A71D0000}"/>
    <cellStyle name="Normal 4 3 4 4 5 2" xfId="3246" xr:uid="{00000000-0005-0000-0000-0000A81D0000}"/>
    <cellStyle name="Normal 4 3 4 4 5 2 2" xfId="6185" xr:uid="{00000000-0005-0000-0000-0000A91D0000}"/>
    <cellStyle name="Normal 4 3 4 4 5 2 2 2" xfId="12611" xr:uid="{00000000-0005-0000-0000-0000AA1D0000}"/>
    <cellStyle name="Normal 4 3 4 4 5 2 3" xfId="9684" xr:uid="{00000000-0005-0000-0000-0000AB1D0000}"/>
    <cellStyle name="Normal 4 3 4 4 5 3" xfId="5262" xr:uid="{00000000-0005-0000-0000-0000AC1D0000}"/>
    <cellStyle name="Normal 4 3 4 4 5 3 2" xfId="11688" xr:uid="{00000000-0005-0000-0000-0000AD1D0000}"/>
    <cellStyle name="Normal 4 3 4 4 5 4" xfId="8560" xr:uid="{00000000-0005-0000-0000-0000AE1D0000}"/>
    <cellStyle name="Normal 4 3 4 4 6" xfId="1310" xr:uid="{00000000-0005-0000-0000-0000AF1D0000}"/>
    <cellStyle name="Normal 4 3 4 4 6 2" xfId="4896" xr:uid="{00000000-0005-0000-0000-0000B01D0000}"/>
    <cellStyle name="Normal 4 3 4 4 6 2 2" xfId="11322" xr:uid="{00000000-0005-0000-0000-0000B11D0000}"/>
    <cellStyle name="Normal 4 3 4 4 6 3" xfId="8024" xr:uid="{00000000-0005-0000-0000-0000B21D0000}"/>
    <cellStyle name="Normal 4 3 4 4 7" xfId="2882" xr:uid="{00000000-0005-0000-0000-0000B31D0000}"/>
    <cellStyle name="Normal 4 3 4 4 7 2" xfId="5823" xr:uid="{00000000-0005-0000-0000-0000B41D0000}"/>
    <cellStyle name="Normal 4 3 4 4 7 2 2" xfId="12249" xr:uid="{00000000-0005-0000-0000-0000B51D0000}"/>
    <cellStyle name="Normal 4 3 4 4 7 3" xfId="9322" xr:uid="{00000000-0005-0000-0000-0000B61D0000}"/>
    <cellStyle name="Normal 4 3 4 4 8" xfId="3785" xr:uid="{00000000-0005-0000-0000-0000B71D0000}"/>
    <cellStyle name="Normal 4 3 4 4 8 2" xfId="10211" xr:uid="{00000000-0005-0000-0000-0000B81D0000}"/>
    <cellStyle name="Normal 4 3 4 4 9" xfId="6840" xr:uid="{00000000-0005-0000-0000-0000B91D0000}"/>
    <cellStyle name="Normal 4 3 4 4_IOPES" xfId="2715" xr:uid="{00000000-0005-0000-0000-0000BA1D0000}"/>
    <cellStyle name="Normal 4 3 4 5" xfId="139" xr:uid="{00000000-0005-0000-0000-0000BB1D0000}"/>
    <cellStyle name="Normal 4 3 4 5 2" xfId="510" xr:uid="{00000000-0005-0000-0000-0000BC1D0000}"/>
    <cellStyle name="Normal 4 3 4 5 2 2" xfId="1089" xr:uid="{00000000-0005-0000-0000-0000BD1D0000}"/>
    <cellStyle name="Normal 4 3 4 5 2 2 2" xfId="2241" xr:uid="{00000000-0005-0000-0000-0000BE1D0000}"/>
    <cellStyle name="Normal 4 3 4 5 2 2 2 2" xfId="5500" xr:uid="{00000000-0005-0000-0000-0000BF1D0000}"/>
    <cellStyle name="Normal 4 3 4 5 2 2 2 2 2" xfId="11926" xr:uid="{00000000-0005-0000-0000-0000C01D0000}"/>
    <cellStyle name="Normal 4 3 4 5 2 2 2 3" xfId="8924" xr:uid="{00000000-0005-0000-0000-0000C11D0000}"/>
    <cellStyle name="Normal 4 3 4 5 2 2 3" xfId="3482" xr:uid="{00000000-0005-0000-0000-0000C21D0000}"/>
    <cellStyle name="Normal 4 3 4 5 2 2 3 2" xfId="6421" xr:uid="{00000000-0005-0000-0000-0000C31D0000}"/>
    <cellStyle name="Normal 4 3 4 5 2 2 3 2 2" xfId="12847" xr:uid="{00000000-0005-0000-0000-0000C41D0000}"/>
    <cellStyle name="Normal 4 3 4 5 2 2 3 3" xfId="9920" xr:uid="{00000000-0005-0000-0000-0000C51D0000}"/>
    <cellStyle name="Normal 4 3 4 5 2 2 4" xfId="4748" xr:uid="{00000000-0005-0000-0000-0000C61D0000}"/>
    <cellStyle name="Normal 4 3 4 5 2 2 4 2" xfId="11174" xr:uid="{00000000-0005-0000-0000-0000C71D0000}"/>
    <cellStyle name="Normal 4 3 4 5 2 2 5" xfId="7809" xr:uid="{00000000-0005-0000-0000-0000C81D0000}"/>
    <cellStyle name="Normal 4 3 4 5 2 3" xfId="1686" xr:uid="{00000000-0005-0000-0000-0000C91D0000}"/>
    <cellStyle name="Normal 4 3 4 5 2 3 2" xfId="5132" xr:uid="{00000000-0005-0000-0000-0000CA1D0000}"/>
    <cellStyle name="Normal 4 3 4 5 2 3 2 2" xfId="11558" xr:uid="{00000000-0005-0000-0000-0000CB1D0000}"/>
    <cellStyle name="Normal 4 3 4 5 2 3 3" xfId="8396" xr:uid="{00000000-0005-0000-0000-0000CC1D0000}"/>
    <cellStyle name="Normal 4 3 4 5 2 4" xfId="3120" xr:uid="{00000000-0005-0000-0000-0000CD1D0000}"/>
    <cellStyle name="Normal 4 3 4 5 2 4 2" xfId="6059" xr:uid="{00000000-0005-0000-0000-0000CE1D0000}"/>
    <cellStyle name="Normal 4 3 4 5 2 4 2 2" xfId="12485" xr:uid="{00000000-0005-0000-0000-0000CF1D0000}"/>
    <cellStyle name="Normal 4 3 4 5 2 4 3" xfId="9558" xr:uid="{00000000-0005-0000-0000-0000D01D0000}"/>
    <cellStyle name="Normal 4 3 4 5 2 5" xfId="4200" xr:uid="{00000000-0005-0000-0000-0000D11D0000}"/>
    <cellStyle name="Normal 4 3 4 5 2 5 2" xfId="10626" xr:uid="{00000000-0005-0000-0000-0000D21D0000}"/>
    <cellStyle name="Normal 4 3 4 5 2 6" xfId="7255" xr:uid="{00000000-0005-0000-0000-0000D31D0000}"/>
    <cellStyle name="Normal 4 3 4 5 3" xfId="331" xr:uid="{00000000-0005-0000-0000-0000D41D0000}"/>
    <cellStyle name="Normal 4 3 4 5 3 2" xfId="911" xr:uid="{00000000-0005-0000-0000-0000D51D0000}"/>
    <cellStyle name="Normal 4 3 4 5 3 2 2" xfId="4570" xr:uid="{00000000-0005-0000-0000-0000D61D0000}"/>
    <cellStyle name="Normal 4 3 4 5 3 2 2 2" xfId="10996" xr:uid="{00000000-0005-0000-0000-0000D71D0000}"/>
    <cellStyle name="Normal 4 3 4 5 3 2 3" xfId="7631" xr:uid="{00000000-0005-0000-0000-0000D81D0000}"/>
    <cellStyle name="Normal 4 3 4 5 3 3" xfId="2478" xr:uid="{00000000-0005-0000-0000-0000D91D0000}"/>
    <cellStyle name="Normal 4 3 4 5 3 3 2" xfId="5660" xr:uid="{00000000-0005-0000-0000-0000DA1D0000}"/>
    <cellStyle name="Normal 4 3 4 5 3 3 2 2" xfId="12086" xr:uid="{00000000-0005-0000-0000-0000DB1D0000}"/>
    <cellStyle name="Normal 4 3 4 5 3 3 3" xfId="9110" xr:uid="{00000000-0005-0000-0000-0000DC1D0000}"/>
    <cellStyle name="Normal 4 3 4 5 3 4" xfId="3639" xr:uid="{00000000-0005-0000-0000-0000DD1D0000}"/>
    <cellStyle name="Normal 4 3 4 5 3 4 2" xfId="6578" xr:uid="{00000000-0005-0000-0000-0000DE1D0000}"/>
    <cellStyle name="Normal 4 3 4 5 3 4 2 2" xfId="13004" xr:uid="{00000000-0005-0000-0000-0000DF1D0000}"/>
    <cellStyle name="Normal 4 3 4 5 3 4 3" xfId="10077" xr:uid="{00000000-0005-0000-0000-0000E01D0000}"/>
    <cellStyle name="Normal 4 3 4 5 3 5" xfId="4022" xr:uid="{00000000-0005-0000-0000-0000E11D0000}"/>
    <cellStyle name="Normal 4 3 4 5 3 5 2" xfId="10448" xr:uid="{00000000-0005-0000-0000-0000E21D0000}"/>
    <cellStyle name="Normal 4 3 4 5 3 6" xfId="7077" xr:uid="{00000000-0005-0000-0000-0000E31D0000}"/>
    <cellStyle name="Normal 4 3 4 5 4" xfId="733" xr:uid="{00000000-0005-0000-0000-0000E41D0000}"/>
    <cellStyle name="Normal 4 3 4 5 4 2" xfId="1929" xr:uid="{00000000-0005-0000-0000-0000E51D0000}"/>
    <cellStyle name="Normal 4 3 4 5 4 2 2" xfId="5320" xr:uid="{00000000-0005-0000-0000-0000E61D0000}"/>
    <cellStyle name="Normal 4 3 4 5 4 2 2 2" xfId="11746" xr:uid="{00000000-0005-0000-0000-0000E71D0000}"/>
    <cellStyle name="Normal 4 3 4 5 4 2 3" xfId="8625" xr:uid="{00000000-0005-0000-0000-0000E81D0000}"/>
    <cellStyle name="Normal 4 3 4 5 4 3" xfId="3304" xr:uid="{00000000-0005-0000-0000-0000E91D0000}"/>
    <cellStyle name="Normal 4 3 4 5 4 3 2" xfId="6243" xr:uid="{00000000-0005-0000-0000-0000EA1D0000}"/>
    <cellStyle name="Normal 4 3 4 5 4 3 2 2" xfId="12669" xr:uid="{00000000-0005-0000-0000-0000EB1D0000}"/>
    <cellStyle name="Normal 4 3 4 5 4 3 3" xfId="9742" xr:uid="{00000000-0005-0000-0000-0000EC1D0000}"/>
    <cellStyle name="Normal 4 3 4 5 4 4" xfId="4392" xr:uid="{00000000-0005-0000-0000-0000ED1D0000}"/>
    <cellStyle name="Normal 4 3 4 5 4 4 2" xfId="10818" xr:uid="{00000000-0005-0000-0000-0000EE1D0000}"/>
    <cellStyle name="Normal 4 3 4 5 4 5" xfId="7453" xr:uid="{00000000-0005-0000-0000-0000EF1D0000}"/>
    <cellStyle name="Normal 4 3 4 5 5" xfId="1376" xr:uid="{00000000-0005-0000-0000-0000F01D0000}"/>
    <cellStyle name="Normal 4 3 4 5 5 2" xfId="4954" xr:uid="{00000000-0005-0000-0000-0000F11D0000}"/>
    <cellStyle name="Normal 4 3 4 5 5 2 2" xfId="11380" xr:uid="{00000000-0005-0000-0000-0000F21D0000}"/>
    <cellStyle name="Normal 4 3 4 5 5 3" xfId="8090" xr:uid="{00000000-0005-0000-0000-0000F31D0000}"/>
    <cellStyle name="Normal 4 3 4 5 6" xfId="2940" xr:uid="{00000000-0005-0000-0000-0000F41D0000}"/>
    <cellStyle name="Normal 4 3 4 5 6 2" xfId="5881" xr:uid="{00000000-0005-0000-0000-0000F51D0000}"/>
    <cellStyle name="Normal 4 3 4 5 6 2 2" xfId="12307" xr:uid="{00000000-0005-0000-0000-0000F61D0000}"/>
    <cellStyle name="Normal 4 3 4 5 6 3" xfId="9380" xr:uid="{00000000-0005-0000-0000-0000F71D0000}"/>
    <cellStyle name="Normal 4 3 4 5 7" xfId="3844" xr:uid="{00000000-0005-0000-0000-0000F81D0000}"/>
    <cellStyle name="Normal 4 3 4 5 7 2" xfId="10270" xr:uid="{00000000-0005-0000-0000-0000F91D0000}"/>
    <cellStyle name="Normal 4 3 4 5 8" xfId="6899" xr:uid="{00000000-0005-0000-0000-0000FA1D0000}"/>
    <cellStyle name="Normal 4 3 4 5_IOPES" xfId="2386" xr:uid="{00000000-0005-0000-0000-0000FB1D0000}"/>
    <cellStyle name="Normal 4 3 4 6" xfId="204" xr:uid="{00000000-0005-0000-0000-0000FC1D0000}"/>
    <cellStyle name="Normal 4 3 4 6 2" xfId="569" xr:uid="{00000000-0005-0000-0000-0000FD1D0000}"/>
    <cellStyle name="Normal 4 3 4 6 2 2" xfId="1148" xr:uid="{00000000-0005-0000-0000-0000FE1D0000}"/>
    <cellStyle name="Normal 4 3 4 6 2 2 2" xfId="4807" xr:uid="{00000000-0005-0000-0000-0000FF1D0000}"/>
    <cellStyle name="Normal 4 3 4 6 2 2 2 2" xfId="11233" xr:uid="{00000000-0005-0000-0000-0000001E0000}"/>
    <cellStyle name="Normal 4 3 4 6 2 2 3" xfId="7868" xr:uid="{00000000-0005-0000-0000-0000011E0000}"/>
    <cellStyle name="Normal 4 3 4 6 2 3" xfId="2543" xr:uid="{00000000-0005-0000-0000-0000021E0000}"/>
    <cellStyle name="Normal 4 3 4 6 2 3 2" xfId="5719" xr:uid="{00000000-0005-0000-0000-0000031E0000}"/>
    <cellStyle name="Normal 4 3 4 6 2 3 2 2" xfId="12145" xr:uid="{00000000-0005-0000-0000-0000041E0000}"/>
    <cellStyle name="Normal 4 3 4 6 2 3 3" xfId="9169" xr:uid="{00000000-0005-0000-0000-0000051E0000}"/>
    <cellStyle name="Normal 4 3 4 6 2 4" xfId="3698" xr:uid="{00000000-0005-0000-0000-0000061E0000}"/>
    <cellStyle name="Normal 4 3 4 6 2 4 2" xfId="6637" xr:uid="{00000000-0005-0000-0000-0000071E0000}"/>
    <cellStyle name="Normal 4 3 4 6 2 4 2 2" xfId="13063" xr:uid="{00000000-0005-0000-0000-0000081E0000}"/>
    <cellStyle name="Normal 4 3 4 6 2 4 3" xfId="10136" xr:uid="{00000000-0005-0000-0000-0000091E0000}"/>
    <cellStyle name="Normal 4 3 4 6 2 5" xfId="4259" xr:uid="{00000000-0005-0000-0000-00000A1E0000}"/>
    <cellStyle name="Normal 4 3 4 6 2 5 2" xfId="10685" xr:uid="{00000000-0005-0000-0000-00000B1E0000}"/>
    <cellStyle name="Normal 4 3 4 6 2 6" xfId="7314" xr:uid="{00000000-0005-0000-0000-00000C1E0000}"/>
    <cellStyle name="Normal 4 3 4 6 3" xfId="390" xr:uid="{00000000-0005-0000-0000-00000D1E0000}"/>
    <cellStyle name="Normal 4 3 4 6 3 2" xfId="970" xr:uid="{00000000-0005-0000-0000-00000E1E0000}"/>
    <cellStyle name="Normal 4 3 4 6 3 2 2" xfId="4629" xr:uid="{00000000-0005-0000-0000-00000F1E0000}"/>
    <cellStyle name="Normal 4 3 4 6 3 2 2 2" xfId="11055" xr:uid="{00000000-0005-0000-0000-0000101E0000}"/>
    <cellStyle name="Normal 4 3 4 6 3 2 3" xfId="7690" xr:uid="{00000000-0005-0000-0000-0000111E0000}"/>
    <cellStyle name="Normal 4 3 4 6 3 3" xfId="2081" xr:uid="{00000000-0005-0000-0000-0000121E0000}"/>
    <cellStyle name="Normal 4 3 4 6 3 3 2" xfId="5380" xr:uid="{00000000-0005-0000-0000-0000131E0000}"/>
    <cellStyle name="Normal 4 3 4 6 3 3 2 2" xfId="11806" xr:uid="{00000000-0005-0000-0000-0000141E0000}"/>
    <cellStyle name="Normal 4 3 4 6 3 3 3" xfId="8775" xr:uid="{00000000-0005-0000-0000-0000151E0000}"/>
    <cellStyle name="Normal 4 3 4 6 3 4" xfId="3362" xr:uid="{00000000-0005-0000-0000-0000161E0000}"/>
    <cellStyle name="Normal 4 3 4 6 3 4 2" xfId="6301" xr:uid="{00000000-0005-0000-0000-0000171E0000}"/>
    <cellStyle name="Normal 4 3 4 6 3 4 2 2" xfId="12727" xr:uid="{00000000-0005-0000-0000-0000181E0000}"/>
    <cellStyle name="Normal 4 3 4 6 3 4 3" xfId="9800" xr:uid="{00000000-0005-0000-0000-0000191E0000}"/>
    <cellStyle name="Normal 4 3 4 6 3 5" xfId="4081" xr:uid="{00000000-0005-0000-0000-00001A1E0000}"/>
    <cellStyle name="Normal 4 3 4 6 3 5 2" xfId="10507" xr:uid="{00000000-0005-0000-0000-00001B1E0000}"/>
    <cellStyle name="Normal 4 3 4 6 3 6" xfId="7136" xr:uid="{00000000-0005-0000-0000-00001C1E0000}"/>
    <cellStyle name="Normal 4 3 4 6 4" xfId="792" xr:uid="{00000000-0005-0000-0000-00001D1E0000}"/>
    <cellStyle name="Normal 4 3 4 6 4 2" xfId="4451" xr:uid="{00000000-0005-0000-0000-00001E1E0000}"/>
    <cellStyle name="Normal 4 3 4 6 4 2 2" xfId="10877" xr:uid="{00000000-0005-0000-0000-00001F1E0000}"/>
    <cellStyle name="Normal 4 3 4 6 4 3" xfId="7512" xr:uid="{00000000-0005-0000-0000-0000201E0000}"/>
    <cellStyle name="Normal 4 3 4 6 5" xfId="1532" xr:uid="{00000000-0005-0000-0000-0000211E0000}"/>
    <cellStyle name="Normal 4 3 4 6 5 2" xfId="5012" xr:uid="{00000000-0005-0000-0000-0000221E0000}"/>
    <cellStyle name="Normal 4 3 4 6 5 2 2" xfId="11438" xr:uid="{00000000-0005-0000-0000-0000231E0000}"/>
    <cellStyle name="Normal 4 3 4 6 5 3" xfId="8246" xr:uid="{00000000-0005-0000-0000-0000241E0000}"/>
    <cellStyle name="Normal 4 3 4 6 6" xfId="2999" xr:uid="{00000000-0005-0000-0000-0000251E0000}"/>
    <cellStyle name="Normal 4 3 4 6 6 2" xfId="5939" xr:uid="{00000000-0005-0000-0000-0000261E0000}"/>
    <cellStyle name="Normal 4 3 4 6 6 2 2" xfId="12365" xr:uid="{00000000-0005-0000-0000-0000271E0000}"/>
    <cellStyle name="Normal 4 3 4 6 6 3" xfId="9438" xr:uid="{00000000-0005-0000-0000-0000281E0000}"/>
    <cellStyle name="Normal 4 3 4 6 7" xfId="3903" xr:uid="{00000000-0005-0000-0000-0000291E0000}"/>
    <cellStyle name="Normal 4 3 4 6 7 2" xfId="10329" xr:uid="{00000000-0005-0000-0000-00002A1E0000}"/>
    <cellStyle name="Normal 4 3 4 6 8" xfId="6958" xr:uid="{00000000-0005-0000-0000-00002B1E0000}"/>
    <cellStyle name="Normal 4 3 4 6_IOPES" xfId="2343" xr:uid="{00000000-0005-0000-0000-00002C1E0000}"/>
    <cellStyle name="Normal 4 3 4 7" xfId="421" xr:uid="{00000000-0005-0000-0000-00002D1E0000}"/>
    <cellStyle name="Normal 4 3 4 7 2" xfId="1000" xr:uid="{00000000-0005-0000-0000-00002E1E0000}"/>
    <cellStyle name="Normal 4 3 4 7 2 2" xfId="2157" xr:uid="{00000000-0005-0000-0000-00002F1E0000}"/>
    <cellStyle name="Normal 4 3 4 7 2 2 2" xfId="5439" xr:uid="{00000000-0005-0000-0000-0000301E0000}"/>
    <cellStyle name="Normal 4 3 4 7 2 2 2 2" xfId="11865" xr:uid="{00000000-0005-0000-0000-0000311E0000}"/>
    <cellStyle name="Normal 4 3 4 7 2 2 3" xfId="8849" xr:uid="{00000000-0005-0000-0000-0000321E0000}"/>
    <cellStyle name="Normal 4 3 4 7 2 3" xfId="3421" xr:uid="{00000000-0005-0000-0000-0000331E0000}"/>
    <cellStyle name="Normal 4 3 4 7 2 3 2" xfId="6360" xr:uid="{00000000-0005-0000-0000-0000341E0000}"/>
    <cellStyle name="Normal 4 3 4 7 2 3 2 2" xfId="12786" xr:uid="{00000000-0005-0000-0000-0000351E0000}"/>
    <cellStyle name="Normal 4 3 4 7 2 3 3" xfId="9859" xr:uid="{00000000-0005-0000-0000-0000361E0000}"/>
    <cellStyle name="Normal 4 3 4 7 2 4" xfId="4659" xr:uid="{00000000-0005-0000-0000-0000371E0000}"/>
    <cellStyle name="Normal 4 3 4 7 2 4 2" xfId="11085" xr:uid="{00000000-0005-0000-0000-0000381E0000}"/>
    <cellStyle name="Normal 4 3 4 7 2 5" xfId="7720" xr:uid="{00000000-0005-0000-0000-0000391E0000}"/>
    <cellStyle name="Normal 4 3 4 7 3" xfId="1610" xr:uid="{00000000-0005-0000-0000-00003A1E0000}"/>
    <cellStyle name="Normal 4 3 4 7 3 2" xfId="5071" xr:uid="{00000000-0005-0000-0000-00003B1E0000}"/>
    <cellStyle name="Normal 4 3 4 7 3 2 2" xfId="11497" xr:uid="{00000000-0005-0000-0000-00003C1E0000}"/>
    <cellStyle name="Normal 4 3 4 7 3 3" xfId="8321" xr:uid="{00000000-0005-0000-0000-00003D1E0000}"/>
    <cellStyle name="Normal 4 3 4 7 4" xfId="3059" xr:uid="{00000000-0005-0000-0000-00003E1E0000}"/>
    <cellStyle name="Normal 4 3 4 7 4 2" xfId="5998" xr:uid="{00000000-0005-0000-0000-00003F1E0000}"/>
    <cellStyle name="Normal 4 3 4 7 4 2 2" xfId="12424" xr:uid="{00000000-0005-0000-0000-0000401E0000}"/>
    <cellStyle name="Normal 4 3 4 7 4 3" xfId="9497" xr:uid="{00000000-0005-0000-0000-0000411E0000}"/>
    <cellStyle name="Normal 4 3 4 7 5" xfId="4111" xr:uid="{00000000-0005-0000-0000-0000421E0000}"/>
    <cellStyle name="Normal 4 3 4 7 5 2" xfId="10537" xr:uid="{00000000-0005-0000-0000-0000431E0000}"/>
    <cellStyle name="Normal 4 3 4 7 6" xfId="7166" xr:uid="{00000000-0005-0000-0000-0000441E0000}"/>
    <cellStyle name="Normal 4 3 4 8" xfId="242" xr:uid="{00000000-0005-0000-0000-0000451E0000}"/>
    <cellStyle name="Normal 4 3 4 8 2" xfId="822" xr:uid="{00000000-0005-0000-0000-0000461E0000}"/>
    <cellStyle name="Normal 4 3 4 8 2 2" xfId="4481" xr:uid="{00000000-0005-0000-0000-0000471E0000}"/>
    <cellStyle name="Normal 4 3 4 8 2 2 2" xfId="10907" xr:uid="{00000000-0005-0000-0000-0000481E0000}"/>
    <cellStyle name="Normal 4 3 4 8 2 3" xfId="7542" xr:uid="{00000000-0005-0000-0000-0000491E0000}"/>
    <cellStyle name="Normal 4 3 4 8 3" xfId="2382" xr:uid="{00000000-0005-0000-0000-00004A1E0000}"/>
    <cellStyle name="Normal 4 3 4 8 3 2" xfId="5571" xr:uid="{00000000-0005-0000-0000-00004B1E0000}"/>
    <cellStyle name="Normal 4 3 4 8 3 2 2" xfId="11997" xr:uid="{00000000-0005-0000-0000-00004C1E0000}"/>
    <cellStyle name="Normal 4 3 4 8 3 3" xfId="9021" xr:uid="{00000000-0005-0000-0000-00004D1E0000}"/>
    <cellStyle name="Normal 4 3 4 8 4" xfId="3550" xr:uid="{00000000-0005-0000-0000-00004E1E0000}"/>
    <cellStyle name="Normal 4 3 4 8 4 2" xfId="6489" xr:uid="{00000000-0005-0000-0000-00004F1E0000}"/>
    <cellStyle name="Normal 4 3 4 8 4 2 2" xfId="12915" xr:uid="{00000000-0005-0000-0000-0000501E0000}"/>
    <cellStyle name="Normal 4 3 4 8 4 3" xfId="9988" xr:uid="{00000000-0005-0000-0000-0000511E0000}"/>
    <cellStyle name="Normal 4 3 4 8 5" xfId="3933" xr:uid="{00000000-0005-0000-0000-0000521E0000}"/>
    <cellStyle name="Normal 4 3 4 8 5 2" xfId="10359" xr:uid="{00000000-0005-0000-0000-0000531E0000}"/>
    <cellStyle name="Normal 4 3 4 8 6" xfId="6988" xr:uid="{00000000-0005-0000-0000-0000541E0000}"/>
    <cellStyle name="Normal 4 3 4 9" xfId="644" xr:uid="{00000000-0005-0000-0000-0000551E0000}"/>
    <cellStyle name="Normal 4 3 4 9 2" xfId="1801" xr:uid="{00000000-0005-0000-0000-0000561E0000}"/>
    <cellStyle name="Normal 4 3 4 9 2 2" xfId="5204" xr:uid="{00000000-0005-0000-0000-0000571E0000}"/>
    <cellStyle name="Normal 4 3 4 9 2 2 2" xfId="11630" xr:uid="{00000000-0005-0000-0000-0000581E0000}"/>
    <cellStyle name="Normal 4 3 4 9 2 3" xfId="8499" xr:uid="{00000000-0005-0000-0000-0000591E0000}"/>
    <cellStyle name="Normal 4 3 4 9 3" xfId="3188" xr:uid="{00000000-0005-0000-0000-00005A1E0000}"/>
    <cellStyle name="Normal 4 3 4 9 3 2" xfId="6127" xr:uid="{00000000-0005-0000-0000-00005B1E0000}"/>
    <cellStyle name="Normal 4 3 4 9 3 2 2" xfId="12553" xr:uid="{00000000-0005-0000-0000-00005C1E0000}"/>
    <cellStyle name="Normal 4 3 4 9 3 3" xfId="9626" xr:uid="{00000000-0005-0000-0000-00005D1E0000}"/>
    <cellStyle name="Normal 4 3 4 9 4" xfId="4303" xr:uid="{00000000-0005-0000-0000-00005E1E0000}"/>
    <cellStyle name="Normal 4 3 4 9 4 2" xfId="10729" xr:uid="{00000000-0005-0000-0000-00005F1E0000}"/>
    <cellStyle name="Normal 4 3 4 9 5" xfId="7364" xr:uid="{00000000-0005-0000-0000-0000601E0000}"/>
    <cellStyle name="Normal 4 3 4_IOPES" xfId="2352" xr:uid="{00000000-0005-0000-0000-0000611E0000}"/>
    <cellStyle name="Normal 4 3 5" xfId="76" xr:uid="{00000000-0005-0000-0000-0000621E0000}"/>
    <cellStyle name="Normal 4 3 5 10" xfId="2864" xr:uid="{00000000-0005-0000-0000-0000631E0000}"/>
    <cellStyle name="Normal 4 3 5 10 2" xfId="5805" xr:uid="{00000000-0005-0000-0000-0000641E0000}"/>
    <cellStyle name="Normal 4 3 5 10 2 2" xfId="12231" xr:uid="{00000000-0005-0000-0000-0000651E0000}"/>
    <cellStyle name="Normal 4 3 5 10 3" xfId="9304" xr:uid="{00000000-0005-0000-0000-0000661E0000}"/>
    <cellStyle name="Normal 4 3 5 11" xfId="3783" xr:uid="{00000000-0005-0000-0000-0000671E0000}"/>
    <cellStyle name="Normal 4 3 5 11 2" xfId="10209" xr:uid="{00000000-0005-0000-0000-0000681E0000}"/>
    <cellStyle name="Normal 4 3 5 12" xfId="6838" xr:uid="{00000000-0005-0000-0000-0000691E0000}"/>
    <cellStyle name="Normal 4 3 5 2" xfId="449" xr:uid="{00000000-0005-0000-0000-00006A1E0000}"/>
    <cellStyle name="Normal 4 3 5 2 10" xfId="7194" xr:uid="{00000000-0005-0000-0000-00006B1E0000}"/>
    <cellStyle name="Normal 4 3 5 2 2" xfId="1028" xr:uid="{00000000-0005-0000-0000-00006C1E0000}"/>
    <cellStyle name="Normal 4 3 5 2 2 2" xfId="1911" xr:uid="{00000000-0005-0000-0000-00006D1E0000}"/>
    <cellStyle name="Normal 4 3 5 2 2 2 2" xfId="3293" xr:uid="{00000000-0005-0000-0000-00006E1E0000}"/>
    <cellStyle name="Normal 4 3 5 2 2 2 2 2" xfId="6232" xr:uid="{00000000-0005-0000-0000-00006F1E0000}"/>
    <cellStyle name="Normal 4 3 5 2 2 2 2 2 2" xfId="12658" xr:uid="{00000000-0005-0000-0000-0000701E0000}"/>
    <cellStyle name="Normal 4 3 5 2 2 2 2 3" xfId="9731" xr:uid="{00000000-0005-0000-0000-0000711E0000}"/>
    <cellStyle name="Normal 4 3 5 2 2 2 3" xfId="5309" xr:uid="{00000000-0005-0000-0000-0000721E0000}"/>
    <cellStyle name="Normal 4 3 5 2 2 2 3 2" xfId="11735" xr:uid="{00000000-0005-0000-0000-0000731E0000}"/>
    <cellStyle name="Normal 4 3 5 2 2 2 4" xfId="8607" xr:uid="{00000000-0005-0000-0000-0000741E0000}"/>
    <cellStyle name="Normal 4 3 5 2 2 3" xfId="1357" xr:uid="{00000000-0005-0000-0000-0000751E0000}"/>
    <cellStyle name="Normal 4 3 5 2 2 3 2" xfId="4943" xr:uid="{00000000-0005-0000-0000-0000761E0000}"/>
    <cellStyle name="Normal 4 3 5 2 2 3 2 2" xfId="11369" xr:uid="{00000000-0005-0000-0000-0000771E0000}"/>
    <cellStyle name="Normal 4 3 5 2 2 3 3" xfId="8071" xr:uid="{00000000-0005-0000-0000-0000781E0000}"/>
    <cellStyle name="Normal 4 3 5 2 2 4" xfId="2929" xr:uid="{00000000-0005-0000-0000-0000791E0000}"/>
    <cellStyle name="Normal 4 3 5 2 2 4 2" xfId="5870" xr:uid="{00000000-0005-0000-0000-00007A1E0000}"/>
    <cellStyle name="Normal 4 3 5 2 2 4 2 2" xfId="12296" xr:uid="{00000000-0005-0000-0000-00007B1E0000}"/>
    <cellStyle name="Normal 4 3 5 2 2 4 3" xfId="9369" xr:uid="{00000000-0005-0000-0000-00007C1E0000}"/>
    <cellStyle name="Normal 4 3 5 2 2 5" xfId="4687" xr:uid="{00000000-0005-0000-0000-00007D1E0000}"/>
    <cellStyle name="Normal 4 3 5 2 2 5 2" xfId="11113" xr:uid="{00000000-0005-0000-0000-00007E1E0000}"/>
    <cellStyle name="Normal 4 3 5 2 2 6" xfId="7748" xr:uid="{00000000-0005-0000-0000-00007F1E0000}"/>
    <cellStyle name="Normal 4 3 5 2 3" xfId="1423" xr:uid="{00000000-0005-0000-0000-0000801E0000}"/>
    <cellStyle name="Normal 4 3 5 2 3 2" xfId="1976" xr:uid="{00000000-0005-0000-0000-0000811E0000}"/>
    <cellStyle name="Normal 4 3 5 2 3 2 2" xfId="3351" xr:uid="{00000000-0005-0000-0000-0000821E0000}"/>
    <cellStyle name="Normal 4 3 5 2 3 2 2 2" xfId="6290" xr:uid="{00000000-0005-0000-0000-0000831E0000}"/>
    <cellStyle name="Normal 4 3 5 2 3 2 2 2 2" xfId="12716" xr:uid="{00000000-0005-0000-0000-0000841E0000}"/>
    <cellStyle name="Normal 4 3 5 2 3 2 2 3" xfId="9789" xr:uid="{00000000-0005-0000-0000-0000851E0000}"/>
    <cellStyle name="Normal 4 3 5 2 3 2 3" xfId="5367" xr:uid="{00000000-0005-0000-0000-0000861E0000}"/>
    <cellStyle name="Normal 4 3 5 2 3 2 3 2" xfId="11793" xr:uid="{00000000-0005-0000-0000-0000871E0000}"/>
    <cellStyle name="Normal 4 3 5 2 3 2 4" xfId="8672" xr:uid="{00000000-0005-0000-0000-0000881E0000}"/>
    <cellStyle name="Normal 4 3 5 2 3 3" xfId="2987" xr:uid="{00000000-0005-0000-0000-0000891E0000}"/>
    <cellStyle name="Normal 4 3 5 2 3 3 2" xfId="5928" xr:uid="{00000000-0005-0000-0000-00008A1E0000}"/>
    <cellStyle name="Normal 4 3 5 2 3 3 2 2" xfId="12354" xr:uid="{00000000-0005-0000-0000-00008B1E0000}"/>
    <cellStyle name="Normal 4 3 5 2 3 3 3" xfId="9427" xr:uid="{00000000-0005-0000-0000-00008C1E0000}"/>
    <cellStyle name="Normal 4 3 5 2 3 4" xfId="5001" xr:uid="{00000000-0005-0000-0000-00008D1E0000}"/>
    <cellStyle name="Normal 4 3 5 2 3 4 2" xfId="11427" xr:uid="{00000000-0005-0000-0000-00008E1E0000}"/>
    <cellStyle name="Normal 4 3 5 2 3 5" xfId="8137" xr:uid="{00000000-0005-0000-0000-00008F1E0000}"/>
    <cellStyle name="Normal 4 3 5 2 4" xfId="1581" xr:uid="{00000000-0005-0000-0000-0000901E0000}"/>
    <cellStyle name="Normal 4 3 5 2 4 2" xfId="2130" xr:uid="{00000000-0005-0000-0000-0000911E0000}"/>
    <cellStyle name="Normal 4 3 5 2 4 2 2" xfId="3409" xr:uid="{00000000-0005-0000-0000-0000921E0000}"/>
    <cellStyle name="Normal 4 3 5 2 4 2 2 2" xfId="6348" xr:uid="{00000000-0005-0000-0000-0000931E0000}"/>
    <cellStyle name="Normal 4 3 5 2 4 2 2 2 2" xfId="12774" xr:uid="{00000000-0005-0000-0000-0000941E0000}"/>
    <cellStyle name="Normal 4 3 5 2 4 2 2 3" xfId="9847" xr:uid="{00000000-0005-0000-0000-0000951E0000}"/>
    <cellStyle name="Normal 4 3 5 2 4 2 3" xfId="5427" xr:uid="{00000000-0005-0000-0000-0000961E0000}"/>
    <cellStyle name="Normal 4 3 5 2 4 2 3 2" xfId="11853" xr:uid="{00000000-0005-0000-0000-0000971E0000}"/>
    <cellStyle name="Normal 4 3 5 2 4 2 4" xfId="8824" xr:uid="{00000000-0005-0000-0000-0000981E0000}"/>
    <cellStyle name="Normal 4 3 5 2 4 3" xfId="3046" xr:uid="{00000000-0005-0000-0000-0000991E0000}"/>
    <cellStyle name="Normal 4 3 5 2 4 3 2" xfId="5986" xr:uid="{00000000-0005-0000-0000-00009A1E0000}"/>
    <cellStyle name="Normal 4 3 5 2 4 3 2 2" xfId="12412" xr:uid="{00000000-0005-0000-0000-00009B1E0000}"/>
    <cellStyle name="Normal 4 3 5 2 4 3 3" xfId="9485" xr:uid="{00000000-0005-0000-0000-00009C1E0000}"/>
    <cellStyle name="Normal 4 3 5 2 4 4" xfId="5059" xr:uid="{00000000-0005-0000-0000-00009D1E0000}"/>
    <cellStyle name="Normal 4 3 5 2 4 4 2" xfId="11485" xr:uid="{00000000-0005-0000-0000-00009E1E0000}"/>
    <cellStyle name="Normal 4 3 5 2 4 5" xfId="8295" xr:uid="{00000000-0005-0000-0000-00009F1E0000}"/>
    <cellStyle name="Normal 4 3 5 2 5" xfId="1720" xr:uid="{00000000-0005-0000-0000-0000A01E0000}"/>
    <cellStyle name="Normal 4 3 5 2 5 2" xfId="2276" xr:uid="{00000000-0005-0000-0000-0000A11E0000}"/>
    <cellStyle name="Normal 4 3 5 2 5 2 2" xfId="3511" xr:uid="{00000000-0005-0000-0000-0000A21E0000}"/>
    <cellStyle name="Normal 4 3 5 2 5 2 2 2" xfId="6450" xr:uid="{00000000-0005-0000-0000-0000A31E0000}"/>
    <cellStyle name="Normal 4 3 5 2 5 2 2 2 2" xfId="12876" xr:uid="{00000000-0005-0000-0000-0000A41E0000}"/>
    <cellStyle name="Normal 4 3 5 2 5 2 2 3" xfId="9949" xr:uid="{00000000-0005-0000-0000-0000A51E0000}"/>
    <cellStyle name="Normal 4 3 5 2 5 2 3" xfId="5530" xr:uid="{00000000-0005-0000-0000-0000A61E0000}"/>
    <cellStyle name="Normal 4 3 5 2 5 2 3 2" xfId="11956" xr:uid="{00000000-0005-0000-0000-0000A71E0000}"/>
    <cellStyle name="Normal 4 3 5 2 5 2 4" xfId="8957" xr:uid="{00000000-0005-0000-0000-0000A81E0000}"/>
    <cellStyle name="Normal 4 3 5 2 5 3" xfId="3149" xr:uid="{00000000-0005-0000-0000-0000A91E0000}"/>
    <cellStyle name="Normal 4 3 5 2 5 3 2" xfId="6088" xr:uid="{00000000-0005-0000-0000-0000AA1E0000}"/>
    <cellStyle name="Normal 4 3 5 2 5 3 2 2" xfId="12514" xr:uid="{00000000-0005-0000-0000-0000AB1E0000}"/>
    <cellStyle name="Normal 4 3 5 2 5 3 3" xfId="9587" xr:uid="{00000000-0005-0000-0000-0000AC1E0000}"/>
    <cellStyle name="Normal 4 3 5 2 5 4" xfId="5162" xr:uid="{00000000-0005-0000-0000-0000AD1E0000}"/>
    <cellStyle name="Normal 4 3 5 2 5 4 2" xfId="11588" xr:uid="{00000000-0005-0000-0000-0000AE1E0000}"/>
    <cellStyle name="Normal 4 3 5 2 5 5" xfId="8429" xr:uid="{00000000-0005-0000-0000-0000AF1E0000}"/>
    <cellStyle name="Normal 4 3 5 2 6" xfId="1850" xr:uid="{00000000-0005-0000-0000-0000B01E0000}"/>
    <cellStyle name="Normal 4 3 5 2 6 2" xfId="3235" xr:uid="{00000000-0005-0000-0000-0000B11E0000}"/>
    <cellStyle name="Normal 4 3 5 2 6 2 2" xfId="6174" xr:uid="{00000000-0005-0000-0000-0000B21E0000}"/>
    <cellStyle name="Normal 4 3 5 2 6 2 2 2" xfId="12600" xr:uid="{00000000-0005-0000-0000-0000B31E0000}"/>
    <cellStyle name="Normal 4 3 5 2 6 2 3" xfId="9673" xr:uid="{00000000-0005-0000-0000-0000B41E0000}"/>
    <cellStyle name="Normal 4 3 5 2 6 3" xfId="5251" xr:uid="{00000000-0005-0000-0000-0000B51E0000}"/>
    <cellStyle name="Normal 4 3 5 2 6 3 2" xfId="11677" xr:uid="{00000000-0005-0000-0000-0000B61E0000}"/>
    <cellStyle name="Normal 4 3 5 2 6 4" xfId="8546" xr:uid="{00000000-0005-0000-0000-0000B71E0000}"/>
    <cellStyle name="Normal 4 3 5 2 7" xfId="1291" xr:uid="{00000000-0005-0000-0000-0000B81E0000}"/>
    <cellStyle name="Normal 4 3 5 2 7 2" xfId="4885" xr:uid="{00000000-0005-0000-0000-0000B91E0000}"/>
    <cellStyle name="Normal 4 3 5 2 7 2 2" xfId="11311" xr:uid="{00000000-0005-0000-0000-0000BA1E0000}"/>
    <cellStyle name="Normal 4 3 5 2 7 3" xfId="8005" xr:uid="{00000000-0005-0000-0000-0000BB1E0000}"/>
    <cellStyle name="Normal 4 3 5 2 8" xfId="2871" xr:uid="{00000000-0005-0000-0000-0000BC1E0000}"/>
    <cellStyle name="Normal 4 3 5 2 8 2" xfId="5812" xr:uid="{00000000-0005-0000-0000-0000BD1E0000}"/>
    <cellStyle name="Normal 4 3 5 2 8 2 2" xfId="12238" xr:uid="{00000000-0005-0000-0000-0000BE1E0000}"/>
    <cellStyle name="Normal 4 3 5 2 8 3" xfId="9311" xr:uid="{00000000-0005-0000-0000-0000BF1E0000}"/>
    <cellStyle name="Normal 4 3 5 2 9" xfId="4139" xr:uid="{00000000-0005-0000-0000-0000C01E0000}"/>
    <cellStyle name="Normal 4 3 5 2 9 2" xfId="10565" xr:uid="{00000000-0005-0000-0000-0000C11E0000}"/>
    <cellStyle name="Normal 4 3 5 3" xfId="270" xr:uid="{00000000-0005-0000-0000-0000C21E0000}"/>
    <cellStyle name="Normal 4 3 5 3 2" xfId="850" xr:uid="{00000000-0005-0000-0000-0000C31E0000}"/>
    <cellStyle name="Normal 4 3 5 3 2 2" xfId="1904" xr:uid="{00000000-0005-0000-0000-0000C41E0000}"/>
    <cellStyle name="Normal 4 3 5 3 2 2 2" xfId="5302" xr:uid="{00000000-0005-0000-0000-0000C51E0000}"/>
    <cellStyle name="Normal 4 3 5 3 2 2 2 2" xfId="11728" xr:uid="{00000000-0005-0000-0000-0000C61E0000}"/>
    <cellStyle name="Normal 4 3 5 3 2 2 3" xfId="8600" xr:uid="{00000000-0005-0000-0000-0000C71E0000}"/>
    <cellStyle name="Normal 4 3 5 3 2 3" xfId="3286" xr:uid="{00000000-0005-0000-0000-0000C81E0000}"/>
    <cellStyle name="Normal 4 3 5 3 2 3 2" xfId="6225" xr:uid="{00000000-0005-0000-0000-0000C91E0000}"/>
    <cellStyle name="Normal 4 3 5 3 2 3 2 2" xfId="12651" xr:uid="{00000000-0005-0000-0000-0000CA1E0000}"/>
    <cellStyle name="Normal 4 3 5 3 2 3 3" xfId="9724" xr:uid="{00000000-0005-0000-0000-0000CB1E0000}"/>
    <cellStyle name="Normal 4 3 5 3 2 4" xfId="4509" xr:uid="{00000000-0005-0000-0000-0000CC1E0000}"/>
    <cellStyle name="Normal 4 3 5 3 2 4 2" xfId="10935" xr:uid="{00000000-0005-0000-0000-0000CD1E0000}"/>
    <cellStyle name="Normal 4 3 5 3 2 5" xfId="7570" xr:uid="{00000000-0005-0000-0000-0000CE1E0000}"/>
    <cellStyle name="Normal 4 3 5 3 3" xfId="1350" xr:uid="{00000000-0005-0000-0000-0000CF1E0000}"/>
    <cellStyle name="Normal 4 3 5 3 3 2" xfId="4936" xr:uid="{00000000-0005-0000-0000-0000D01E0000}"/>
    <cellStyle name="Normal 4 3 5 3 3 2 2" xfId="11362" xr:uid="{00000000-0005-0000-0000-0000D11E0000}"/>
    <cellStyle name="Normal 4 3 5 3 3 3" xfId="8064" xr:uid="{00000000-0005-0000-0000-0000D21E0000}"/>
    <cellStyle name="Normal 4 3 5 3 4" xfId="2922" xr:uid="{00000000-0005-0000-0000-0000D31E0000}"/>
    <cellStyle name="Normal 4 3 5 3 4 2" xfId="5863" xr:uid="{00000000-0005-0000-0000-0000D41E0000}"/>
    <cellStyle name="Normal 4 3 5 3 4 2 2" xfId="12289" xr:uid="{00000000-0005-0000-0000-0000D51E0000}"/>
    <cellStyle name="Normal 4 3 5 3 4 3" xfId="9362" xr:uid="{00000000-0005-0000-0000-0000D61E0000}"/>
    <cellStyle name="Normal 4 3 5 3 5" xfId="3961" xr:uid="{00000000-0005-0000-0000-0000D71E0000}"/>
    <cellStyle name="Normal 4 3 5 3 5 2" xfId="10387" xr:uid="{00000000-0005-0000-0000-0000D81E0000}"/>
    <cellStyle name="Normal 4 3 5 3 6" xfId="7016" xr:uid="{00000000-0005-0000-0000-0000D91E0000}"/>
    <cellStyle name="Normal 4 3 5 4" xfId="672" xr:uid="{00000000-0005-0000-0000-0000DA1E0000}"/>
    <cellStyle name="Normal 4 3 5 4 2" xfId="1969" xr:uid="{00000000-0005-0000-0000-0000DB1E0000}"/>
    <cellStyle name="Normal 4 3 5 4 2 2" xfId="3344" xr:uid="{00000000-0005-0000-0000-0000DC1E0000}"/>
    <cellStyle name="Normal 4 3 5 4 2 2 2" xfId="6283" xr:uid="{00000000-0005-0000-0000-0000DD1E0000}"/>
    <cellStyle name="Normal 4 3 5 4 2 2 2 2" xfId="12709" xr:uid="{00000000-0005-0000-0000-0000DE1E0000}"/>
    <cellStyle name="Normal 4 3 5 4 2 2 3" xfId="9782" xr:uid="{00000000-0005-0000-0000-0000DF1E0000}"/>
    <cellStyle name="Normal 4 3 5 4 2 3" xfId="5360" xr:uid="{00000000-0005-0000-0000-0000E01E0000}"/>
    <cellStyle name="Normal 4 3 5 4 2 3 2" xfId="11786" xr:uid="{00000000-0005-0000-0000-0000E11E0000}"/>
    <cellStyle name="Normal 4 3 5 4 2 4" xfId="8665" xr:uid="{00000000-0005-0000-0000-0000E21E0000}"/>
    <cellStyle name="Normal 4 3 5 4 3" xfId="1416" xr:uid="{00000000-0005-0000-0000-0000E31E0000}"/>
    <cellStyle name="Normal 4 3 5 4 3 2" xfId="4994" xr:uid="{00000000-0005-0000-0000-0000E41E0000}"/>
    <cellStyle name="Normal 4 3 5 4 3 2 2" xfId="11420" xr:uid="{00000000-0005-0000-0000-0000E51E0000}"/>
    <cellStyle name="Normal 4 3 5 4 3 3" xfId="8130" xr:uid="{00000000-0005-0000-0000-0000E61E0000}"/>
    <cellStyle name="Normal 4 3 5 4 4" xfId="2980" xr:uid="{00000000-0005-0000-0000-0000E71E0000}"/>
    <cellStyle name="Normal 4 3 5 4 4 2" xfId="5921" xr:uid="{00000000-0005-0000-0000-0000E81E0000}"/>
    <cellStyle name="Normal 4 3 5 4 4 2 2" xfId="12347" xr:uid="{00000000-0005-0000-0000-0000E91E0000}"/>
    <cellStyle name="Normal 4 3 5 4 4 3" xfId="9420" xr:uid="{00000000-0005-0000-0000-0000EA1E0000}"/>
    <cellStyle name="Normal 4 3 5 4 5" xfId="4331" xr:uid="{00000000-0005-0000-0000-0000EB1E0000}"/>
    <cellStyle name="Normal 4 3 5 4 5 2" xfId="10757" xr:uid="{00000000-0005-0000-0000-0000EC1E0000}"/>
    <cellStyle name="Normal 4 3 5 4 6" xfId="7392" xr:uid="{00000000-0005-0000-0000-0000ED1E0000}"/>
    <cellStyle name="Normal 4 3 5 5" xfId="1574" xr:uid="{00000000-0005-0000-0000-0000EE1E0000}"/>
    <cellStyle name="Normal 4 3 5 5 2" xfId="2123" xr:uid="{00000000-0005-0000-0000-0000EF1E0000}"/>
    <cellStyle name="Normal 4 3 5 5 2 2" xfId="3402" xr:uid="{00000000-0005-0000-0000-0000F01E0000}"/>
    <cellStyle name="Normal 4 3 5 5 2 2 2" xfId="6341" xr:uid="{00000000-0005-0000-0000-0000F11E0000}"/>
    <cellStyle name="Normal 4 3 5 5 2 2 2 2" xfId="12767" xr:uid="{00000000-0005-0000-0000-0000F21E0000}"/>
    <cellStyle name="Normal 4 3 5 5 2 2 3" xfId="9840" xr:uid="{00000000-0005-0000-0000-0000F31E0000}"/>
    <cellStyle name="Normal 4 3 5 5 2 3" xfId="5420" xr:uid="{00000000-0005-0000-0000-0000F41E0000}"/>
    <cellStyle name="Normal 4 3 5 5 2 3 2" xfId="11846" xr:uid="{00000000-0005-0000-0000-0000F51E0000}"/>
    <cellStyle name="Normal 4 3 5 5 2 4" xfId="8817" xr:uid="{00000000-0005-0000-0000-0000F61E0000}"/>
    <cellStyle name="Normal 4 3 5 5 3" xfId="3039" xr:uid="{00000000-0005-0000-0000-0000F71E0000}"/>
    <cellStyle name="Normal 4 3 5 5 3 2" xfId="5979" xr:uid="{00000000-0005-0000-0000-0000F81E0000}"/>
    <cellStyle name="Normal 4 3 5 5 3 2 2" xfId="12405" xr:uid="{00000000-0005-0000-0000-0000F91E0000}"/>
    <cellStyle name="Normal 4 3 5 5 3 3" xfId="9478" xr:uid="{00000000-0005-0000-0000-0000FA1E0000}"/>
    <cellStyle name="Normal 4 3 5 5 4" xfId="5052" xr:uid="{00000000-0005-0000-0000-0000FB1E0000}"/>
    <cellStyle name="Normal 4 3 5 5 4 2" xfId="11478" xr:uid="{00000000-0005-0000-0000-0000FC1E0000}"/>
    <cellStyle name="Normal 4 3 5 5 5" xfId="8288" xr:uid="{00000000-0005-0000-0000-0000FD1E0000}"/>
    <cellStyle name="Normal 4 3 5 6" xfId="1644" xr:uid="{00000000-0005-0000-0000-0000FE1E0000}"/>
    <cellStyle name="Normal 4 3 5 6 2" xfId="2198" xr:uid="{00000000-0005-0000-0000-0000FF1E0000}"/>
    <cellStyle name="Normal 4 3 5 6 2 2" xfId="3450" xr:uid="{00000000-0005-0000-0000-0000001F0000}"/>
    <cellStyle name="Normal 4 3 5 6 2 2 2" xfId="6389" xr:uid="{00000000-0005-0000-0000-0000011F0000}"/>
    <cellStyle name="Normal 4 3 5 6 2 2 2 2" xfId="12815" xr:uid="{00000000-0005-0000-0000-0000021F0000}"/>
    <cellStyle name="Normal 4 3 5 6 2 2 3" xfId="9888" xr:uid="{00000000-0005-0000-0000-0000031F0000}"/>
    <cellStyle name="Normal 4 3 5 6 2 3" xfId="5468" xr:uid="{00000000-0005-0000-0000-0000041F0000}"/>
    <cellStyle name="Normal 4 3 5 6 2 3 2" xfId="11894" xr:uid="{00000000-0005-0000-0000-0000051F0000}"/>
    <cellStyle name="Normal 4 3 5 6 2 4" xfId="8883" xr:uid="{00000000-0005-0000-0000-0000061F0000}"/>
    <cellStyle name="Normal 4 3 5 6 3" xfId="3088" xr:uid="{00000000-0005-0000-0000-0000071F0000}"/>
    <cellStyle name="Normal 4 3 5 6 3 2" xfId="6027" xr:uid="{00000000-0005-0000-0000-0000081F0000}"/>
    <cellStyle name="Normal 4 3 5 6 3 2 2" xfId="12453" xr:uid="{00000000-0005-0000-0000-0000091F0000}"/>
    <cellStyle name="Normal 4 3 5 6 3 3" xfId="9526" xr:uid="{00000000-0005-0000-0000-00000A1F0000}"/>
    <cellStyle name="Normal 4 3 5 6 4" xfId="5100" xr:uid="{00000000-0005-0000-0000-00000B1F0000}"/>
    <cellStyle name="Normal 4 3 5 6 4 2" xfId="11526" xr:uid="{00000000-0005-0000-0000-00000C1F0000}"/>
    <cellStyle name="Normal 4 3 5 6 5" xfId="8355" xr:uid="{00000000-0005-0000-0000-00000D1F0000}"/>
    <cellStyle name="Normal 4 3 5 7" xfId="2415" xr:uid="{00000000-0005-0000-0000-00000E1F0000}"/>
    <cellStyle name="Normal 4 3 5 7 2" xfId="3578" xr:uid="{00000000-0005-0000-0000-00000F1F0000}"/>
    <cellStyle name="Normal 4 3 5 7 2 2" xfId="6517" xr:uid="{00000000-0005-0000-0000-0000101F0000}"/>
    <cellStyle name="Normal 4 3 5 7 2 2 2" xfId="12943" xr:uid="{00000000-0005-0000-0000-0000111F0000}"/>
    <cellStyle name="Normal 4 3 5 7 2 3" xfId="10016" xr:uid="{00000000-0005-0000-0000-0000121F0000}"/>
    <cellStyle name="Normal 4 3 5 7 3" xfId="5599" xr:uid="{00000000-0005-0000-0000-0000131F0000}"/>
    <cellStyle name="Normal 4 3 5 7 3 2" xfId="12025" xr:uid="{00000000-0005-0000-0000-0000141F0000}"/>
    <cellStyle name="Normal 4 3 5 7 4" xfId="9049" xr:uid="{00000000-0005-0000-0000-0000151F0000}"/>
    <cellStyle name="Normal 4 3 5 8" xfId="1843" xr:uid="{00000000-0005-0000-0000-0000161F0000}"/>
    <cellStyle name="Normal 4 3 5 8 2" xfId="3228" xr:uid="{00000000-0005-0000-0000-0000171F0000}"/>
    <cellStyle name="Normal 4 3 5 8 2 2" xfId="6167" xr:uid="{00000000-0005-0000-0000-0000181F0000}"/>
    <cellStyle name="Normal 4 3 5 8 2 2 2" xfId="12593" xr:uid="{00000000-0005-0000-0000-0000191F0000}"/>
    <cellStyle name="Normal 4 3 5 8 2 3" xfId="9666" xr:uid="{00000000-0005-0000-0000-00001A1F0000}"/>
    <cellStyle name="Normal 4 3 5 8 3" xfId="5244" xr:uid="{00000000-0005-0000-0000-00001B1F0000}"/>
    <cellStyle name="Normal 4 3 5 8 3 2" xfId="11670" xr:uid="{00000000-0005-0000-0000-00001C1F0000}"/>
    <cellStyle name="Normal 4 3 5 8 4" xfId="8539" xr:uid="{00000000-0005-0000-0000-00001D1F0000}"/>
    <cellStyle name="Normal 4 3 5 9" xfId="1284" xr:uid="{00000000-0005-0000-0000-00001E1F0000}"/>
    <cellStyle name="Normal 4 3 5 9 2" xfId="4878" xr:uid="{00000000-0005-0000-0000-00001F1F0000}"/>
    <cellStyle name="Normal 4 3 5 9 2 2" xfId="11304" xr:uid="{00000000-0005-0000-0000-0000201F0000}"/>
    <cellStyle name="Normal 4 3 5 9 3" xfId="7998" xr:uid="{00000000-0005-0000-0000-0000211F0000}"/>
    <cellStyle name="Normal 4 3 5_IOPES" xfId="2652" xr:uid="{00000000-0005-0000-0000-0000221F0000}"/>
    <cellStyle name="Normal 4 3 6" xfId="137" xr:uid="{00000000-0005-0000-0000-0000231F0000}"/>
    <cellStyle name="Normal 4 3 6 2" xfId="508" xr:uid="{00000000-0005-0000-0000-0000241F0000}"/>
    <cellStyle name="Normal 4 3 6 2 2" xfId="1087" xr:uid="{00000000-0005-0000-0000-0000251F0000}"/>
    <cellStyle name="Normal 4 3 6 2 2 2" xfId="2239" xr:uid="{00000000-0005-0000-0000-0000261F0000}"/>
    <cellStyle name="Normal 4 3 6 2 2 2 2" xfId="5498" xr:uid="{00000000-0005-0000-0000-0000271F0000}"/>
    <cellStyle name="Normal 4 3 6 2 2 2 2 2" xfId="11924" xr:uid="{00000000-0005-0000-0000-0000281F0000}"/>
    <cellStyle name="Normal 4 3 6 2 2 2 3" xfId="8922" xr:uid="{00000000-0005-0000-0000-0000291F0000}"/>
    <cellStyle name="Normal 4 3 6 2 2 3" xfId="3480" xr:uid="{00000000-0005-0000-0000-00002A1F0000}"/>
    <cellStyle name="Normal 4 3 6 2 2 3 2" xfId="6419" xr:uid="{00000000-0005-0000-0000-00002B1F0000}"/>
    <cellStyle name="Normal 4 3 6 2 2 3 2 2" xfId="12845" xr:uid="{00000000-0005-0000-0000-00002C1F0000}"/>
    <cellStyle name="Normal 4 3 6 2 2 3 3" xfId="9918" xr:uid="{00000000-0005-0000-0000-00002D1F0000}"/>
    <cellStyle name="Normal 4 3 6 2 2 4" xfId="4746" xr:uid="{00000000-0005-0000-0000-00002E1F0000}"/>
    <cellStyle name="Normal 4 3 6 2 2 4 2" xfId="11172" xr:uid="{00000000-0005-0000-0000-00002F1F0000}"/>
    <cellStyle name="Normal 4 3 6 2 2 5" xfId="7807" xr:uid="{00000000-0005-0000-0000-0000301F0000}"/>
    <cellStyle name="Normal 4 3 6 2 3" xfId="1684" xr:uid="{00000000-0005-0000-0000-0000311F0000}"/>
    <cellStyle name="Normal 4 3 6 2 3 2" xfId="5130" xr:uid="{00000000-0005-0000-0000-0000321F0000}"/>
    <cellStyle name="Normal 4 3 6 2 3 2 2" xfId="11556" xr:uid="{00000000-0005-0000-0000-0000331F0000}"/>
    <cellStyle name="Normal 4 3 6 2 3 3" xfId="8394" xr:uid="{00000000-0005-0000-0000-0000341F0000}"/>
    <cellStyle name="Normal 4 3 6 2 4" xfId="3118" xr:uid="{00000000-0005-0000-0000-0000351F0000}"/>
    <cellStyle name="Normal 4 3 6 2 4 2" xfId="6057" xr:uid="{00000000-0005-0000-0000-0000361F0000}"/>
    <cellStyle name="Normal 4 3 6 2 4 2 2" xfId="12483" xr:uid="{00000000-0005-0000-0000-0000371F0000}"/>
    <cellStyle name="Normal 4 3 6 2 4 3" xfId="9556" xr:uid="{00000000-0005-0000-0000-0000381F0000}"/>
    <cellStyle name="Normal 4 3 6 2 5" xfId="4198" xr:uid="{00000000-0005-0000-0000-0000391F0000}"/>
    <cellStyle name="Normal 4 3 6 2 5 2" xfId="10624" xr:uid="{00000000-0005-0000-0000-00003A1F0000}"/>
    <cellStyle name="Normal 4 3 6 2 6" xfId="7253" xr:uid="{00000000-0005-0000-0000-00003B1F0000}"/>
    <cellStyle name="Normal 4 3 6 3" xfId="329" xr:uid="{00000000-0005-0000-0000-00003C1F0000}"/>
    <cellStyle name="Normal 4 3 6 3 2" xfId="909" xr:uid="{00000000-0005-0000-0000-00003D1F0000}"/>
    <cellStyle name="Normal 4 3 6 3 2 2" xfId="4568" xr:uid="{00000000-0005-0000-0000-00003E1F0000}"/>
    <cellStyle name="Normal 4 3 6 3 2 2 2" xfId="10994" xr:uid="{00000000-0005-0000-0000-00003F1F0000}"/>
    <cellStyle name="Normal 4 3 6 3 2 3" xfId="7629" xr:uid="{00000000-0005-0000-0000-0000401F0000}"/>
    <cellStyle name="Normal 4 3 6 3 3" xfId="2476" xr:uid="{00000000-0005-0000-0000-0000411F0000}"/>
    <cellStyle name="Normal 4 3 6 3 3 2" xfId="5658" xr:uid="{00000000-0005-0000-0000-0000421F0000}"/>
    <cellStyle name="Normal 4 3 6 3 3 2 2" xfId="12084" xr:uid="{00000000-0005-0000-0000-0000431F0000}"/>
    <cellStyle name="Normal 4 3 6 3 3 3" xfId="9108" xr:uid="{00000000-0005-0000-0000-0000441F0000}"/>
    <cellStyle name="Normal 4 3 6 3 4" xfId="3637" xr:uid="{00000000-0005-0000-0000-0000451F0000}"/>
    <cellStyle name="Normal 4 3 6 3 4 2" xfId="6576" xr:uid="{00000000-0005-0000-0000-0000461F0000}"/>
    <cellStyle name="Normal 4 3 6 3 4 2 2" xfId="13002" xr:uid="{00000000-0005-0000-0000-0000471F0000}"/>
    <cellStyle name="Normal 4 3 6 3 4 3" xfId="10075" xr:uid="{00000000-0005-0000-0000-0000481F0000}"/>
    <cellStyle name="Normal 4 3 6 3 5" xfId="4020" xr:uid="{00000000-0005-0000-0000-0000491F0000}"/>
    <cellStyle name="Normal 4 3 6 3 5 2" xfId="10446" xr:uid="{00000000-0005-0000-0000-00004A1F0000}"/>
    <cellStyle name="Normal 4 3 6 3 6" xfId="7075" xr:uid="{00000000-0005-0000-0000-00004B1F0000}"/>
    <cellStyle name="Normal 4 3 6 4" xfId="731" xr:uid="{00000000-0005-0000-0000-00004C1F0000}"/>
    <cellStyle name="Normal 4 3 6 4 2" xfId="1862" xr:uid="{00000000-0005-0000-0000-00004D1F0000}"/>
    <cellStyle name="Normal 4 3 6 4 2 2" xfId="5260" xr:uid="{00000000-0005-0000-0000-00004E1F0000}"/>
    <cellStyle name="Normal 4 3 6 4 2 2 2" xfId="11686" xr:uid="{00000000-0005-0000-0000-00004F1F0000}"/>
    <cellStyle name="Normal 4 3 6 4 2 3" xfId="8558" xr:uid="{00000000-0005-0000-0000-0000501F0000}"/>
    <cellStyle name="Normal 4 3 6 4 3" xfId="3244" xr:uid="{00000000-0005-0000-0000-0000511F0000}"/>
    <cellStyle name="Normal 4 3 6 4 3 2" xfId="6183" xr:uid="{00000000-0005-0000-0000-0000521F0000}"/>
    <cellStyle name="Normal 4 3 6 4 3 2 2" xfId="12609" xr:uid="{00000000-0005-0000-0000-0000531F0000}"/>
    <cellStyle name="Normal 4 3 6 4 3 3" xfId="9682" xr:uid="{00000000-0005-0000-0000-0000541F0000}"/>
    <cellStyle name="Normal 4 3 6 4 4" xfId="4390" xr:uid="{00000000-0005-0000-0000-0000551F0000}"/>
    <cellStyle name="Normal 4 3 6 4 4 2" xfId="10816" xr:uid="{00000000-0005-0000-0000-0000561F0000}"/>
    <cellStyle name="Normal 4 3 6 4 5" xfId="7451" xr:uid="{00000000-0005-0000-0000-0000571F0000}"/>
    <cellStyle name="Normal 4 3 6 5" xfId="1308" xr:uid="{00000000-0005-0000-0000-0000581F0000}"/>
    <cellStyle name="Normal 4 3 6 5 2" xfId="4894" xr:uid="{00000000-0005-0000-0000-0000591F0000}"/>
    <cellStyle name="Normal 4 3 6 5 2 2" xfId="11320" xr:uid="{00000000-0005-0000-0000-00005A1F0000}"/>
    <cellStyle name="Normal 4 3 6 5 3" xfId="8022" xr:uid="{00000000-0005-0000-0000-00005B1F0000}"/>
    <cellStyle name="Normal 4 3 6 6" xfId="2880" xr:uid="{00000000-0005-0000-0000-00005C1F0000}"/>
    <cellStyle name="Normal 4 3 6 6 2" xfId="5821" xr:uid="{00000000-0005-0000-0000-00005D1F0000}"/>
    <cellStyle name="Normal 4 3 6 6 2 2" xfId="12247" xr:uid="{00000000-0005-0000-0000-00005E1F0000}"/>
    <cellStyle name="Normal 4 3 6 6 3" xfId="9320" xr:uid="{00000000-0005-0000-0000-00005F1F0000}"/>
    <cellStyle name="Normal 4 3 6 7" xfId="3842" xr:uid="{00000000-0005-0000-0000-0000601F0000}"/>
    <cellStyle name="Normal 4 3 6 7 2" xfId="10268" xr:uid="{00000000-0005-0000-0000-0000611F0000}"/>
    <cellStyle name="Normal 4 3 6 8" xfId="6897" xr:uid="{00000000-0005-0000-0000-0000621F0000}"/>
    <cellStyle name="Normal 4 3 6_IOPES" xfId="2671" xr:uid="{00000000-0005-0000-0000-0000631F0000}"/>
    <cellStyle name="Normal 4 3 7" xfId="202" xr:uid="{00000000-0005-0000-0000-0000641F0000}"/>
    <cellStyle name="Normal 4 3 7 2" xfId="567" xr:uid="{00000000-0005-0000-0000-0000651F0000}"/>
    <cellStyle name="Normal 4 3 7 2 2" xfId="1146" xr:uid="{00000000-0005-0000-0000-0000661F0000}"/>
    <cellStyle name="Normal 4 3 7 2 2 2" xfId="4805" xr:uid="{00000000-0005-0000-0000-0000671F0000}"/>
    <cellStyle name="Normal 4 3 7 2 2 2 2" xfId="11231" xr:uid="{00000000-0005-0000-0000-0000681F0000}"/>
    <cellStyle name="Normal 4 3 7 2 2 3" xfId="7866" xr:uid="{00000000-0005-0000-0000-0000691F0000}"/>
    <cellStyle name="Normal 4 3 7 2 3" xfId="2541" xr:uid="{00000000-0005-0000-0000-00006A1F0000}"/>
    <cellStyle name="Normal 4 3 7 2 3 2" xfId="5717" xr:uid="{00000000-0005-0000-0000-00006B1F0000}"/>
    <cellStyle name="Normal 4 3 7 2 3 2 2" xfId="12143" xr:uid="{00000000-0005-0000-0000-00006C1F0000}"/>
    <cellStyle name="Normal 4 3 7 2 3 3" xfId="9167" xr:uid="{00000000-0005-0000-0000-00006D1F0000}"/>
    <cellStyle name="Normal 4 3 7 2 4" xfId="3696" xr:uid="{00000000-0005-0000-0000-00006E1F0000}"/>
    <cellStyle name="Normal 4 3 7 2 4 2" xfId="6635" xr:uid="{00000000-0005-0000-0000-00006F1F0000}"/>
    <cellStyle name="Normal 4 3 7 2 4 2 2" xfId="13061" xr:uid="{00000000-0005-0000-0000-0000701F0000}"/>
    <cellStyle name="Normal 4 3 7 2 4 3" xfId="10134" xr:uid="{00000000-0005-0000-0000-0000711F0000}"/>
    <cellStyle name="Normal 4 3 7 2 5" xfId="4257" xr:uid="{00000000-0005-0000-0000-0000721F0000}"/>
    <cellStyle name="Normal 4 3 7 2 5 2" xfId="10683" xr:uid="{00000000-0005-0000-0000-0000731F0000}"/>
    <cellStyle name="Normal 4 3 7 2 6" xfId="7312" xr:uid="{00000000-0005-0000-0000-0000741F0000}"/>
    <cellStyle name="Normal 4 3 7 3" xfId="388" xr:uid="{00000000-0005-0000-0000-0000751F0000}"/>
    <cellStyle name="Normal 4 3 7 3 2" xfId="968" xr:uid="{00000000-0005-0000-0000-0000761F0000}"/>
    <cellStyle name="Normal 4 3 7 3 2 2" xfId="4627" xr:uid="{00000000-0005-0000-0000-0000771F0000}"/>
    <cellStyle name="Normal 4 3 7 3 2 2 2" xfId="11053" xr:uid="{00000000-0005-0000-0000-0000781F0000}"/>
    <cellStyle name="Normal 4 3 7 3 2 3" xfId="7688" xr:uid="{00000000-0005-0000-0000-0000791F0000}"/>
    <cellStyle name="Normal 4 3 7 3 3" xfId="1927" xr:uid="{00000000-0005-0000-0000-00007A1F0000}"/>
    <cellStyle name="Normal 4 3 7 3 3 2" xfId="5318" xr:uid="{00000000-0005-0000-0000-00007B1F0000}"/>
    <cellStyle name="Normal 4 3 7 3 3 2 2" xfId="11744" xr:uid="{00000000-0005-0000-0000-00007C1F0000}"/>
    <cellStyle name="Normal 4 3 7 3 3 3" xfId="8623" xr:uid="{00000000-0005-0000-0000-00007D1F0000}"/>
    <cellStyle name="Normal 4 3 7 3 4" xfId="3302" xr:uid="{00000000-0005-0000-0000-00007E1F0000}"/>
    <cellStyle name="Normal 4 3 7 3 4 2" xfId="6241" xr:uid="{00000000-0005-0000-0000-00007F1F0000}"/>
    <cellStyle name="Normal 4 3 7 3 4 2 2" xfId="12667" xr:uid="{00000000-0005-0000-0000-0000801F0000}"/>
    <cellStyle name="Normal 4 3 7 3 4 3" xfId="9740" xr:uid="{00000000-0005-0000-0000-0000811F0000}"/>
    <cellStyle name="Normal 4 3 7 3 5" xfId="4079" xr:uid="{00000000-0005-0000-0000-0000821F0000}"/>
    <cellStyle name="Normal 4 3 7 3 5 2" xfId="10505" xr:uid="{00000000-0005-0000-0000-0000831F0000}"/>
    <cellStyle name="Normal 4 3 7 3 6" xfId="7134" xr:uid="{00000000-0005-0000-0000-0000841F0000}"/>
    <cellStyle name="Normal 4 3 7 4" xfId="790" xr:uid="{00000000-0005-0000-0000-0000851F0000}"/>
    <cellStyle name="Normal 4 3 7 4 2" xfId="4449" xr:uid="{00000000-0005-0000-0000-0000861F0000}"/>
    <cellStyle name="Normal 4 3 7 4 2 2" xfId="10875" xr:uid="{00000000-0005-0000-0000-0000871F0000}"/>
    <cellStyle name="Normal 4 3 7 4 3" xfId="7510" xr:uid="{00000000-0005-0000-0000-0000881F0000}"/>
    <cellStyle name="Normal 4 3 7 5" xfId="1374" xr:uid="{00000000-0005-0000-0000-0000891F0000}"/>
    <cellStyle name="Normal 4 3 7 5 2" xfId="4952" xr:uid="{00000000-0005-0000-0000-00008A1F0000}"/>
    <cellStyle name="Normal 4 3 7 5 2 2" xfId="11378" xr:uid="{00000000-0005-0000-0000-00008B1F0000}"/>
    <cellStyle name="Normal 4 3 7 5 3" xfId="8088" xr:uid="{00000000-0005-0000-0000-00008C1F0000}"/>
    <cellStyle name="Normal 4 3 7 6" xfId="2938" xr:uid="{00000000-0005-0000-0000-00008D1F0000}"/>
    <cellStyle name="Normal 4 3 7 6 2" xfId="5879" xr:uid="{00000000-0005-0000-0000-00008E1F0000}"/>
    <cellStyle name="Normal 4 3 7 6 2 2" xfId="12305" xr:uid="{00000000-0005-0000-0000-00008F1F0000}"/>
    <cellStyle name="Normal 4 3 7 6 3" xfId="9378" xr:uid="{00000000-0005-0000-0000-0000901F0000}"/>
    <cellStyle name="Normal 4 3 7 7" xfId="3901" xr:uid="{00000000-0005-0000-0000-0000911F0000}"/>
    <cellStyle name="Normal 4 3 7 7 2" xfId="10327" xr:uid="{00000000-0005-0000-0000-0000921F0000}"/>
    <cellStyle name="Normal 4 3 7 8" xfId="6956" xr:uid="{00000000-0005-0000-0000-0000931F0000}"/>
    <cellStyle name="Normal 4 3 7_IOPES" xfId="2598" xr:uid="{00000000-0005-0000-0000-0000941F0000}"/>
    <cellStyle name="Normal 4 3 8" xfId="419" xr:uid="{00000000-0005-0000-0000-0000951F0000}"/>
    <cellStyle name="Normal 4 3 8 2" xfId="998" xr:uid="{00000000-0005-0000-0000-0000961F0000}"/>
    <cellStyle name="Normal 4 3 8 2 2" xfId="2079" xr:uid="{00000000-0005-0000-0000-0000971F0000}"/>
    <cellStyle name="Normal 4 3 8 2 2 2" xfId="5378" xr:uid="{00000000-0005-0000-0000-0000981F0000}"/>
    <cellStyle name="Normal 4 3 8 2 2 2 2" xfId="11804" xr:uid="{00000000-0005-0000-0000-0000991F0000}"/>
    <cellStyle name="Normal 4 3 8 2 2 3" xfId="8773" xr:uid="{00000000-0005-0000-0000-00009A1F0000}"/>
    <cellStyle name="Normal 4 3 8 2 3" xfId="3360" xr:uid="{00000000-0005-0000-0000-00009B1F0000}"/>
    <cellStyle name="Normal 4 3 8 2 3 2" xfId="6299" xr:uid="{00000000-0005-0000-0000-00009C1F0000}"/>
    <cellStyle name="Normal 4 3 8 2 3 2 2" xfId="12725" xr:uid="{00000000-0005-0000-0000-00009D1F0000}"/>
    <cellStyle name="Normal 4 3 8 2 3 3" xfId="9798" xr:uid="{00000000-0005-0000-0000-00009E1F0000}"/>
    <cellStyle name="Normal 4 3 8 2 4" xfId="4657" xr:uid="{00000000-0005-0000-0000-00009F1F0000}"/>
    <cellStyle name="Normal 4 3 8 2 4 2" xfId="11083" xr:uid="{00000000-0005-0000-0000-0000A01F0000}"/>
    <cellStyle name="Normal 4 3 8 2 5" xfId="7718" xr:uid="{00000000-0005-0000-0000-0000A11F0000}"/>
    <cellStyle name="Normal 4 3 8 3" xfId="1530" xr:uid="{00000000-0005-0000-0000-0000A21F0000}"/>
    <cellStyle name="Normal 4 3 8 3 2" xfId="5010" xr:uid="{00000000-0005-0000-0000-0000A31F0000}"/>
    <cellStyle name="Normal 4 3 8 3 2 2" xfId="11436" xr:uid="{00000000-0005-0000-0000-0000A41F0000}"/>
    <cellStyle name="Normal 4 3 8 3 3" xfId="8244" xr:uid="{00000000-0005-0000-0000-0000A51F0000}"/>
    <cellStyle name="Normal 4 3 8 4" xfId="2997" xr:uid="{00000000-0005-0000-0000-0000A61F0000}"/>
    <cellStyle name="Normal 4 3 8 4 2" xfId="5937" xr:uid="{00000000-0005-0000-0000-0000A71F0000}"/>
    <cellStyle name="Normal 4 3 8 4 2 2" xfId="12363" xr:uid="{00000000-0005-0000-0000-0000A81F0000}"/>
    <cellStyle name="Normal 4 3 8 4 3" xfId="9436" xr:uid="{00000000-0005-0000-0000-0000A91F0000}"/>
    <cellStyle name="Normal 4 3 8 5" xfId="4109" xr:uid="{00000000-0005-0000-0000-0000AA1F0000}"/>
    <cellStyle name="Normal 4 3 8 5 2" xfId="10535" xr:uid="{00000000-0005-0000-0000-0000AB1F0000}"/>
    <cellStyle name="Normal 4 3 8 6" xfId="7164" xr:uid="{00000000-0005-0000-0000-0000AC1F0000}"/>
    <cellStyle name="Normal 4 3 9" xfId="240" xr:uid="{00000000-0005-0000-0000-0000AD1F0000}"/>
    <cellStyle name="Normal 4 3 9 2" xfId="820" xr:uid="{00000000-0005-0000-0000-0000AE1F0000}"/>
    <cellStyle name="Normal 4 3 9 2 2" xfId="2155" xr:uid="{00000000-0005-0000-0000-0000AF1F0000}"/>
    <cellStyle name="Normal 4 3 9 2 2 2" xfId="5437" xr:uid="{00000000-0005-0000-0000-0000B01F0000}"/>
    <cellStyle name="Normal 4 3 9 2 2 2 2" xfId="11863" xr:uid="{00000000-0005-0000-0000-0000B11F0000}"/>
    <cellStyle name="Normal 4 3 9 2 2 3" xfId="8847" xr:uid="{00000000-0005-0000-0000-0000B21F0000}"/>
    <cellStyle name="Normal 4 3 9 2 3" xfId="3419" xr:uid="{00000000-0005-0000-0000-0000B31F0000}"/>
    <cellStyle name="Normal 4 3 9 2 3 2" xfId="6358" xr:uid="{00000000-0005-0000-0000-0000B41F0000}"/>
    <cellStyle name="Normal 4 3 9 2 3 2 2" xfId="12784" xr:uid="{00000000-0005-0000-0000-0000B51F0000}"/>
    <cellStyle name="Normal 4 3 9 2 3 3" xfId="9857" xr:uid="{00000000-0005-0000-0000-0000B61F0000}"/>
    <cellStyle name="Normal 4 3 9 2 4" xfId="4479" xr:uid="{00000000-0005-0000-0000-0000B71F0000}"/>
    <cellStyle name="Normal 4 3 9 2 4 2" xfId="10905" xr:uid="{00000000-0005-0000-0000-0000B81F0000}"/>
    <cellStyle name="Normal 4 3 9 2 5" xfId="7540" xr:uid="{00000000-0005-0000-0000-0000B91F0000}"/>
    <cellStyle name="Normal 4 3 9 3" xfId="1608" xr:uid="{00000000-0005-0000-0000-0000BA1F0000}"/>
    <cellStyle name="Normal 4 3 9 3 2" xfId="5069" xr:uid="{00000000-0005-0000-0000-0000BB1F0000}"/>
    <cellStyle name="Normal 4 3 9 3 2 2" xfId="11495" xr:uid="{00000000-0005-0000-0000-0000BC1F0000}"/>
    <cellStyle name="Normal 4 3 9 3 3" xfId="8319" xr:uid="{00000000-0005-0000-0000-0000BD1F0000}"/>
    <cellStyle name="Normal 4 3 9 4" xfId="3057" xr:uid="{00000000-0005-0000-0000-0000BE1F0000}"/>
    <cellStyle name="Normal 4 3 9 4 2" xfId="5996" xr:uid="{00000000-0005-0000-0000-0000BF1F0000}"/>
    <cellStyle name="Normal 4 3 9 4 2 2" xfId="12422" xr:uid="{00000000-0005-0000-0000-0000C01F0000}"/>
    <cellStyle name="Normal 4 3 9 4 3" xfId="9495" xr:uid="{00000000-0005-0000-0000-0000C11F0000}"/>
    <cellStyle name="Normal 4 3 9 5" xfId="3931" xr:uid="{00000000-0005-0000-0000-0000C21F0000}"/>
    <cellStyle name="Normal 4 3 9 5 2" xfId="10357" xr:uid="{00000000-0005-0000-0000-0000C31F0000}"/>
    <cellStyle name="Normal 4 3 9 6" xfId="6986" xr:uid="{00000000-0005-0000-0000-0000C41F0000}"/>
    <cellStyle name="Normal 4 3_IOPES" xfId="2341" xr:uid="{00000000-0005-0000-0000-0000C51F0000}"/>
    <cellStyle name="Normal 4 4" xfId="44" xr:uid="{00000000-0005-0000-0000-0000C61F0000}"/>
    <cellStyle name="Normal 4 5" xfId="73" xr:uid="{00000000-0005-0000-0000-0000C71F0000}"/>
    <cellStyle name="Normal 4 5 2" xfId="446" xr:uid="{00000000-0005-0000-0000-0000C81F0000}"/>
    <cellStyle name="Normal 4 5 2 2" xfId="1025" xr:uid="{00000000-0005-0000-0000-0000C91F0000}"/>
    <cellStyle name="Normal 4 5 2 2 2" xfId="2273" xr:uid="{00000000-0005-0000-0000-0000CA1F0000}"/>
    <cellStyle name="Normal 4 5 2 2 2 2" xfId="5527" xr:uid="{00000000-0005-0000-0000-0000CB1F0000}"/>
    <cellStyle name="Normal 4 5 2 2 2 2 2" xfId="11953" xr:uid="{00000000-0005-0000-0000-0000CC1F0000}"/>
    <cellStyle name="Normal 4 5 2 2 2 3" xfId="8954" xr:uid="{00000000-0005-0000-0000-0000CD1F0000}"/>
    <cellStyle name="Normal 4 5 2 2 3" xfId="3508" xr:uid="{00000000-0005-0000-0000-0000CE1F0000}"/>
    <cellStyle name="Normal 4 5 2 2 3 2" xfId="6447" xr:uid="{00000000-0005-0000-0000-0000CF1F0000}"/>
    <cellStyle name="Normal 4 5 2 2 3 2 2" xfId="12873" xr:uid="{00000000-0005-0000-0000-0000D01F0000}"/>
    <cellStyle name="Normal 4 5 2 2 3 3" xfId="9946" xr:uid="{00000000-0005-0000-0000-0000D11F0000}"/>
    <cellStyle name="Normal 4 5 2 2 4" xfId="4684" xr:uid="{00000000-0005-0000-0000-0000D21F0000}"/>
    <cellStyle name="Normal 4 5 2 2 4 2" xfId="11110" xr:uid="{00000000-0005-0000-0000-0000D31F0000}"/>
    <cellStyle name="Normal 4 5 2 2 5" xfId="7745" xr:uid="{00000000-0005-0000-0000-0000D41F0000}"/>
    <cellStyle name="Normal 4 5 2 3" xfId="1717" xr:uid="{00000000-0005-0000-0000-0000D51F0000}"/>
    <cellStyle name="Normal 4 5 2 3 2" xfId="5159" xr:uid="{00000000-0005-0000-0000-0000D61F0000}"/>
    <cellStyle name="Normal 4 5 2 3 2 2" xfId="11585" xr:uid="{00000000-0005-0000-0000-0000D71F0000}"/>
    <cellStyle name="Normal 4 5 2 3 3" xfId="8426" xr:uid="{00000000-0005-0000-0000-0000D81F0000}"/>
    <cellStyle name="Normal 4 5 2 4" xfId="3146" xr:uid="{00000000-0005-0000-0000-0000D91F0000}"/>
    <cellStyle name="Normal 4 5 2 4 2" xfId="6085" xr:uid="{00000000-0005-0000-0000-0000DA1F0000}"/>
    <cellStyle name="Normal 4 5 2 4 2 2" xfId="12511" xr:uid="{00000000-0005-0000-0000-0000DB1F0000}"/>
    <cellStyle name="Normal 4 5 2 4 3" xfId="9584" xr:uid="{00000000-0005-0000-0000-0000DC1F0000}"/>
    <cellStyle name="Normal 4 5 2 5" xfId="4136" xr:uid="{00000000-0005-0000-0000-0000DD1F0000}"/>
    <cellStyle name="Normal 4 5 2 5 2" xfId="10562" xr:uid="{00000000-0005-0000-0000-0000DE1F0000}"/>
    <cellStyle name="Normal 4 5 2 6" xfId="7191" xr:uid="{00000000-0005-0000-0000-0000DF1F0000}"/>
    <cellStyle name="Normal 4 5 3" xfId="267" xr:uid="{00000000-0005-0000-0000-0000E01F0000}"/>
    <cellStyle name="Normal 4 5 3 2" xfId="847" xr:uid="{00000000-0005-0000-0000-0000E11F0000}"/>
    <cellStyle name="Normal 4 5 3 2 2" xfId="2188" xr:uid="{00000000-0005-0000-0000-0000E21F0000}"/>
    <cellStyle name="Normal 4 5 3 2 2 2" xfId="5465" xr:uid="{00000000-0005-0000-0000-0000E31F0000}"/>
    <cellStyle name="Normal 4 5 3 2 2 2 2" xfId="11891" xr:uid="{00000000-0005-0000-0000-0000E41F0000}"/>
    <cellStyle name="Normal 4 5 3 2 2 3" xfId="8879" xr:uid="{00000000-0005-0000-0000-0000E51F0000}"/>
    <cellStyle name="Normal 4 5 3 2 3" xfId="3447" xr:uid="{00000000-0005-0000-0000-0000E61F0000}"/>
    <cellStyle name="Normal 4 5 3 2 3 2" xfId="6386" xr:uid="{00000000-0005-0000-0000-0000E71F0000}"/>
    <cellStyle name="Normal 4 5 3 2 3 2 2" xfId="12812" xr:uid="{00000000-0005-0000-0000-0000E81F0000}"/>
    <cellStyle name="Normal 4 5 3 2 3 3" xfId="9885" xr:uid="{00000000-0005-0000-0000-0000E91F0000}"/>
    <cellStyle name="Normal 4 5 3 2 4" xfId="4506" xr:uid="{00000000-0005-0000-0000-0000EA1F0000}"/>
    <cellStyle name="Normal 4 5 3 2 4 2" xfId="10932" xr:uid="{00000000-0005-0000-0000-0000EB1F0000}"/>
    <cellStyle name="Normal 4 5 3 2 5" xfId="7567" xr:uid="{00000000-0005-0000-0000-0000EC1F0000}"/>
    <cellStyle name="Normal 4 5 3 3" xfId="1640" xr:uid="{00000000-0005-0000-0000-0000ED1F0000}"/>
    <cellStyle name="Normal 4 5 3 3 2" xfId="5097" xr:uid="{00000000-0005-0000-0000-0000EE1F0000}"/>
    <cellStyle name="Normal 4 5 3 3 2 2" xfId="11523" xr:uid="{00000000-0005-0000-0000-0000EF1F0000}"/>
    <cellStyle name="Normal 4 5 3 3 3" xfId="8351" xr:uid="{00000000-0005-0000-0000-0000F01F0000}"/>
    <cellStyle name="Normal 4 5 3 4" xfId="3085" xr:uid="{00000000-0005-0000-0000-0000F11F0000}"/>
    <cellStyle name="Normal 4 5 3 4 2" xfId="6024" xr:uid="{00000000-0005-0000-0000-0000F21F0000}"/>
    <cellStyle name="Normal 4 5 3 4 2 2" xfId="12450" xr:uid="{00000000-0005-0000-0000-0000F31F0000}"/>
    <cellStyle name="Normal 4 5 3 4 3" xfId="9523" xr:uid="{00000000-0005-0000-0000-0000F41F0000}"/>
    <cellStyle name="Normal 4 5 3 5" xfId="3958" xr:uid="{00000000-0005-0000-0000-0000F51F0000}"/>
    <cellStyle name="Normal 4 5 3 5 2" xfId="10384" xr:uid="{00000000-0005-0000-0000-0000F61F0000}"/>
    <cellStyle name="Normal 4 5 3 6" xfId="7013" xr:uid="{00000000-0005-0000-0000-0000F71F0000}"/>
    <cellStyle name="Normal 4 5 4" xfId="669" xr:uid="{00000000-0005-0000-0000-0000F81F0000}"/>
    <cellStyle name="Normal 4 5 4 2" xfId="2412" xr:uid="{00000000-0005-0000-0000-0000F91F0000}"/>
    <cellStyle name="Normal 4 5 4 2 2" xfId="5596" xr:uid="{00000000-0005-0000-0000-0000FA1F0000}"/>
    <cellStyle name="Normal 4 5 4 2 2 2" xfId="12022" xr:uid="{00000000-0005-0000-0000-0000FB1F0000}"/>
    <cellStyle name="Normal 4 5 4 2 3" xfId="9046" xr:uid="{00000000-0005-0000-0000-0000FC1F0000}"/>
    <cellStyle name="Normal 4 5 4 3" xfId="3575" xr:uid="{00000000-0005-0000-0000-0000FD1F0000}"/>
    <cellStyle name="Normal 4 5 4 3 2" xfId="6514" xr:uid="{00000000-0005-0000-0000-0000FE1F0000}"/>
    <cellStyle name="Normal 4 5 4 3 2 2" xfId="12940" xr:uid="{00000000-0005-0000-0000-0000FF1F0000}"/>
    <cellStyle name="Normal 4 5 4 3 3" xfId="10013" xr:uid="{00000000-0005-0000-0000-000000200000}"/>
    <cellStyle name="Normal 4 5 4 4" xfId="4328" xr:uid="{00000000-0005-0000-0000-000001200000}"/>
    <cellStyle name="Normal 4 5 4 4 2" xfId="10754" xr:uid="{00000000-0005-0000-0000-000002200000}"/>
    <cellStyle name="Normal 4 5 4 5" xfId="7389" xr:uid="{00000000-0005-0000-0000-000003200000}"/>
    <cellStyle name="Normal 4 5 5" xfId="1859" xr:uid="{00000000-0005-0000-0000-000004200000}"/>
    <cellStyle name="Normal 4 5 5 2" xfId="3241" xr:uid="{00000000-0005-0000-0000-000005200000}"/>
    <cellStyle name="Normal 4 5 5 2 2" xfId="6180" xr:uid="{00000000-0005-0000-0000-000006200000}"/>
    <cellStyle name="Normal 4 5 5 2 2 2" xfId="12606" xr:uid="{00000000-0005-0000-0000-000007200000}"/>
    <cellStyle name="Normal 4 5 5 2 3" xfId="9679" xr:uid="{00000000-0005-0000-0000-000008200000}"/>
    <cellStyle name="Normal 4 5 5 3" xfId="5257" xr:uid="{00000000-0005-0000-0000-000009200000}"/>
    <cellStyle name="Normal 4 5 5 3 2" xfId="11683" xr:uid="{00000000-0005-0000-0000-00000A200000}"/>
    <cellStyle name="Normal 4 5 5 4" xfId="8555" xr:uid="{00000000-0005-0000-0000-00000B200000}"/>
    <cellStyle name="Normal 4 5 6" xfId="1303" xr:uid="{00000000-0005-0000-0000-00000C200000}"/>
    <cellStyle name="Normal 4 5 6 2" xfId="4891" xr:uid="{00000000-0005-0000-0000-00000D200000}"/>
    <cellStyle name="Normal 4 5 6 2 2" xfId="11317" xr:uid="{00000000-0005-0000-0000-00000E200000}"/>
    <cellStyle name="Normal 4 5 6 3" xfId="8017" xr:uid="{00000000-0005-0000-0000-00000F200000}"/>
    <cellStyle name="Normal 4 5 7" xfId="2877" xr:uid="{00000000-0005-0000-0000-000010200000}"/>
    <cellStyle name="Normal 4 5 7 2" xfId="5818" xr:uid="{00000000-0005-0000-0000-000011200000}"/>
    <cellStyle name="Normal 4 5 7 2 2" xfId="12244" xr:uid="{00000000-0005-0000-0000-000012200000}"/>
    <cellStyle name="Normal 4 5 7 3" xfId="9317" xr:uid="{00000000-0005-0000-0000-000013200000}"/>
    <cellStyle name="Normal 4 5 8" xfId="3780" xr:uid="{00000000-0005-0000-0000-000014200000}"/>
    <cellStyle name="Normal 4 5 8 2" xfId="10206" xr:uid="{00000000-0005-0000-0000-000015200000}"/>
    <cellStyle name="Normal 4 5 9" xfId="6835" xr:uid="{00000000-0005-0000-0000-000016200000}"/>
    <cellStyle name="Normal 4 5_IOPES" xfId="2631" xr:uid="{00000000-0005-0000-0000-000017200000}"/>
    <cellStyle name="Normal 4 6" xfId="134" xr:uid="{00000000-0005-0000-0000-000018200000}"/>
    <cellStyle name="Normal 4 6 2" xfId="505" xr:uid="{00000000-0005-0000-0000-000019200000}"/>
    <cellStyle name="Normal 4 6 2 2" xfId="1084" xr:uid="{00000000-0005-0000-0000-00001A200000}"/>
    <cellStyle name="Normal 4 6 2 2 2" xfId="2235" xr:uid="{00000000-0005-0000-0000-00001B200000}"/>
    <cellStyle name="Normal 4 6 2 2 2 2" xfId="5495" xr:uid="{00000000-0005-0000-0000-00001C200000}"/>
    <cellStyle name="Normal 4 6 2 2 2 2 2" xfId="11921" xr:uid="{00000000-0005-0000-0000-00001D200000}"/>
    <cellStyle name="Normal 4 6 2 2 2 3" xfId="8918" xr:uid="{00000000-0005-0000-0000-00001E200000}"/>
    <cellStyle name="Normal 4 6 2 2 3" xfId="3477" xr:uid="{00000000-0005-0000-0000-00001F200000}"/>
    <cellStyle name="Normal 4 6 2 2 3 2" xfId="6416" xr:uid="{00000000-0005-0000-0000-000020200000}"/>
    <cellStyle name="Normal 4 6 2 2 3 2 2" xfId="12842" xr:uid="{00000000-0005-0000-0000-000021200000}"/>
    <cellStyle name="Normal 4 6 2 2 3 3" xfId="9915" xr:uid="{00000000-0005-0000-0000-000022200000}"/>
    <cellStyle name="Normal 4 6 2 2 4" xfId="4743" xr:uid="{00000000-0005-0000-0000-000023200000}"/>
    <cellStyle name="Normal 4 6 2 2 4 2" xfId="11169" xr:uid="{00000000-0005-0000-0000-000024200000}"/>
    <cellStyle name="Normal 4 6 2 2 5" xfId="7804" xr:uid="{00000000-0005-0000-0000-000025200000}"/>
    <cellStyle name="Normal 4 6 2 3" xfId="1680" xr:uid="{00000000-0005-0000-0000-000026200000}"/>
    <cellStyle name="Normal 4 6 2 3 2" xfId="5127" xr:uid="{00000000-0005-0000-0000-000027200000}"/>
    <cellStyle name="Normal 4 6 2 3 2 2" xfId="11553" xr:uid="{00000000-0005-0000-0000-000028200000}"/>
    <cellStyle name="Normal 4 6 2 3 3" xfId="8390" xr:uid="{00000000-0005-0000-0000-000029200000}"/>
    <cellStyle name="Normal 4 6 2 4" xfId="3115" xr:uid="{00000000-0005-0000-0000-00002A200000}"/>
    <cellStyle name="Normal 4 6 2 4 2" xfId="6054" xr:uid="{00000000-0005-0000-0000-00002B200000}"/>
    <cellStyle name="Normal 4 6 2 4 2 2" xfId="12480" xr:uid="{00000000-0005-0000-0000-00002C200000}"/>
    <cellStyle name="Normal 4 6 2 4 3" xfId="9553" xr:uid="{00000000-0005-0000-0000-00002D200000}"/>
    <cellStyle name="Normal 4 6 2 5" xfId="4195" xr:uid="{00000000-0005-0000-0000-00002E200000}"/>
    <cellStyle name="Normal 4 6 2 5 2" xfId="10621" xr:uid="{00000000-0005-0000-0000-00002F200000}"/>
    <cellStyle name="Normal 4 6 2 6" xfId="7250" xr:uid="{00000000-0005-0000-0000-000030200000}"/>
    <cellStyle name="Normal 4 6 3" xfId="326" xr:uid="{00000000-0005-0000-0000-000031200000}"/>
    <cellStyle name="Normal 4 6 3 2" xfId="906" xr:uid="{00000000-0005-0000-0000-000032200000}"/>
    <cellStyle name="Normal 4 6 3 2 2" xfId="4565" xr:uid="{00000000-0005-0000-0000-000033200000}"/>
    <cellStyle name="Normal 4 6 3 2 2 2" xfId="10991" xr:uid="{00000000-0005-0000-0000-000034200000}"/>
    <cellStyle name="Normal 4 6 3 2 3" xfId="7626" xr:uid="{00000000-0005-0000-0000-000035200000}"/>
    <cellStyle name="Normal 4 6 3 3" xfId="2473" xr:uid="{00000000-0005-0000-0000-000036200000}"/>
    <cellStyle name="Normal 4 6 3 3 2" xfId="5655" xr:uid="{00000000-0005-0000-0000-000037200000}"/>
    <cellStyle name="Normal 4 6 3 3 2 2" xfId="12081" xr:uid="{00000000-0005-0000-0000-000038200000}"/>
    <cellStyle name="Normal 4 6 3 3 3" xfId="9105" xr:uid="{00000000-0005-0000-0000-000039200000}"/>
    <cellStyle name="Normal 4 6 3 4" xfId="3634" xr:uid="{00000000-0005-0000-0000-00003A200000}"/>
    <cellStyle name="Normal 4 6 3 4 2" xfId="6573" xr:uid="{00000000-0005-0000-0000-00003B200000}"/>
    <cellStyle name="Normal 4 6 3 4 2 2" xfId="12999" xr:uid="{00000000-0005-0000-0000-00003C200000}"/>
    <cellStyle name="Normal 4 6 3 4 3" xfId="10072" xr:uid="{00000000-0005-0000-0000-00003D200000}"/>
    <cellStyle name="Normal 4 6 3 5" xfId="4017" xr:uid="{00000000-0005-0000-0000-00003E200000}"/>
    <cellStyle name="Normal 4 6 3 5 2" xfId="10443" xr:uid="{00000000-0005-0000-0000-00003F200000}"/>
    <cellStyle name="Normal 4 6 3 6" xfId="7072" xr:uid="{00000000-0005-0000-0000-000040200000}"/>
    <cellStyle name="Normal 4 6 4" xfId="728" xr:uid="{00000000-0005-0000-0000-000041200000}"/>
    <cellStyle name="Normal 4 6 4 2" xfId="1924" xr:uid="{00000000-0005-0000-0000-000042200000}"/>
    <cellStyle name="Normal 4 6 4 2 2" xfId="5315" xr:uid="{00000000-0005-0000-0000-000043200000}"/>
    <cellStyle name="Normal 4 6 4 2 2 2" xfId="11741" xr:uid="{00000000-0005-0000-0000-000044200000}"/>
    <cellStyle name="Normal 4 6 4 2 3" xfId="8620" xr:uid="{00000000-0005-0000-0000-000045200000}"/>
    <cellStyle name="Normal 4 6 4 3" xfId="3299" xr:uid="{00000000-0005-0000-0000-000046200000}"/>
    <cellStyle name="Normal 4 6 4 3 2" xfId="6238" xr:uid="{00000000-0005-0000-0000-000047200000}"/>
    <cellStyle name="Normal 4 6 4 3 2 2" xfId="12664" xr:uid="{00000000-0005-0000-0000-000048200000}"/>
    <cellStyle name="Normal 4 6 4 3 3" xfId="9737" xr:uid="{00000000-0005-0000-0000-000049200000}"/>
    <cellStyle name="Normal 4 6 4 4" xfId="4387" xr:uid="{00000000-0005-0000-0000-00004A200000}"/>
    <cellStyle name="Normal 4 6 4 4 2" xfId="10813" xr:uid="{00000000-0005-0000-0000-00004B200000}"/>
    <cellStyle name="Normal 4 6 4 5" xfId="7448" xr:uid="{00000000-0005-0000-0000-00004C200000}"/>
    <cellStyle name="Normal 4 6 5" xfId="1371" xr:uid="{00000000-0005-0000-0000-00004D200000}"/>
    <cellStyle name="Normal 4 6 5 2" xfId="4949" xr:uid="{00000000-0005-0000-0000-00004E200000}"/>
    <cellStyle name="Normal 4 6 5 2 2" xfId="11375" xr:uid="{00000000-0005-0000-0000-00004F200000}"/>
    <cellStyle name="Normal 4 6 5 3" xfId="8085" xr:uid="{00000000-0005-0000-0000-000050200000}"/>
    <cellStyle name="Normal 4 6 6" xfId="2935" xr:uid="{00000000-0005-0000-0000-000051200000}"/>
    <cellStyle name="Normal 4 6 6 2" xfId="5876" xr:uid="{00000000-0005-0000-0000-000052200000}"/>
    <cellStyle name="Normal 4 6 6 2 2" xfId="12302" xr:uid="{00000000-0005-0000-0000-000053200000}"/>
    <cellStyle name="Normal 4 6 6 3" xfId="9375" xr:uid="{00000000-0005-0000-0000-000054200000}"/>
    <cellStyle name="Normal 4 6 7" xfId="3839" xr:uid="{00000000-0005-0000-0000-000055200000}"/>
    <cellStyle name="Normal 4 6 7 2" xfId="10265" xr:uid="{00000000-0005-0000-0000-000056200000}"/>
    <cellStyle name="Normal 4 6 8" xfId="6894" xr:uid="{00000000-0005-0000-0000-000057200000}"/>
    <cellStyle name="Normal 4 6_IOPES" xfId="2692" xr:uid="{00000000-0005-0000-0000-000058200000}"/>
    <cellStyle name="Normal 4 7" xfId="193" xr:uid="{00000000-0005-0000-0000-000059200000}"/>
    <cellStyle name="Normal 4 7 2" xfId="564" xr:uid="{00000000-0005-0000-0000-00005A200000}"/>
    <cellStyle name="Normal 4 7 2 2" xfId="1143" xr:uid="{00000000-0005-0000-0000-00005B200000}"/>
    <cellStyle name="Normal 4 7 2 2 2" xfId="4802" xr:uid="{00000000-0005-0000-0000-00005C200000}"/>
    <cellStyle name="Normal 4 7 2 2 2 2" xfId="11228" xr:uid="{00000000-0005-0000-0000-00005D200000}"/>
    <cellStyle name="Normal 4 7 2 2 3" xfId="7863" xr:uid="{00000000-0005-0000-0000-00005E200000}"/>
    <cellStyle name="Normal 4 7 2 3" xfId="2532" xr:uid="{00000000-0005-0000-0000-00005F200000}"/>
    <cellStyle name="Normal 4 7 2 3 2" xfId="5714" xr:uid="{00000000-0005-0000-0000-000060200000}"/>
    <cellStyle name="Normal 4 7 2 3 2 2" xfId="12140" xr:uid="{00000000-0005-0000-0000-000061200000}"/>
    <cellStyle name="Normal 4 7 2 3 3" xfId="9164" xr:uid="{00000000-0005-0000-0000-000062200000}"/>
    <cellStyle name="Normal 4 7 2 4" xfId="3693" xr:uid="{00000000-0005-0000-0000-000063200000}"/>
    <cellStyle name="Normal 4 7 2 4 2" xfId="6632" xr:uid="{00000000-0005-0000-0000-000064200000}"/>
    <cellStyle name="Normal 4 7 2 4 2 2" xfId="13058" xr:uid="{00000000-0005-0000-0000-000065200000}"/>
    <cellStyle name="Normal 4 7 2 4 3" xfId="10131" xr:uid="{00000000-0005-0000-0000-000066200000}"/>
    <cellStyle name="Normal 4 7 2 5" xfId="4254" xr:uid="{00000000-0005-0000-0000-000067200000}"/>
    <cellStyle name="Normal 4 7 2 5 2" xfId="10680" xr:uid="{00000000-0005-0000-0000-000068200000}"/>
    <cellStyle name="Normal 4 7 2 6" xfId="7309" xr:uid="{00000000-0005-0000-0000-000069200000}"/>
    <cellStyle name="Normal 4 7 3" xfId="385" xr:uid="{00000000-0005-0000-0000-00006A200000}"/>
    <cellStyle name="Normal 4 7 3 2" xfId="965" xr:uid="{00000000-0005-0000-0000-00006B200000}"/>
    <cellStyle name="Normal 4 7 3 2 2" xfId="4624" xr:uid="{00000000-0005-0000-0000-00006C200000}"/>
    <cellStyle name="Normal 4 7 3 2 2 2" xfId="11050" xr:uid="{00000000-0005-0000-0000-00006D200000}"/>
    <cellStyle name="Normal 4 7 3 2 3" xfId="7685" xr:uid="{00000000-0005-0000-0000-00006E200000}"/>
    <cellStyle name="Normal 4 7 3 3" xfId="2074" xr:uid="{00000000-0005-0000-0000-00006F200000}"/>
    <cellStyle name="Normal 4 7 3 3 2" xfId="5375" xr:uid="{00000000-0005-0000-0000-000070200000}"/>
    <cellStyle name="Normal 4 7 3 3 2 2" xfId="11801" xr:uid="{00000000-0005-0000-0000-000071200000}"/>
    <cellStyle name="Normal 4 7 3 3 3" xfId="8768" xr:uid="{00000000-0005-0000-0000-000072200000}"/>
    <cellStyle name="Normal 4 7 3 4" xfId="3357" xr:uid="{00000000-0005-0000-0000-000073200000}"/>
    <cellStyle name="Normal 4 7 3 4 2" xfId="6296" xr:uid="{00000000-0005-0000-0000-000074200000}"/>
    <cellStyle name="Normal 4 7 3 4 2 2" xfId="12722" xr:uid="{00000000-0005-0000-0000-000075200000}"/>
    <cellStyle name="Normal 4 7 3 4 3" xfId="9795" xr:uid="{00000000-0005-0000-0000-000076200000}"/>
    <cellStyle name="Normal 4 7 3 5" xfId="4076" xr:uid="{00000000-0005-0000-0000-000077200000}"/>
    <cellStyle name="Normal 4 7 3 5 2" xfId="10502" xr:uid="{00000000-0005-0000-0000-000078200000}"/>
    <cellStyle name="Normal 4 7 3 6" xfId="7131" xr:uid="{00000000-0005-0000-0000-000079200000}"/>
    <cellStyle name="Normal 4 7 4" xfId="787" xr:uid="{00000000-0005-0000-0000-00007A200000}"/>
    <cellStyle name="Normal 4 7 4 2" xfId="4446" xr:uid="{00000000-0005-0000-0000-00007B200000}"/>
    <cellStyle name="Normal 4 7 4 2 2" xfId="10872" xr:uid="{00000000-0005-0000-0000-00007C200000}"/>
    <cellStyle name="Normal 4 7 4 3" xfId="7507" xr:uid="{00000000-0005-0000-0000-00007D200000}"/>
    <cellStyle name="Normal 4 7 5" xfId="1525" xr:uid="{00000000-0005-0000-0000-00007E200000}"/>
    <cellStyle name="Normal 4 7 5 2" xfId="5007" xr:uid="{00000000-0005-0000-0000-00007F200000}"/>
    <cellStyle name="Normal 4 7 5 2 2" xfId="11433" xr:uid="{00000000-0005-0000-0000-000080200000}"/>
    <cellStyle name="Normal 4 7 5 3" xfId="8239" xr:uid="{00000000-0005-0000-0000-000081200000}"/>
    <cellStyle name="Normal 4 7 6" xfId="2994" xr:uid="{00000000-0005-0000-0000-000082200000}"/>
    <cellStyle name="Normal 4 7 6 2" xfId="5934" xr:uid="{00000000-0005-0000-0000-000083200000}"/>
    <cellStyle name="Normal 4 7 6 2 2" xfId="12360" xr:uid="{00000000-0005-0000-0000-000084200000}"/>
    <cellStyle name="Normal 4 7 6 3" xfId="9433" xr:uid="{00000000-0005-0000-0000-000085200000}"/>
    <cellStyle name="Normal 4 7 7" xfId="3898" xr:uid="{00000000-0005-0000-0000-000086200000}"/>
    <cellStyle name="Normal 4 7 7 2" xfId="10324" xr:uid="{00000000-0005-0000-0000-000087200000}"/>
    <cellStyle name="Normal 4 7 8" xfId="6953" xr:uid="{00000000-0005-0000-0000-000088200000}"/>
    <cellStyle name="Normal 4 7_IOPES" xfId="2403" xr:uid="{00000000-0005-0000-0000-000089200000}"/>
    <cellStyle name="Normal 4 8" xfId="416" xr:uid="{00000000-0005-0000-0000-00008A200000}"/>
    <cellStyle name="Normal 4 8 2" xfId="995" xr:uid="{00000000-0005-0000-0000-00008B200000}"/>
    <cellStyle name="Normal 4 8 2 2" xfId="2151" xr:uid="{00000000-0005-0000-0000-00008C200000}"/>
    <cellStyle name="Normal 4 8 2 2 2" xfId="5434" xr:uid="{00000000-0005-0000-0000-00008D200000}"/>
    <cellStyle name="Normal 4 8 2 2 2 2" xfId="11860" xr:uid="{00000000-0005-0000-0000-00008E200000}"/>
    <cellStyle name="Normal 4 8 2 2 3" xfId="8843" xr:uid="{00000000-0005-0000-0000-00008F200000}"/>
    <cellStyle name="Normal 4 8 2 3" xfId="3416" xr:uid="{00000000-0005-0000-0000-000090200000}"/>
    <cellStyle name="Normal 4 8 2 3 2" xfId="6355" xr:uid="{00000000-0005-0000-0000-000091200000}"/>
    <cellStyle name="Normal 4 8 2 3 2 2" xfId="12781" xr:uid="{00000000-0005-0000-0000-000092200000}"/>
    <cellStyle name="Normal 4 8 2 3 3" xfId="9854" xr:uid="{00000000-0005-0000-0000-000093200000}"/>
    <cellStyle name="Normal 4 8 2 4" xfId="4654" xr:uid="{00000000-0005-0000-0000-000094200000}"/>
    <cellStyle name="Normal 4 8 2 4 2" xfId="11080" xr:uid="{00000000-0005-0000-0000-000095200000}"/>
    <cellStyle name="Normal 4 8 2 5" xfId="7715" xr:uid="{00000000-0005-0000-0000-000096200000}"/>
    <cellStyle name="Normal 4 8 3" xfId="1603" xr:uid="{00000000-0005-0000-0000-000097200000}"/>
    <cellStyle name="Normal 4 8 3 2" xfId="5066" xr:uid="{00000000-0005-0000-0000-000098200000}"/>
    <cellStyle name="Normal 4 8 3 2 2" xfId="11492" xr:uid="{00000000-0005-0000-0000-000099200000}"/>
    <cellStyle name="Normal 4 8 3 3" xfId="8314" xr:uid="{00000000-0005-0000-0000-00009A200000}"/>
    <cellStyle name="Normal 4 8 4" xfId="3054" xr:uid="{00000000-0005-0000-0000-00009B200000}"/>
    <cellStyle name="Normal 4 8 4 2" xfId="5993" xr:uid="{00000000-0005-0000-0000-00009C200000}"/>
    <cellStyle name="Normal 4 8 4 2 2" xfId="12419" xr:uid="{00000000-0005-0000-0000-00009D200000}"/>
    <cellStyle name="Normal 4 8 4 3" xfId="9492" xr:uid="{00000000-0005-0000-0000-00009E200000}"/>
    <cellStyle name="Normal 4 8 5" xfId="4106" xr:uid="{00000000-0005-0000-0000-00009F200000}"/>
    <cellStyle name="Normal 4 8 5 2" xfId="10532" xr:uid="{00000000-0005-0000-0000-0000A0200000}"/>
    <cellStyle name="Normal 4 8 6" xfId="7161" xr:uid="{00000000-0005-0000-0000-0000A1200000}"/>
    <cellStyle name="Normal 4 9" xfId="237" xr:uid="{00000000-0005-0000-0000-0000A2200000}"/>
    <cellStyle name="Normal 4 9 2" xfId="817" xr:uid="{00000000-0005-0000-0000-0000A3200000}"/>
    <cellStyle name="Normal 4 9 2 2" xfId="4476" xr:uid="{00000000-0005-0000-0000-0000A4200000}"/>
    <cellStyle name="Normal 4 9 2 2 2" xfId="10902" xr:uid="{00000000-0005-0000-0000-0000A5200000}"/>
    <cellStyle name="Normal 4 9 2 3" xfId="7537" xr:uid="{00000000-0005-0000-0000-0000A6200000}"/>
    <cellStyle name="Normal 4 9 3" xfId="2367" xr:uid="{00000000-0005-0000-0000-0000A7200000}"/>
    <cellStyle name="Normal 4 9 3 2" xfId="5566" xr:uid="{00000000-0005-0000-0000-0000A8200000}"/>
    <cellStyle name="Normal 4 9 3 2 2" xfId="11992" xr:uid="{00000000-0005-0000-0000-0000A9200000}"/>
    <cellStyle name="Normal 4 9 3 3" xfId="9015" xr:uid="{00000000-0005-0000-0000-0000AA200000}"/>
    <cellStyle name="Normal 4 9 4" xfId="3545" xr:uid="{00000000-0005-0000-0000-0000AB200000}"/>
    <cellStyle name="Normal 4 9 4 2" xfId="6484" xr:uid="{00000000-0005-0000-0000-0000AC200000}"/>
    <cellStyle name="Normal 4 9 4 2 2" xfId="12910" xr:uid="{00000000-0005-0000-0000-0000AD200000}"/>
    <cellStyle name="Normal 4 9 4 3" xfId="9983" xr:uid="{00000000-0005-0000-0000-0000AE200000}"/>
    <cellStyle name="Normal 4 9 5" xfId="3928" xr:uid="{00000000-0005-0000-0000-0000AF200000}"/>
    <cellStyle name="Normal 4 9 5 2" xfId="10354" xr:uid="{00000000-0005-0000-0000-0000B0200000}"/>
    <cellStyle name="Normal 4 9 6" xfId="6983" xr:uid="{00000000-0005-0000-0000-0000B1200000}"/>
    <cellStyle name="Normal 4_IOPES" xfId="2665" xr:uid="{00000000-0005-0000-0000-0000B2200000}"/>
    <cellStyle name="Normal 40" xfId="2792" xr:uid="{00000000-0005-0000-0000-0000B3200000}"/>
    <cellStyle name="Normal 41" xfId="2779" xr:uid="{00000000-0005-0000-0000-0000B4200000}"/>
    <cellStyle name="Normal 42" xfId="2777" xr:uid="{00000000-0005-0000-0000-0000B5200000}"/>
    <cellStyle name="Normal 43" xfId="2816" xr:uid="{00000000-0005-0000-0000-0000B6200000}"/>
    <cellStyle name="Normal 44" xfId="2770" xr:uid="{00000000-0005-0000-0000-0000B7200000}"/>
    <cellStyle name="Normal 45" xfId="2812" xr:uid="{00000000-0005-0000-0000-0000B8200000}"/>
    <cellStyle name="Normal 46" xfId="2802" xr:uid="{00000000-0005-0000-0000-0000B9200000}"/>
    <cellStyle name="Normal 47" xfId="2806" xr:uid="{00000000-0005-0000-0000-0000BA200000}"/>
    <cellStyle name="Normal 48" xfId="2794" xr:uid="{00000000-0005-0000-0000-0000BB200000}"/>
    <cellStyle name="Normal 49" xfId="2818" xr:uid="{00000000-0005-0000-0000-0000BC200000}"/>
    <cellStyle name="Normal 5" xfId="39" xr:uid="{00000000-0005-0000-0000-0000BD200000}"/>
    <cellStyle name="Normal 5 11" xfId="2577" xr:uid="{00000000-0005-0000-0000-0000BE200000}"/>
    <cellStyle name="Normal 5 11 2" xfId="3728" xr:uid="{00000000-0005-0000-0000-0000BF200000}"/>
    <cellStyle name="Normal 5 11 2 2" xfId="6667" xr:uid="{00000000-0005-0000-0000-0000C0200000}"/>
    <cellStyle name="Normal 5 11 2 2 2" xfId="13093" xr:uid="{00000000-0005-0000-0000-0000C1200000}"/>
    <cellStyle name="Normal 5 11 2 3" xfId="10166" xr:uid="{00000000-0005-0000-0000-0000C2200000}"/>
    <cellStyle name="Normal 5 11 3" xfId="5749" xr:uid="{00000000-0005-0000-0000-0000C3200000}"/>
    <cellStyle name="Normal 5 11 3 2" xfId="12175" xr:uid="{00000000-0005-0000-0000-0000C4200000}"/>
    <cellStyle name="Normal 5 11 4" xfId="9199" xr:uid="{00000000-0005-0000-0000-0000C5200000}"/>
    <cellStyle name="Normal 5 12" xfId="1295" xr:uid="{00000000-0005-0000-0000-0000C6200000}"/>
    <cellStyle name="Normal 5 12 2" xfId="1361" xr:uid="{00000000-0005-0000-0000-0000C7200000}"/>
    <cellStyle name="Normal 5 12 2 2" xfId="1915" xr:uid="{00000000-0005-0000-0000-0000C8200000}"/>
    <cellStyle name="Normal 5 12 2 2 2" xfId="3297" xr:uid="{00000000-0005-0000-0000-0000C9200000}"/>
    <cellStyle name="Normal 5 12 2 2 2 2" xfId="6236" xr:uid="{00000000-0005-0000-0000-0000CA200000}"/>
    <cellStyle name="Normal 5 12 2 2 2 2 2" xfId="12662" xr:uid="{00000000-0005-0000-0000-0000CB200000}"/>
    <cellStyle name="Normal 5 12 2 2 2 3" xfId="9735" xr:uid="{00000000-0005-0000-0000-0000CC200000}"/>
    <cellStyle name="Normal 5 12 2 2 3" xfId="5313" xr:uid="{00000000-0005-0000-0000-0000CD200000}"/>
    <cellStyle name="Normal 5 12 2 2 3 2" xfId="11739" xr:uid="{00000000-0005-0000-0000-0000CE200000}"/>
    <cellStyle name="Normal 5 12 2 2 4" xfId="8611" xr:uid="{00000000-0005-0000-0000-0000CF200000}"/>
    <cellStyle name="Normal 5 12 2 3" xfId="2933" xr:uid="{00000000-0005-0000-0000-0000D0200000}"/>
    <cellStyle name="Normal 5 12 2 3 2" xfId="5874" xr:uid="{00000000-0005-0000-0000-0000D1200000}"/>
    <cellStyle name="Normal 5 12 2 3 2 2" xfId="12300" xr:uid="{00000000-0005-0000-0000-0000D2200000}"/>
    <cellStyle name="Normal 5 12 2 3 3" xfId="9373" xr:uid="{00000000-0005-0000-0000-0000D3200000}"/>
    <cellStyle name="Normal 5 12 2 4" xfId="4947" xr:uid="{00000000-0005-0000-0000-0000D4200000}"/>
    <cellStyle name="Normal 5 12 2 4 2" xfId="11373" xr:uid="{00000000-0005-0000-0000-0000D5200000}"/>
    <cellStyle name="Normal 5 12 2 5" xfId="8075" xr:uid="{00000000-0005-0000-0000-0000D6200000}"/>
    <cellStyle name="Normal 5 12 3" xfId="1427" xr:uid="{00000000-0005-0000-0000-0000D7200000}"/>
    <cellStyle name="Normal 5 12 3 2" xfId="1980" xr:uid="{00000000-0005-0000-0000-0000D8200000}"/>
    <cellStyle name="Normal 5 12 3 2 2" xfId="3355" xr:uid="{00000000-0005-0000-0000-0000D9200000}"/>
    <cellStyle name="Normal 5 12 3 2 2 2" xfId="6294" xr:uid="{00000000-0005-0000-0000-0000DA200000}"/>
    <cellStyle name="Normal 5 12 3 2 2 2 2" xfId="12720" xr:uid="{00000000-0005-0000-0000-0000DB200000}"/>
    <cellStyle name="Normal 5 12 3 2 2 3" xfId="9793" xr:uid="{00000000-0005-0000-0000-0000DC200000}"/>
    <cellStyle name="Normal 5 12 3 2 3" xfId="5371" xr:uid="{00000000-0005-0000-0000-0000DD200000}"/>
    <cellStyle name="Normal 5 12 3 2 3 2" xfId="11797" xr:uid="{00000000-0005-0000-0000-0000DE200000}"/>
    <cellStyle name="Normal 5 12 3 2 4" xfId="8676" xr:uid="{00000000-0005-0000-0000-0000DF200000}"/>
    <cellStyle name="Normal 5 12 3 3" xfId="2991" xr:uid="{00000000-0005-0000-0000-0000E0200000}"/>
    <cellStyle name="Normal 5 12 3 3 2" xfId="5932" xr:uid="{00000000-0005-0000-0000-0000E1200000}"/>
    <cellStyle name="Normal 5 12 3 3 2 2" xfId="12358" xr:uid="{00000000-0005-0000-0000-0000E2200000}"/>
    <cellStyle name="Normal 5 12 3 3 3" xfId="9431" xr:uid="{00000000-0005-0000-0000-0000E3200000}"/>
    <cellStyle name="Normal 5 12 3 4" xfId="5005" xr:uid="{00000000-0005-0000-0000-0000E4200000}"/>
    <cellStyle name="Normal 5 12 3 4 2" xfId="11431" xr:uid="{00000000-0005-0000-0000-0000E5200000}"/>
    <cellStyle name="Normal 5 12 3 5" xfId="8141" xr:uid="{00000000-0005-0000-0000-0000E6200000}"/>
    <cellStyle name="Normal 5 12 4" xfId="1585" xr:uid="{00000000-0005-0000-0000-0000E7200000}"/>
    <cellStyle name="Normal 5 12 4 2" xfId="2134" xr:uid="{00000000-0005-0000-0000-0000E8200000}"/>
    <cellStyle name="Normal 5 12 4 2 2" xfId="3413" xr:uid="{00000000-0005-0000-0000-0000E9200000}"/>
    <cellStyle name="Normal 5 12 4 2 2 2" xfId="6352" xr:uid="{00000000-0005-0000-0000-0000EA200000}"/>
    <cellStyle name="Normal 5 12 4 2 2 2 2" xfId="12778" xr:uid="{00000000-0005-0000-0000-0000EB200000}"/>
    <cellStyle name="Normal 5 12 4 2 2 3" xfId="9851" xr:uid="{00000000-0005-0000-0000-0000EC200000}"/>
    <cellStyle name="Normal 5 12 4 2 3" xfId="5431" xr:uid="{00000000-0005-0000-0000-0000ED200000}"/>
    <cellStyle name="Normal 5 12 4 2 3 2" xfId="11857" xr:uid="{00000000-0005-0000-0000-0000EE200000}"/>
    <cellStyle name="Normal 5 12 4 2 4" xfId="8828" xr:uid="{00000000-0005-0000-0000-0000EF200000}"/>
    <cellStyle name="Normal 5 12 4 3" xfId="3050" xr:uid="{00000000-0005-0000-0000-0000F0200000}"/>
    <cellStyle name="Normal 5 12 4 3 2" xfId="5990" xr:uid="{00000000-0005-0000-0000-0000F1200000}"/>
    <cellStyle name="Normal 5 12 4 3 2 2" xfId="12416" xr:uid="{00000000-0005-0000-0000-0000F2200000}"/>
    <cellStyle name="Normal 5 12 4 3 3" xfId="9489" xr:uid="{00000000-0005-0000-0000-0000F3200000}"/>
    <cellStyle name="Normal 5 12 4 4" xfId="5063" xr:uid="{00000000-0005-0000-0000-0000F4200000}"/>
    <cellStyle name="Normal 5 12 4 4 2" xfId="11489" xr:uid="{00000000-0005-0000-0000-0000F5200000}"/>
    <cellStyle name="Normal 5 12 4 5" xfId="8299" xr:uid="{00000000-0005-0000-0000-0000F6200000}"/>
    <cellStyle name="Normal 5 12 4 5 2" xfId="13652" xr:uid="{00000000-0005-0000-0000-0000F7200000}"/>
    <cellStyle name="Normal 5 12 4 6" xfId="13616" xr:uid="{00000000-0005-0000-0000-0000F8200000}"/>
    <cellStyle name="Normal 5 12 5" xfId="1854" xr:uid="{00000000-0005-0000-0000-0000F9200000}"/>
    <cellStyle name="Normal 5 12 5 2" xfId="3239" xr:uid="{00000000-0005-0000-0000-0000FA200000}"/>
    <cellStyle name="Normal 5 12 5 2 2" xfId="6178" xr:uid="{00000000-0005-0000-0000-0000FB200000}"/>
    <cellStyle name="Normal 5 12 5 2 2 2" xfId="12604" xr:uid="{00000000-0005-0000-0000-0000FC200000}"/>
    <cellStyle name="Normal 5 12 5 2 3" xfId="9677" xr:uid="{00000000-0005-0000-0000-0000FD200000}"/>
    <cellStyle name="Normal 5 12 5 3" xfId="5255" xr:uid="{00000000-0005-0000-0000-0000FE200000}"/>
    <cellStyle name="Normal 5 12 5 3 2" xfId="11681" xr:uid="{00000000-0005-0000-0000-0000FF200000}"/>
    <cellStyle name="Normal 5 12 5 4" xfId="8550" xr:uid="{00000000-0005-0000-0000-000000210000}"/>
    <cellStyle name="Normal 5 12 6" xfId="2875" xr:uid="{00000000-0005-0000-0000-000001210000}"/>
    <cellStyle name="Normal 5 12 6 2" xfId="5816" xr:uid="{00000000-0005-0000-0000-000002210000}"/>
    <cellStyle name="Normal 5 12 6 2 2" xfId="12242" xr:uid="{00000000-0005-0000-0000-000003210000}"/>
    <cellStyle name="Normal 5 12 6 3" xfId="9315" xr:uid="{00000000-0005-0000-0000-000004210000}"/>
    <cellStyle name="Normal 5 12 7" xfId="4889" xr:uid="{00000000-0005-0000-0000-000005210000}"/>
    <cellStyle name="Normal 5 12 7 2" xfId="11315" xr:uid="{00000000-0005-0000-0000-000006210000}"/>
    <cellStyle name="Normal 5 12 8" xfId="8009" xr:uid="{00000000-0005-0000-0000-000007210000}"/>
    <cellStyle name="Normal 5 15 4" xfId="13647" xr:uid="{00000000-0005-0000-0000-000008210000}"/>
    <cellStyle name="Normal 5 15 4 12" xfId="13673" xr:uid="{00000000-0005-0000-0000-000009210000}"/>
    <cellStyle name="Normal 5 15 5" xfId="13648" xr:uid="{00000000-0005-0000-0000-00000A210000}"/>
    <cellStyle name="Normal 5 2" xfId="56" xr:uid="{00000000-0005-0000-0000-00000B210000}"/>
    <cellStyle name="Normal 5 2 10" xfId="2835" xr:uid="{00000000-0005-0000-0000-00000C210000}"/>
    <cellStyle name="Normal 5 2 10 2" xfId="5776" xr:uid="{00000000-0005-0000-0000-00000D210000}"/>
    <cellStyle name="Normal 5 2 10 2 2" xfId="12202" xr:uid="{00000000-0005-0000-0000-00000E210000}"/>
    <cellStyle name="Normal 5 2 10 3" xfId="9275" xr:uid="{00000000-0005-0000-0000-00000F210000}"/>
    <cellStyle name="Normal 5 2 11" xfId="3766" xr:uid="{00000000-0005-0000-0000-000010210000}"/>
    <cellStyle name="Normal 5 2 11 2" xfId="10192" xr:uid="{00000000-0005-0000-0000-000011210000}"/>
    <cellStyle name="Normal 5 2 12" xfId="6698" xr:uid="{00000000-0005-0000-0000-000012210000}"/>
    <cellStyle name="Normal 5 2 13" xfId="6741" xr:uid="{00000000-0005-0000-0000-000013210000}"/>
    <cellStyle name="Normal 5 2 14" xfId="6782" xr:uid="{00000000-0005-0000-0000-000014210000}"/>
    <cellStyle name="Normal 5 2 15" xfId="6821" xr:uid="{00000000-0005-0000-0000-000015210000}"/>
    <cellStyle name="Normal 5 2 2" xfId="121" xr:uid="{00000000-0005-0000-0000-000016210000}"/>
    <cellStyle name="Normal 5 2 2 10" xfId="2850" xr:uid="{00000000-0005-0000-0000-000017210000}"/>
    <cellStyle name="Normal 5 2 2 10 2" xfId="5791" xr:uid="{00000000-0005-0000-0000-000018210000}"/>
    <cellStyle name="Normal 5 2 2 10 2 2" xfId="12217" xr:uid="{00000000-0005-0000-0000-000019210000}"/>
    <cellStyle name="Normal 5 2 2 10 3" xfId="9290" xr:uid="{00000000-0005-0000-0000-00001A210000}"/>
    <cellStyle name="Normal 5 2 2 11" xfId="3828" xr:uid="{00000000-0005-0000-0000-00001B210000}"/>
    <cellStyle name="Normal 5 2 2 11 2" xfId="10254" xr:uid="{00000000-0005-0000-0000-00001C210000}"/>
    <cellStyle name="Normal 5 2 2 12" xfId="6883" xr:uid="{00000000-0005-0000-0000-00001D210000}"/>
    <cellStyle name="Normal 5 2 2 13" xfId="13624" xr:uid="{00000000-0005-0000-0000-00001E210000}"/>
    <cellStyle name="Normal 5 2 2 2" xfId="182" xr:uid="{00000000-0005-0000-0000-00001F210000}"/>
    <cellStyle name="Normal 5 2 2 2 10" xfId="3887" xr:uid="{00000000-0005-0000-0000-000020210000}"/>
    <cellStyle name="Normal 5 2 2 2 10 2" xfId="10313" xr:uid="{00000000-0005-0000-0000-000021210000}"/>
    <cellStyle name="Normal 5 2 2 2 11" xfId="6942" xr:uid="{00000000-0005-0000-0000-000022210000}"/>
    <cellStyle name="Normal 5 2 2 2 12" xfId="13643" xr:uid="{00000000-0005-0000-0000-000023210000}"/>
    <cellStyle name="Normal 5 2 2 2 2" xfId="553" xr:uid="{00000000-0005-0000-0000-000024210000}"/>
    <cellStyle name="Normal 5 2 2 2 2 2" xfId="1132" xr:uid="{00000000-0005-0000-0000-000025210000}"/>
    <cellStyle name="Normal 5 2 2 2 2 2 2" xfId="1895" xr:uid="{00000000-0005-0000-0000-000026210000}"/>
    <cellStyle name="Normal 5 2 2 2 2 2 2 2" xfId="5293" xr:uid="{00000000-0005-0000-0000-000027210000}"/>
    <cellStyle name="Normal 5 2 2 2 2 2 2 2 2" xfId="11719" xr:uid="{00000000-0005-0000-0000-000028210000}"/>
    <cellStyle name="Normal 5 2 2 2 2 2 2 3" xfId="8591" xr:uid="{00000000-0005-0000-0000-000029210000}"/>
    <cellStyle name="Normal 5 2 2 2 2 2 3" xfId="3277" xr:uid="{00000000-0005-0000-0000-00002A210000}"/>
    <cellStyle name="Normal 5 2 2 2 2 2 3 2" xfId="6216" xr:uid="{00000000-0005-0000-0000-00002B210000}"/>
    <cellStyle name="Normal 5 2 2 2 2 2 3 2 2" xfId="12642" xr:uid="{00000000-0005-0000-0000-00002C210000}"/>
    <cellStyle name="Normal 5 2 2 2 2 2 3 3" xfId="9715" xr:uid="{00000000-0005-0000-0000-00002D210000}"/>
    <cellStyle name="Normal 5 2 2 2 2 2 4" xfId="4791" xr:uid="{00000000-0005-0000-0000-00002E210000}"/>
    <cellStyle name="Normal 5 2 2 2 2 2 4 2" xfId="11217" xr:uid="{00000000-0005-0000-0000-00002F210000}"/>
    <cellStyle name="Normal 5 2 2 2 2 2 5" xfId="7852" xr:uid="{00000000-0005-0000-0000-000030210000}"/>
    <cellStyle name="Normal 5 2 2 2 2 3" xfId="1341" xr:uid="{00000000-0005-0000-0000-000031210000}"/>
    <cellStyle name="Normal 5 2 2 2 2 3 2" xfId="4927" xr:uid="{00000000-0005-0000-0000-000032210000}"/>
    <cellStyle name="Normal 5 2 2 2 2 3 2 2" xfId="11353" xr:uid="{00000000-0005-0000-0000-000033210000}"/>
    <cellStyle name="Normal 5 2 2 2 2 3 3" xfId="8055" xr:uid="{00000000-0005-0000-0000-000034210000}"/>
    <cellStyle name="Normal 5 2 2 2 2 4" xfId="2913" xr:uid="{00000000-0005-0000-0000-000035210000}"/>
    <cellStyle name="Normal 5 2 2 2 2 4 2" xfId="5854" xr:uid="{00000000-0005-0000-0000-000036210000}"/>
    <cellStyle name="Normal 5 2 2 2 2 4 2 2" xfId="12280" xr:uid="{00000000-0005-0000-0000-000037210000}"/>
    <cellStyle name="Normal 5 2 2 2 2 4 3" xfId="9353" xr:uid="{00000000-0005-0000-0000-000038210000}"/>
    <cellStyle name="Normal 5 2 2 2 2 5" xfId="4243" xr:uid="{00000000-0005-0000-0000-000039210000}"/>
    <cellStyle name="Normal 5 2 2 2 2 5 2" xfId="10669" xr:uid="{00000000-0005-0000-0000-00003A210000}"/>
    <cellStyle name="Normal 5 2 2 2 2 6" xfId="7298" xr:uid="{00000000-0005-0000-0000-00003B210000}"/>
    <cellStyle name="Normal 5 2 2 2 3" xfId="374" xr:uid="{00000000-0005-0000-0000-00003C210000}"/>
    <cellStyle name="Normal 5 2 2 2 3 2" xfId="954" xr:uid="{00000000-0005-0000-0000-00003D210000}"/>
    <cellStyle name="Normal 5 2 2 2 3 2 2" xfId="1960" xr:uid="{00000000-0005-0000-0000-00003E210000}"/>
    <cellStyle name="Normal 5 2 2 2 3 2 2 2" xfId="5351" xr:uid="{00000000-0005-0000-0000-00003F210000}"/>
    <cellStyle name="Normal 5 2 2 2 3 2 2 2 2" xfId="11777" xr:uid="{00000000-0005-0000-0000-000040210000}"/>
    <cellStyle name="Normal 5 2 2 2 3 2 2 3" xfId="8656" xr:uid="{00000000-0005-0000-0000-000041210000}"/>
    <cellStyle name="Normal 5 2 2 2 3 2 3" xfId="3335" xr:uid="{00000000-0005-0000-0000-000042210000}"/>
    <cellStyle name="Normal 5 2 2 2 3 2 3 2" xfId="6274" xr:uid="{00000000-0005-0000-0000-000043210000}"/>
    <cellStyle name="Normal 5 2 2 2 3 2 3 2 2" xfId="12700" xr:uid="{00000000-0005-0000-0000-000044210000}"/>
    <cellStyle name="Normal 5 2 2 2 3 2 3 3" xfId="9773" xr:uid="{00000000-0005-0000-0000-000045210000}"/>
    <cellStyle name="Normal 5 2 2 2 3 2 4" xfId="4613" xr:uid="{00000000-0005-0000-0000-000046210000}"/>
    <cellStyle name="Normal 5 2 2 2 3 2 4 2" xfId="11039" xr:uid="{00000000-0005-0000-0000-000047210000}"/>
    <cellStyle name="Normal 5 2 2 2 3 2 5" xfId="7674" xr:uid="{00000000-0005-0000-0000-000048210000}"/>
    <cellStyle name="Normal 5 2 2 2 3 3" xfId="1407" xr:uid="{00000000-0005-0000-0000-000049210000}"/>
    <cellStyle name="Normal 5 2 2 2 3 3 2" xfId="4985" xr:uid="{00000000-0005-0000-0000-00004A210000}"/>
    <cellStyle name="Normal 5 2 2 2 3 3 2 2" xfId="11411" xr:uid="{00000000-0005-0000-0000-00004B210000}"/>
    <cellStyle name="Normal 5 2 2 2 3 3 3" xfId="8121" xr:uid="{00000000-0005-0000-0000-00004C210000}"/>
    <cellStyle name="Normal 5 2 2 2 3 4" xfId="2971" xr:uid="{00000000-0005-0000-0000-00004D210000}"/>
    <cellStyle name="Normal 5 2 2 2 3 4 2" xfId="5912" xr:uid="{00000000-0005-0000-0000-00004E210000}"/>
    <cellStyle name="Normal 5 2 2 2 3 4 2 2" xfId="12338" xr:uid="{00000000-0005-0000-0000-00004F210000}"/>
    <cellStyle name="Normal 5 2 2 2 3 4 3" xfId="9411" xr:uid="{00000000-0005-0000-0000-000050210000}"/>
    <cellStyle name="Normal 5 2 2 2 3 5" xfId="4065" xr:uid="{00000000-0005-0000-0000-000051210000}"/>
    <cellStyle name="Normal 5 2 2 2 3 5 2" xfId="10491" xr:uid="{00000000-0005-0000-0000-000052210000}"/>
    <cellStyle name="Normal 5 2 2 2 3 6" xfId="7120" xr:uid="{00000000-0005-0000-0000-000053210000}"/>
    <cellStyle name="Normal 5 2 2 2 4" xfId="776" xr:uid="{00000000-0005-0000-0000-000054210000}"/>
    <cellStyle name="Normal 5 2 2 2 4 2" xfId="2114" xr:uid="{00000000-0005-0000-0000-000055210000}"/>
    <cellStyle name="Normal 5 2 2 2 4 2 2" xfId="3393" xr:uid="{00000000-0005-0000-0000-000056210000}"/>
    <cellStyle name="Normal 5 2 2 2 4 2 2 2" xfId="6332" xr:uid="{00000000-0005-0000-0000-000057210000}"/>
    <cellStyle name="Normal 5 2 2 2 4 2 2 2 2" xfId="12758" xr:uid="{00000000-0005-0000-0000-000058210000}"/>
    <cellStyle name="Normal 5 2 2 2 4 2 2 3" xfId="9831" xr:uid="{00000000-0005-0000-0000-000059210000}"/>
    <cellStyle name="Normal 5 2 2 2 4 2 3" xfId="5411" xr:uid="{00000000-0005-0000-0000-00005A210000}"/>
    <cellStyle name="Normal 5 2 2 2 4 2 3 2" xfId="11837" xr:uid="{00000000-0005-0000-0000-00005B210000}"/>
    <cellStyle name="Normal 5 2 2 2 4 2 4" xfId="8808" xr:uid="{00000000-0005-0000-0000-00005C210000}"/>
    <cellStyle name="Normal 5 2 2 2 4 3" xfId="1565" xr:uid="{00000000-0005-0000-0000-00005D210000}"/>
    <cellStyle name="Normal 5 2 2 2 4 3 2" xfId="5043" xr:uid="{00000000-0005-0000-0000-00005E210000}"/>
    <cellStyle name="Normal 5 2 2 2 4 3 2 2" xfId="11469" xr:uid="{00000000-0005-0000-0000-00005F210000}"/>
    <cellStyle name="Normal 5 2 2 2 4 3 3" xfId="8279" xr:uid="{00000000-0005-0000-0000-000060210000}"/>
    <cellStyle name="Normal 5 2 2 2 4 4" xfId="3030" xr:uid="{00000000-0005-0000-0000-000061210000}"/>
    <cellStyle name="Normal 5 2 2 2 4 4 2" xfId="5970" xr:uid="{00000000-0005-0000-0000-000062210000}"/>
    <cellStyle name="Normal 5 2 2 2 4 4 2 2" xfId="12396" xr:uid="{00000000-0005-0000-0000-000063210000}"/>
    <cellStyle name="Normal 5 2 2 2 4 4 3" xfId="9469" xr:uid="{00000000-0005-0000-0000-000064210000}"/>
    <cellStyle name="Normal 5 2 2 2 4 5" xfId="4435" xr:uid="{00000000-0005-0000-0000-000065210000}"/>
    <cellStyle name="Normal 5 2 2 2 4 5 2" xfId="10861" xr:uid="{00000000-0005-0000-0000-000066210000}"/>
    <cellStyle name="Normal 5 2 2 2 4 6" xfId="7496" xr:uid="{00000000-0005-0000-0000-000067210000}"/>
    <cellStyle name="Normal 5 2 2 2 5" xfId="1733" xr:uid="{00000000-0005-0000-0000-000068210000}"/>
    <cellStyle name="Normal 5 2 2 2 5 2" xfId="2289" xr:uid="{00000000-0005-0000-0000-000069210000}"/>
    <cellStyle name="Normal 5 2 2 2 5 2 2" xfId="3524" xr:uid="{00000000-0005-0000-0000-00006A210000}"/>
    <cellStyle name="Normal 5 2 2 2 5 2 2 2" xfId="6463" xr:uid="{00000000-0005-0000-0000-00006B210000}"/>
    <cellStyle name="Normal 5 2 2 2 5 2 2 2 2" xfId="12889" xr:uid="{00000000-0005-0000-0000-00006C210000}"/>
    <cellStyle name="Normal 5 2 2 2 5 2 2 3" xfId="9962" xr:uid="{00000000-0005-0000-0000-00006D210000}"/>
    <cellStyle name="Normal 5 2 2 2 5 2 3" xfId="5543" xr:uid="{00000000-0005-0000-0000-00006E210000}"/>
    <cellStyle name="Normal 5 2 2 2 5 2 3 2" xfId="11969" xr:uid="{00000000-0005-0000-0000-00006F210000}"/>
    <cellStyle name="Normal 5 2 2 2 5 2 4" xfId="8970" xr:uid="{00000000-0005-0000-0000-000070210000}"/>
    <cellStyle name="Normal 5 2 2 2 5 3" xfId="3162" xr:uid="{00000000-0005-0000-0000-000071210000}"/>
    <cellStyle name="Normal 5 2 2 2 5 3 2" xfId="6101" xr:uid="{00000000-0005-0000-0000-000072210000}"/>
    <cellStyle name="Normal 5 2 2 2 5 3 2 2" xfId="12527" xr:uid="{00000000-0005-0000-0000-000073210000}"/>
    <cellStyle name="Normal 5 2 2 2 5 3 3" xfId="9600" xr:uid="{00000000-0005-0000-0000-000074210000}"/>
    <cellStyle name="Normal 5 2 2 2 5 4" xfId="5175" xr:uid="{00000000-0005-0000-0000-000075210000}"/>
    <cellStyle name="Normal 5 2 2 2 5 4 2" xfId="11601" xr:uid="{00000000-0005-0000-0000-000076210000}"/>
    <cellStyle name="Normal 5 2 2 2 5 5" xfId="8442" xr:uid="{00000000-0005-0000-0000-000077210000}"/>
    <cellStyle name="Normal 5 2 2 2 6" xfId="2521" xr:uid="{00000000-0005-0000-0000-000078210000}"/>
    <cellStyle name="Normal 5 2 2 2 6 2" xfId="3682" xr:uid="{00000000-0005-0000-0000-000079210000}"/>
    <cellStyle name="Normal 5 2 2 2 6 2 2" xfId="6621" xr:uid="{00000000-0005-0000-0000-00007A210000}"/>
    <cellStyle name="Normal 5 2 2 2 6 2 2 2" xfId="13047" xr:uid="{00000000-0005-0000-0000-00007B210000}"/>
    <cellStyle name="Normal 5 2 2 2 6 2 3" xfId="10120" xr:uid="{00000000-0005-0000-0000-00007C210000}"/>
    <cellStyle name="Normal 5 2 2 2 6 3" xfId="5703" xr:uid="{00000000-0005-0000-0000-00007D210000}"/>
    <cellStyle name="Normal 5 2 2 2 6 3 2" xfId="12129" xr:uid="{00000000-0005-0000-0000-00007E210000}"/>
    <cellStyle name="Normal 5 2 2 2 6 4" xfId="9153" xr:uid="{00000000-0005-0000-0000-00007F210000}"/>
    <cellStyle name="Normal 5 2 2 2 7" xfId="1834" xr:uid="{00000000-0005-0000-0000-000080210000}"/>
    <cellStyle name="Normal 5 2 2 2 7 2" xfId="3219" xr:uid="{00000000-0005-0000-0000-000081210000}"/>
    <cellStyle name="Normal 5 2 2 2 7 2 2" xfId="6158" xr:uid="{00000000-0005-0000-0000-000082210000}"/>
    <cellStyle name="Normal 5 2 2 2 7 2 2 2" xfId="12584" xr:uid="{00000000-0005-0000-0000-000083210000}"/>
    <cellStyle name="Normal 5 2 2 2 7 2 3" xfId="9657" xr:uid="{00000000-0005-0000-0000-000084210000}"/>
    <cellStyle name="Normal 5 2 2 2 7 3" xfId="5235" xr:uid="{00000000-0005-0000-0000-000085210000}"/>
    <cellStyle name="Normal 5 2 2 2 7 3 2" xfId="11661" xr:uid="{00000000-0005-0000-0000-000086210000}"/>
    <cellStyle name="Normal 5 2 2 2 7 4" xfId="8530" xr:uid="{00000000-0005-0000-0000-000087210000}"/>
    <cellStyle name="Normal 5 2 2 2 8" xfId="1275" xr:uid="{00000000-0005-0000-0000-000088210000}"/>
    <cellStyle name="Normal 5 2 2 2 8 2" xfId="4869" xr:uid="{00000000-0005-0000-0000-000089210000}"/>
    <cellStyle name="Normal 5 2 2 2 8 2 2" xfId="11295" xr:uid="{00000000-0005-0000-0000-00008A210000}"/>
    <cellStyle name="Normal 5 2 2 2 8 3" xfId="7989" xr:uid="{00000000-0005-0000-0000-00008B210000}"/>
    <cellStyle name="Normal 5 2 2 2 9" xfId="2855" xr:uid="{00000000-0005-0000-0000-00008C210000}"/>
    <cellStyle name="Normal 5 2 2 2 9 2" xfId="5796" xr:uid="{00000000-0005-0000-0000-00008D210000}"/>
    <cellStyle name="Normal 5 2 2 2 9 2 2" xfId="12222" xr:uid="{00000000-0005-0000-0000-00008E210000}"/>
    <cellStyle name="Normal 5 2 2 2 9 3" xfId="9295" xr:uid="{00000000-0005-0000-0000-00008F210000}"/>
    <cellStyle name="Normal 5 2 2 2_IOPES" xfId="2592" xr:uid="{00000000-0005-0000-0000-000090210000}"/>
    <cellStyle name="Normal 5 2 2 21" xfId="13668" xr:uid="{00000000-0005-0000-0000-000091210000}"/>
    <cellStyle name="Normal 5 2 2 3" xfId="494" xr:uid="{00000000-0005-0000-0000-000092210000}"/>
    <cellStyle name="Normal 5 2 2 3 2" xfId="1073" xr:uid="{00000000-0005-0000-0000-000093210000}"/>
    <cellStyle name="Normal 5 2 2 3 2 2" xfId="2572" xr:uid="{00000000-0005-0000-0000-000094210000}"/>
    <cellStyle name="Normal 5 2 2 3 2 2 2" xfId="5744" xr:uid="{00000000-0005-0000-0000-000095210000}"/>
    <cellStyle name="Normal 5 2 2 3 2 2 2 2" xfId="12170" xr:uid="{00000000-0005-0000-0000-000096210000}"/>
    <cellStyle name="Normal 5 2 2 3 2 2 3" xfId="9194" xr:uid="{00000000-0005-0000-0000-000097210000}"/>
    <cellStyle name="Normal 5 2 2 3 2 3" xfId="3723" xr:uid="{00000000-0005-0000-0000-000098210000}"/>
    <cellStyle name="Normal 5 2 2 3 2 3 2" xfId="6662" xr:uid="{00000000-0005-0000-0000-000099210000}"/>
    <cellStyle name="Normal 5 2 2 3 2 3 2 2" xfId="13088" xr:uid="{00000000-0005-0000-0000-00009A210000}"/>
    <cellStyle name="Normal 5 2 2 3 2 3 3" xfId="10161" xr:uid="{00000000-0005-0000-0000-00009B210000}"/>
    <cellStyle name="Normal 5 2 2 3 2 4" xfId="4732" xr:uid="{00000000-0005-0000-0000-00009C210000}"/>
    <cellStyle name="Normal 5 2 2 3 2 4 2" xfId="11158" xr:uid="{00000000-0005-0000-0000-00009D210000}"/>
    <cellStyle name="Normal 5 2 2 3 2 5" xfId="7793" xr:uid="{00000000-0005-0000-0000-00009E210000}"/>
    <cellStyle name="Normal 5 2 2 3 3" xfId="1890" xr:uid="{00000000-0005-0000-0000-00009F210000}"/>
    <cellStyle name="Normal 5 2 2 3 3 2" xfId="3272" xr:uid="{00000000-0005-0000-0000-0000A0210000}"/>
    <cellStyle name="Normal 5 2 2 3 3 2 2" xfId="6211" xr:uid="{00000000-0005-0000-0000-0000A1210000}"/>
    <cellStyle name="Normal 5 2 2 3 3 2 2 2" xfId="12637" xr:uid="{00000000-0005-0000-0000-0000A2210000}"/>
    <cellStyle name="Normal 5 2 2 3 3 2 3" xfId="9710" xr:uid="{00000000-0005-0000-0000-0000A3210000}"/>
    <cellStyle name="Normal 5 2 2 3 3 3" xfId="5288" xr:uid="{00000000-0005-0000-0000-0000A4210000}"/>
    <cellStyle name="Normal 5 2 2 3 3 3 2" xfId="11714" xr:uid="{00000000-0005-0000-0000-0000A5210000}"/>
    <cellStyle name="Normal 5 2 2 3 3 4" xfId="8586" xr:uid="{00000000-0005-0000-0000-0000A6210000}"/>
    <cellStyle name="Normal 5 2 2 3 4" xfId="1336" xr:uid="{00000000-0005-0000-0000-0000A7210000}"/>
    <cellStyle name="Normal 5 2 2 3 4 2" xfId="4922" xr:uid="{00000000-0005-0000-0000-0000A8210000}"/>
    <cellStyle name="Normal 5 2 2 3 4 2 2" xfId="11348" xr:uid="{00000000-0005-0000-0000-0000A9210000}"/>
    <cellStyle name="Normal 5 2 2 3 4 3" xfId="8050" xr:uid="{00000000-0005-0000-0000-0000AA210000}"/>
    <cellStyle name="Normal 5 2 2 3 5" xfId="2908" xr:uid="{00000000-0005-0000-0000-0000AB210000}"/>
    <cellStyle name="Normal 5 2 2 3 5 2" xfId="5849" xr:uid="{00000000-0005-0000-0000-0000AC210000}"/>
    <cellStyle name="Normal 5 2 2 3 5 2 2" xfId="12275" xr:uid="{00000000-0005-0000-0000-0000AD210000}"/>
    <cellStyle name="Normal 5 2 2 3 5 3" xfId="9348" xr:uid="{00000000-0005-0000-0000-0000AE210000}"/>
    <cellStyle name="Normal 5 2 2 3 6" xfId="4184" xr:uid="{00000000-0005-0000-0000-0000AF210000}"/>
    <cellStyle name="Normal 5 2 2 3 6 2" xfId="10610" xr:uid="{00000000-0005-0000-0000-0000B0210000}"/>
    <cellStyle name="Normal 5 2 2 3 7" xfId="7239" xr:uid="{00000000-0005-0000-0000-0000B1210000}"/>
    <cellStyle name="Normal 5 2 2 3 8" xfId="13632" xr:uid="{00000000-0005-0000-0000-0000B2210000}"/>
    <cellStyle name="Normal 5 2 2 3_IOPES" xfId="2670" xr:uid="{00000000-0005-0000-0000-0000B3210000}"/>
    <cellStyle name="Normal 5 2 2 4" xfId="315" xr:uid="{00000000-0005-0000-0000-0000B4210000}"/>
    <cellStyle name="Normal 5 2 2 4 2" xfId="895" xr:uid="{00000000-0005-0000-0000-0000B5210000}"/>
    <cellStyle name="Normal 5 2 2 4 2 2" xfId="1955" xr:uid="{00000000-0005-0000-0000-0000B6210000}"/>
    <cellStyle name="Normal 5 2 2 4 2 2 2" xfId="5346" xr:uid="{00000000-0005-0000-0000-0000B7210000}"/>
    <cellStyle name="Normal 5 2 2 4 2 2 2 2" xfId="11772" xr:uid="{00000000-0005-0000-0000-0000B8210000}"/>
    <cellStyle name="Normal 5 2 2 4 2 2 3" xfId="8651" xr:uid="{00000000-0005-0000-0000-0000B9210000}"/>
    <cellStyle name="Normal 5 2 2 4 2 3" xfId="3330" xr:uid="{00000000-0005-0000-0000-0000BA210000}"/>
    <cellStyle name="Normal 5 2 2 4 2 3 2" xfId="6269" xr:uid="{00000000-0005-0000-0000-0000BB210000}"/>
    <cellStyle name="Normal 5 2 2 4 2 3 2 2" xfId="12695" xr:uid="{00000000-0005-0000-0000-0000BC210000}"/>
    <cellStyle name="Normal 5 2 2 4 2 3 3" xfId="9768" xr:uid="{00000000-0005-0000-0000-0000BD210000}"/>
    <cellStyle name="Normal 5 2 2 4 2 4" xfId="4554" xr:uid="{00000000-0005-0000-0000-0000BE210000}"/>
    <cellStyle name="Normal 5 2 2 4 2 4 2" xfId="10980" xr:uid="{00000000-0005-0000-0000-0000BF210000}"/>
    <cellStyle name="Normal 5 2 2 4 2 5" xfId="7615" xr:uid="{00000000-0005-0000-0000-0000C0210000}"/>
    <cellStyle name="Normal 5 2 2 4 3" xfId="1402" xr:uid="{00000000-0005-0000-0000-0000C1210000}"/>
    <cellStyle name="Normal 5 2 2 4 3 2" xfId="4980" xr:uid="{00000000-0005-0000-0000-0000C2210000}"/>
    <cellStyle name="Normal 5 2 2 4 3 2 2" xfId="11406" xr:uid="{00000000-0005-0000-0000-0000C3210000}"/>
    <cellStyle name="Normal 5 2 2 4 3 3" xfId="8116" xr:uid="{00000000-0005-0000-0000-0000C4210000}"/>
    <cellStyle name="Normal 5 2 2 4 4" xfId="2966" xr:uid="{00000000-0005-0000-0000-0000C5210000}"/>
    <cellStyle name="Normal 5 2 2 4 4 2" xfId="5907" xr:uid="{00000000-0005-0000-0000-0000C6210000}"/>
    <cellStyle name="Normal 5 2 2 4 4 2 2" xfId="12333" xr:uid="{00000000-0005-0000-0000-0000C7210000}"/>
    <cellStyle name="Normal 5 2 2 4 4 3" xfId="9406" xr:uid="{00000000-0005-0000-0000-0000C8210000}"/>
    <cellStyle name="Normal 5 2 2 4 5" xfId="4006" xr:uid="{00000000-0005-0000-0000-0000C9210000}"/>
    <cellStyle name="Normal 5 2 2 4 5 2" xfId="10432" xr:uid="{00000000-0005-0000-0000-0000CA210000}"/>
    <cellStyle name="Normal 5 2 2 4 6" xfId="7061" xr:uid="{00000000-0005-0000-0000-0000CB210000}"/>
    <cellStyle name="Normal 5 2 2 5" xfId="717" xr:uid="{00000000-0005-0000-0000-0000CC210000}"/>
    <cellStyle name="Normal 5 2 2 5 2" xfId="2109" xr:uid="{00000000-0005-0000-0000-0000CD210000}"/>
    <cellStyle name="Normal 5 2 2 5 2 2" xfId="3388" xr:uid="{00000000-0005-0000-0000-0000CE210000}"/>
    <cellStyle name="Normal 5 2 2 5 2 2 2" xfId="6327" xr:uid="{00000000-0005-0000-0000-0000CF210000}"/>
    <cellStyle name="Normal 5 2 2 5 2 2 2 2" xfId="12753" xr:uid="{00000000-0005-0000-0000-0000D0210000}"/>
    <cellStyle name="Normal 5 2 2 5 2 2 3" xfId="9826" xr:uid="{00000000-0005-0000-0000-0000D1210000}"/>
    <cellStyle name="Normal 5 2 2 5 2 3" xfId="5406" xr:uid="{00000000-0005-0000-0000-0000D2210000}"/>
    <cellStyle name="Normal 5 2 2 5 2 3 2" xfId="11832" xr:uid="{00000000-0005-0000-0000-0000D3210000}"/>
    <cellStyle name="Normal 5 2 2 5 2 4" xfId="8803" xr:uid="{00000000-0005-0000-0000-0000D4210000}"/>
    <cellStyle name="Normal 5 2 2 5 3" xfId="1560" xr:uid="{00000000-0005-0000-0000-0000D5210000}"/>
    <cellStyle name="Normal 5 2 2 5 3 2" xfId="5038" xr:uid="{00000000-0005-0000-0000-0000D6210000}"/>
    <cellStyle name="Normal 5 2 2 5 3 2 2" xfId="11464" xr:uid="{00000000-0005-0000-0000-0000D7210000}"/>
    <cellStyle name="Normal 5 2 2 5 3 3" xfId="8274" xr:uid="{00000000-0005-0000-0000-0000D8210000}"/>
    <cellStyle name="Normal 5 2 2 5 4" xfId="3025" xr:uid="{00000000-0005-0000-0000-0000D9210000}"/>
    <cellStyle name="Normal 5 2 2 5 4 2" xfId="5965" xr:uid="{00000000-0005-0000-0000-0000DA210000}"/>
    <cellStyle name="Normal 5 2 2 5 4 2 2" xfId="12391" xr:uid="{00000000-0005-0000-0000-0000DB210000}"/>
    <cellStyle name="Normal 5 2 2 5 4 3" xfId="9464" xr:uid="{00000000-0005-0000-0000-0000DC210000}"/>
    <cellStyle name="Normal 5 2 2 5 5" xfId="4376" xr:uid="{00000000-0005-0000-0000-0000DD210000}"/>
    <cellStyle name="Normal 5 2 2 5 5 2" xfId="10802" xr:uid="{00000000-0005-0000-0000-0000DE210000}"/>
    <cellStyle name="Normal 5 2 2 5 6" xfId="7437" xr:uid="{00000000-0005-0000-0000-0000DF210000}"/>
    <cellStyle name="Normal 5 2 2 6" xfId="1657" xr:uid="{00000000-0005-0000-0000-0000E0210000}"/>
    <cellStyle name="Normal 5 2 2 6 2" xfId="2211" xr:uid="{00000000-0005-0000-0000-0000E1210000}"/>
    <cellStyle name="Normal 5 2 2 6 2 2" xfId="3463" xr:uid="{00000000-0005-0000-0000-0000E2210000}"/>
    <cellStyle name="Normal 5 2 2 6 2 2 2" xfId="6402" xr:uid="{00000000-0005-0000-0000-0000E3210000}"/>
    <cellStyle name="Normal 5 2 2 6 2 2 2 2" xfId="12828" xr:uid="{00000000-0005-0000-0000-0000E4210000}"/>
    <cellStyle name="Normal 5 2 2 6 2 2 3" xfId="9901" xr:uid="{00000000-0005-0000-0000-0000E5210000}"/>
    <cellStyle name="Normal 5 2 2 6 2 3" xfId="5481" xr:uid="{00000000-0005-0000-0000-0000E6210000}"/>
    <cellStyle name="Normal 5 2 2 6 2 3 2" xfId="11907" xr:uid="{00000000-0005-0000-0000-0000E7210000}"/>
    <cellStyle name="Normal 5 2 2 6 2 4" xfId="8896" xr:uid="{00000000-0005-0000-0000-0000E8210000}"/>
    <cellStyle name="Normal 5 2 2 6 3" xfId="3101" xr:uid="{00000000-0005-0000-0000-0000E9210000}"/>
    <cellStyle name="Normal 5 2 2 6 3 2" xfId="6040" xr:uid="{00000000-0005-0000-0000-0000EA210000}"/>
    <cellStyle name="Normal 5 2 2 6 3 2 2" xfId="12466" xr:uid="{00000000-0005-0000-0000-0000EB210000}"/>
    <cellStyle name="Normal 5 2 2 6 3 3" xfId="9539" xr:uid="{00000000-0005-0000-0000-0000EC210000}"/>
    <cellStyle name="Normal 5 2 2 6 4" xfId="5113" xr:uid="{00000000-0005-0000-0000-0000ED210000}"/>
    <cellStyle name="Normal 5 2 2 6 4 2" xfId="11539" xr:uid="{00000000-0005-0000-0000-0000EE210000}"/>
    <cellStyle name="Normal 5 2 2 6 5" xfId="8368" xr:uid="{00000000-0005-0000-0000-0000EF210000}"/>
    <cellStyle name="Normal 5 2 2 7" xfId="2460" xr:uid="{00000000-0005-0000-0000-0000F0210000}"/>
    <cellStyle name="Normal 5 2 2 7 2" xfId="3623" xr:uid="{00000000-0005-0000-0000-0000F1210000}"/>
    <cellStyle name="Normal 5 2 2 7 2 2" xfId="6562" xr:uid="{00000000-0005-0000-0000-0000F2210000}"/>
    <cellStyle name="Normal 5 2 2 7 2 2 2" xfId="12988" xr:uid="{00000000-0005-0000-0000-0000F3210000}"/>
    <cellStyle name="Normal 5 2 2 7 2 3" xfId="10061" xr:uid="{00000000-0005-0000-0000-0000F4210000}"/>
    <cellStyle name="Normal 5 2 2 7 3" xfId="5644" xr:uid="{00000000-0005-0000-0000-0000F5210000}"/>
    <cellStyle name="Normal 5 2 2 7 3 2" xfId="12070" xr:uid="{00000000-0005-0000-0000-0000F6210000}"/>
    <cellStyle name="Normal 5 2 2 7 4" xfId="9094" xr:uid="{00000000-0005-0000-0000-0000F7210000}"/>
    <cellStyle name="Normal 5 2 2 8" xfId="1829" xr:uid="{00000000-0005-0000-0000-0000F8210000}"/>
    <cellStyle name="Normal 5 2 2 8 2" xfId="3214" xr:uid="{00000000-0005-0000-0000-0000F9210000}"/>
    <cellStyle name="Normal 5 2 2 8 2 2" xfId="6153" xr:uid="{00000000-0005-0000-0000-0000FA210000}"/>
    <cellStyle name="Normal 5 2 2 8 2 2 2" xfId="12579" xr:uid="{00000000-0005-0000-0000-0000FB210000}"/>
    <cellStyle name="Normal 5 2 2 8 2 3" xfId="9652" xr:uid="{00000000-0005-0000-0000-0000FC210000}"/>
    <cellStyle name="Normal 5 2 2 8 3" xfId="5230" xr:uid="{00000000-0005-0000-0000-0000FD210000}"/>
    <cellStyle name="Normal 5 2 2 8 3 2" xfId="11656" xr:uid="{00000000-0005-0000-0000-0000FE210000}"/>
    <cellStyle name="Normal 5 2 2 8 4" xfId="8525" xr:uid="{00000000-0005-0000-0000-0000FF210000}"/>
    <cellStyle name="Normal 5 2 2 9" xfId="1270" xr:uid="{00000000-0005-0000-0000-000000220000}"/>
    <cellStyle name="Normal 5 2 2 9 2" xfId="4864" xr:uid="{00000000-0005-0000-0000-000001220000}"/>
    <cellStyle name="Normal 5 2 2 9 2 2" xfId="11290" xr:uid="{00000000-0005-0000-0000-000002220000}"/>
    <cellStyle name="Normal 5 2 2 9 3" xfId="7984" xr:uid="{00000000-0005-0000-0000-000003220000}"/>
    <cellStyle name="Normal 5 2 2_IOPES" xfId="2357" xr:uid="{00000000-0005-0000-0000-000004220000}"/>
    <cellStyle name="Normal 5 2 3" xfId="89" xr:uid="{00000000-0005-0000-0000-000005220000}"/>
    <cellStyle name="Normal 5 2 3 2" xfId="462" xr:uid="{00000000-0005-0000-0000-000006220000}"/>
    <cellStyle name="Normal 5 2 3 2 2" xfId="1041" xr:uid="{00000000-0005-0000-0000-000007220000}"/>
    <cellStyle name="Normal 5 2 3 2 2 2" xfId="2252" xr:uid="{00000000-0005-0000-0000-000008220000}"/>
    <cellStyle name="Normal 5 2 3 2 2 2 2" xfId="5511" xr:uid="{00000000-0005-0000-0000-000009220000}"/>
    <cellStyle name="Normal 5 2 3 2 2 2 2 2" xfId="11937" xr:uid="{00000000-0005-0000-0000-00000A220000}"/>
    <cellStyle name="Normal 5 2 3 2 2 2 3" xfId="8935" xr:uid="{00000000-0005-0000-0000-00000B220000}"/>
    <cellStyle name="Normal 5 2 3 2 2 3" xfId="3493" xr:uid="{00000000-0005-0000-0000-00000C220000}"/>
    <cellStyle name="Normal 5 2 3 2 2 3 2" xfId="6432" xr:uid="{00000000-0005-0000-0000-00000D220000}"/>
    <cellStyle name="Normal 5 2 3 2 2 3 2 2" xfId="12858" xr:uid="{00000000-0005-0000-0000-00000E220000}"/>
    <cellStyle name="Normal 5 2 3 2 2 3 3" xfId="9931" xr:uid="{00000000-0005-0000-0000-00000F220000}"/>
    <cellStyle name="Normal 5 2 3 2 2 4" xfId="4700" xr:uid="{00000000-0005-0000-0000-000010220000}"/>
    <cellStyle name="Normal 5 2 3 2 2 4 2" xfId="11126" xr:uid="{00000000-0005-0000-0000-000011220000}"/>
    <cellStyle name="Normal 5 2 3 2 2 5" xfId="7761" xr:uid="{00000000-0005-0000-0000-000012220000}"/>
    <cellStyle name="Normal 5 2 3 2 3" xfId="1697" xr:uid="{00000000-0005-0000-0000-000013220000}"/>
    <cellStyle name="Normal 5 2 3 2 3 2" xfId="5143" xr:uid="{00000000-0005-0000-0000-000014220000}"/>
    <cellStyle name="Normal 5 2 3 2 3 2 2" xfId="11569" xr:uid="{00000000-0005-0000-0000-000015220000}"/>
    <cellStyle name="Normal 5 2 3 2 3 3" xfId="8407" xr:uid="{00000000-0005-0000-0000-000016220000}"/>
    <cellStyle name="Normal 5 2 3 2 4" xfId="3131" xr:uid="{00000000-0005-0000-0000-000017220000}"/>
    <cellStyle name="Normal 5 2 3 2 4 2" xfId="6070" xr:uid="{00000000-0005-0000-0000-000018220000}"/>
    <cellStyle name="Normal 5 2 3 2 4 2 2" xfId="12496" xr:uid="{00000000-0005-0000-0000-000019220000}"/>
    <cellStyle name="Normal 5 2 3 2 4 3" xfId="9569" xr:uid="{00000000-0005-0000-0000-00001A220000}"/>
    <cellStyle name="Normal 5 2 3 2 5" xfId="4152" xr:uid="{00000000-0005-0000-0000-00001B220000}"/>
    <cellStyle name="Normal 5 2 3 2 5 2" xfId="10578" xr:uid="{00000000-0005-0000-0000-00001C220000}"/>
    <cellStyle name="Normal 5 2 3 2 6" xfId="7207" xr:uid="{00000000-0005-0000-0000-00001D220000}"/>
    <cellStyle name="Normal 5 2 3 3" xfId="283" xr:uid="{00000000-0005-0000-0000-00001E220000}"/>
    <cellStyle name="Normal 5 2 3 3 2" xfId="863" xr:uid="{00000000-0005-0000-0000-00001F220000}"/>
    <cellStyle name="Normal 5 2 3 3 2 2" xfId="4522" xr:uid="{00000000-0005-0000-0000-000020220000}"/>
    <cellStyle name="Normal 5 2 3 3 2 2 2" xfId="10948" xr:uid="{00000000-0005-0000-0000-000021220000}"/>
    <cellStyle name="Normal 5 2 3 3 2 3" xfId="7583" xr:uid="{00000000-0005-0000-0000-000022220000}"/>
    <cellStyle name="Normal 5 2 3 3 3" xfId="2428" xr:uid="{00000000-0005-0000-0000-000023220000}"/>
    <cellStyle name="Normal 5 2 3 3 3 2" xfId="5612" xr:uid="{00000000-0005-0000-0000-000024220000}"/>
    <cellStyle name="Normal 5 2 3 3 3 2 2" xfId="12038" xr:uid="{00000000-0005-0000-0000-000025220000}"/>
    <cellStyle name="Normal 5 2 3 3 3 3" xfId="9062" xr:uid="{00000000-0005-0000-0000-000026220000}"/>
    <cellStyle name="Normal 5 2 3 3 4" xfId="3591" xr:uid="{00000000-0005-0000-0000-000027220000}"/>
    <cellStyle name="Normal 5 2 3 3 4 2" xfId="6530" xr:uid="{00000000-0005-0000-0000-000028220000}"/>
    <cellStyle name="Normal 5 2 3 3 4 2 2" xfId="12956" xr:uid="{00000000-0005-0000-0000-000029220000}"/>
    <cellStyle name="Normal 5 2 3 3 4 3" xfId="10029" xr:uid="{00000000-0005-0000-0000-00002A220000}"/>
    <cellStyle name="Normal 5 2 3 3 5" xfId="3974" xr:uid="{00000000-0005-0000-0000-00002B220000}"/>
    <cellStyle name="Normal 5 2 3 3 5 2" xfId="10400" xr:uid="{00000000-0005-0000-0000-00002C220000}"/>
    <cellStyle name="Normal 5 2 3 3 6" xfId="7029" xr:uid="{00000000-0005-0000-0000-00002D220000}"/>
    <cellStyle name="Normal 5 2 3 4" xfId="685" xr:uid="{00000000-0005-0000-0000-00002E220000}"/>
    <cellStyle name="Normal 5 2 3 4 2" xfId="1875" xr:uid="{00000000-0005-0000-0000-00002F220000}"/>
    <cellStyle name="Normal 5 2 3 4 2 2" xfId="5273" xr:uid="{00000000-0005-0000-0000-000030220000}"/>
    <cellStyle name="Normal 5 2 3 4 2 2 2" xfId="11699" xr:uid="{00000000-0005-0000-0000-000031220000}"/>
    <cellStyle name="Normal 5 2 3 4 2 3" xfId="8571" xr:uid="{00000000-0005-0000-0000-000032220000}"/>
    <cellStyle name="Normal 5 2 3 4 3" xfId="3257" xr:uid="{00000000-0005-0000-0000-000033220000}"/>
    <cellStyle name="Normal 5 2 3 4 3 2" xfId="6196" xr:uid="{00000000-0005-0000-0000-000034220000}"/>
    <cellStyle name="Normal 5 2 3 4 3 2 2" xfId="12622" xr:uid="{00000000-0005-0000-0000-000035220000}"/>
    <cellStyle name="Normal 5 2 3 4 3 3" xfId="9695" xr:uid="{00000000-0005-0000-0000-000036220000}"/>
    <cellStyle name="Normal 5 2 3 4 4" xfId="4344" xr:uid="{00000000-0005-0000-0000-000037220000}"/>
    <cellStyle name="Normal 5 2 3 4 4 2" xfId="10770" xr:uid="{00000000-0005-0000-0000-000038220000}"/>
    <cellStyle name="Normal 5 2 3 4 5" xfId="7405" xr:uid="{00000000-0005-0000-0000-000039220000}"/>
    <cellStyle name="Normal 5 2 3 5" xfId="1321" xr:uid="{00000000-0005-0000-0000-00003A220000}"/>
    <cellStyle name="Normal 5 2 3 5 2" xfId="4907" xr:uid="{00000000-0005-0000-0000-00003B220000}"/>
    <cellStyle name="Normal 5 2 3 5 2 2" xfId="11333" xr:uid="{00000000-0005-0000-0000-00003C220000}"/>
    <cellStyle name="Normal 5 2 3 5 3" xfId="8035" xr:uid="{00000000-0005-0000-0000-00003D220000}"/>
    <cellStyle name="Normal 5 2 3 6" xfId="2893" xr:uid="{00000000-0005-0000-0000-00003E220000}"/>
    <cellStyle name="Normal 5 2 3 6 2" xfId="5834" xr:uid="{00000000-0005-0000-0000-00003F220000}"/>
    <cellStyle name="Normal 5 2 3 6 2 2" xfId="12260" xr:uid="{00000000-0005-0000-0000-000040220000}"/>
    <cellStyle name="Normal 5 2 3 6 3" xfId="9333" xr:uid="{00000000-0005-0000-0000-000041220000}"/>
    <cellStyle name="Normal 5 2 3 7" xfId="3796" xr:uid="{00000000-0005-0000-0000-000042220000}"/>
    <cellStyle name="Normal 5 2 3 7 2" xfId="10222" xr:uid="{00000000-0005-0000-0000-000043220000}"/>
    <cellStyle name="Normal 5 2 3 8" xfId="6851" xr:uid="{00000000-0005-0000-0000-000044220000}"/>
    <cellStyle name="Normal 5 2 3_IOPES" xfId="2707" xr:uid="{00000000-0005-0000-0000-000045220000}"/>
    <cellStyle name="Normal 5 2 4" xfId="150" xr:uid="{00000000-0005-0000-0000-000046220000}"/>
    <cellStyle name="Normal 5 2 4 2" xfId="521" xr:uid="{00000000-0005-0000-0000-000047220000}"/>
    <cellStyle name="Normal 5 2 4 2 2" xfId="1100" xr:uid="{00000000-0005-0000-0000-000048220000}"/>
    <cellStyle name="Normal 5 2 4 2 2 2" xfId="4759" xr:uid="{00000000-0005-0000-0000-000049220000}"/>
    <cellStyle name="Normal 5 2 4 2 2 2 2" xfId="11185" xr:uid="{00000000-0005-0000-0000-00004A220000}"/>
    <cellStyle name="Normal 5 2 4 2 2 3" xfId="7820" xr:uid="{00000000-0005-0000-0000-00004B220000}"/>
    <cellStyle name="Normal 5 2 4 2 3" xfId="2489" xr:uid="{00000000-0005-0000-0000-00004C220000}"/>
    <cellStyle name="Normal 5 2 4 2 3 2" xfId="5671" xr:uid="{00000000-0005-0000-0000-00004D220000}"/>
    <cellStyle name="Normal 5 2 4 2 3 2 2" xfId="12097" xr:uid="{00000000-0005-0000-0000-00004E220000}"/>
    <cellStyle name="Normal 5 2 4 2 3 3" xfId="9121" xr:uid="{00000000-0005-0000-0000-00004F220000}"/>
    <cellStyle name="Normal 5 2 4 2 4" xfId="3650" xr:uid="{00000000-0005-0000-0000-000050220000}"/>
    <cellStyle name="Normal 5 2 4 2 4 2" xfId="6589" xr:uid="{00000000-0005-0000-0000-000051220000}"/>
    <cellStyle name="Normal 5 2 4 2 4 2 2" xfId="13015" xr:uid="{00000000-0005-0000-0000-000052220000}"/>
    <cellStyle name="Normal 5 2 4 2 4 3" xfId="10088" xr:uid="{00000000-0005-0000-0000-000053220000}"/>
    <cellStyle name="Normal 5 2 4 2 5" xfId="4211" xr:uid="{00000000-0005-0000-0000-000054220000}"/>
    <cellStyle name="Normal 5 2 4 2 5 2" xfId="10637" xr:uid="{00000000-0005-0000-0000-000055220000}"/>
    <cellStyle name="Normal 5 2 4 2 6" xfId="7266" xr:uid="{00000000-0005-0000-0000-000056220000}"/>
    <cellStyle name="Normal 5 2 4 3" xfId="66" xr:uid="{00000000-0005-0000-0000-000057220000}"/>
    <cellStyle name="Normal 5 2 4 3 10" xfId="2843" xr:uid="{00000000-0005-0000-0000-000058220000}"/>
    <cellStyle name="Normal 5 2 4 3 10 2" xfId="5784" xr:uid="{00000000-0005-0000-0000-000059220000}"/>
    <cellStyle name="Normal 5 2 4 3 10 2 2" xfId="12210" xr:uid="{00000000-0005-0000-0000-00005A220000}"/>
    <cellStyle name="Normal 5 2 4 3 10 3" xfId="9283" xr:uid="{00000000-0005-0000-0000-00005B220000}"/>
    <cellStyle name="Normal 5 2 4 3 11" xfId="3774" xr:uid="{00000000-0005-0000-0000-00005C220000}"/>
    <cellStyle name="Normal 5 2 4 3 11 2" xfId="10200" xr:uid="{00000000-0005-0000-0000-00005D220000}"/>
    <cellStyle name="Normal 5 2 4 3 12" xfId="6706" xr:uid="{00000000-0005-0000-0000-00005E220000}"/>
    <cellStyle name="Normal 5 2 4 3 13" xfId="6749" xr:uid="{00000000-0005-0000-0000-00005F220000}"/>
    <cellStyle name="Normal 5 2 4 3 14" xfId="6790" xr:uid="{00000000-0005-0000-0000-000060220000}"/>
    <cellStyle name="Normal 5 2 4 3 15" xfId="6829" xr:uid="{00000000-0005-0000-0000-000061220000}"/>
    <cellStyle name="Normal 5 2 4 3 2" xfId="128" xr:uid="{00000000-0005-0000-0000-000062220000}"/>
    <cellStyle name="Normal 5 2 4 3 2 2" xfId="189" xr:uid="{00000000-0005-0000-0000-000063220000}"/>
    <cellStyle name="Normal 5 2 4 3 2 2 2" xfId="560" xr:uid="{00000000-0005-0000-0000-000064220000}"/>
    <cellStyle name="Normal 5 2 4 3 2 2 2 2" xfId="1139" xr:uid="{00000000-0005-0000-0000-000065220000}"/>
    <cellStyle name="Normal 5 2 4 3 2 2 2 2 2" xfId="4798" xr:uid="{00000000-0005-0000-0000-000066220000}"/>
    <cellStyle name="Normal 5 2 4 3 2 2 2 2 2 2" xfId="11224" xr:uid="{00000000-0005-0000-0000-000067220000}"/>
    <cellStyle name="Normal 5 2 4 3 2 2 2 2 3" xfId="7859" xr:uid="{00000000-0005-0000-0000-000068220000}"/>
    <cellStyle name="Normal 5 2 4 3 2 2 2 3" xfId="2528" xr:uid="{00000000-0005-0000-0000-000069220000}"/>
    <cellStyle name="Normal 5 2 4 3 2 2 2 3 2" xfId="5710" xr:uid="{00000000-0005-0000-0000-00006A220000}"/>
    <cellStyle name="Normal 5 2 4 3 2 2 2 3 2 2" xfId="12136" xr:uid="{00000000-0005-0000-0000-00006B220000}"/>
    <cellStyle name="Normal 5 2 4 3 2 2 2 3 3" xfId="9160" xr:uid="{00000000-0005-0000-0000-00006C220000}"/>
    <cellStyle name="Normal 5 2 4 3 2 2 2 4" xfId="3689" xr:uid="{00000000-0005-0000-0000-00006D220000}"/>
    <cellStyle name="Normal 5 2 4 3 2 2 2 4 2" xfId="6628" xr:uid="{00000000-0005-0000-0000-00006E220000}"/>
    <cellStyle name="Normal 5 2 4 3 2 2 2 4 2 2" xfId="13054" xr:uid="{00000000-0005-0000-0000-00006F220000}"/>
    <cellStyle name="Normal 5 2 4 3 2 2 2 4 3" xfId="10127" xr:uid="{00000000-0005-0000-0000-000070220000}"/>
    <cellStyle name="Normal 5 2 4 3 2 2 2 5" xfId="4250" xr:uid="{00000000-0005-0000-0000-000071220000}"/>
    <cellStyle name="Normal 5 2 4 3 2 2 2 5 2" xfId="10676" xr:uid="{00000000-0005-0000-0000-000072220000}"/>
    <cellStyle name="Normal 5 2 4 3 2 2 2 6" xfId="7305" xr:uid="{00000000-0005-0000-0000-000073220000}"/>
    <cellStyle name="Normal 5 2 4 3 2 2 3" xfId="381" xr:uid="{00000000-0005-0000-0000-000074220000}"/>
    <cellStyle name="Normal 5 2 4 3 2 2 3 2" xfId="961" xr:uid="{00000000-0005-0000-0000-000075220000}"/>
    <cellStyle name="Normal 5 2 4 3 2 2 3 2 2" xfId="4620" xr:uid="{00000000-0005-0000-0000-000076220000}"/>
    <cellStyle name="Normal 5 2 4 3 2 2 3 2 2 2" xfId="11046" xr:uid="{00000000-0005-0000-0000-000077220000}"/>
    <cellStyle name="Normal 5 2 4 3 2 2 3 2 3" xfId="7681" xr:uid="{00000000-0005-0000-0000-000078220000}"/>
    <cellStyle name="Normal 5 2 4 3 2 2 3 3" xfId="2297" xr:uid="{00000000-0005-0000-0000-000079220000}"/>
    <cellStyle name="Normal 5 2 4 3 2 2 3 3 2" xfId="5551" xr:uid="{00000000-0005-0000-0000-00007A220000}"/>
    <cellStyle name="Normal 5 2 4 3 2 2 3 3 2 2" xfId="11977" xr:uid="{00000000-0005-0000-0000-00007B220000}"/>
    <cellStyle name="Normal 5 2 4 3 2 2 3 3 3" xfId="8978" xr:uid="{00000000-0005-0000-0000-00007C220000}"/>
    <cellStyle name="Normal 5 2 4 3 2 2 3 4" xfId="3532" xr:uid="{00000000-0005-0000-0000-00007D220000}"/>
    <cellStyle name="Normal 5 2 4 3 2 2 3 4 2" xfId="6471" xr:uid="{00000000-0005-0000-0000-00007E220000}"/>
    <cellStyle name="Normal 5 2 4 3 2 2 3 4 2 2" xfId="12897" xr:uid="{00000000-0005-0000-0000-00007F220000}"/>
    <cellStyle name="Normal 5 2 4 3 2 2 3 4 3" xfId="9970" xr:uid="{00000000-0005-0000-0000-000080220000}"/>
    <cellStyle name="Normal 5 2 4 3 2 2 3 5" xfId="4072" xr:uid="{00000000-0005-0000-0000-000081220000}"/>
    <cellStyle name="Normal 5 2 4 3 2 2 3 5 2" xfId="10498" xr:uid="{00000000-0005-0000-0000-000082220000}"/>
    <cellStyle name="Normal 5 2 4 3 2 2 3 6" xfId="7127" xr:uid="{00000000-0005-0000-0000-000083220000}"/>
    <cellStyle name="Normal 5 2 4 3 2 2 4" xfId="783" xr:uid="{00000000-0005-0000-0000-000084220000}"/>
    <cellStyle name="Normal 5 2 4 3 2 2 4 2" xfId="4442" xr:uid="{00000000-0005-0000-0000-000085220000}"/>
    <cellStyle name="Normal 5 2 4 3 2 2 4 2 2" xfId="10868" xr:uid="{00000000-0005-0000-0000-000086220000}"/>
    <cellStyle name="Normal 5 2 4 3 2 2 4 3" xfId="7503" xr:uid="{00000000-0005-0000-0000-000087220000}"/>
    <cellStyle name="Normal 5 2 4 3 2 2 5" xfId="1741" xr:uid="{00000000-0005-0000-0000-000088220000}"/>
    <cellStyle name="Normal 5 2 4 3 2 2 5 2" xfId="5183" xr:uid="{00000000-0005-0000-0000-000089220000}"/>
    <cellStyle name="Normal 5 2 4 3 2 2 5 2 2" xfId="11609" xr:uid="{00000000-0005-0000-0000-00008A220000}"/>
    <cellStyle name="Normal 5 2 4 3 2 2 5 3" xfId="8450" xr:uid="{00000000-0005-0000-0000-00008B220000}"/>
    <cellStyle name="Normal 5 2 4 3 2 2 6" xfId="3170" xr:uid="{00000000-0005-0000-0000-00008C220000}"/>
    <cellStyle name="Normal 5 2 4 3 2 2 6 2" xfId="6109" xr:uid="{00000000-0005-0000-0000-00008D220000}"/>
    <cellStyle name="Normal 5 2 4 3 2 2 6 2 2" xfId="12535" xr:uid="{00000000-0005-0000-0000-00008E220000}"/>
    <cellStyle name="Normal 5 2 4 3 2 2 6 3" xfId="9608" xr:uid="{00000000-0005-0000-0000-00008F220000}"/>
    <cellStyle name="Normal 5 2 4 3 2 2 7" xfId="3894" xr:uid="{00000000-0005-0000-0000-000090220000}"/>
    <cellStyle name="Normal 5 2 4 3 2 2 7 2" xfId="10320" xr:uid="{00000000-0005-0000-0000-000091220000}"/>
    <cellStyle name="Normal 5 2 4 3 2 2 8" xfId="6949" xr:uid="{00000000-0005-0000-0000-000092220000}"/>
    <cellStyle name="Normal 5 2 4 3 2 2_IOPES" xfId="2646" xr:uid="{00000000-0005-0000-0000-000093220000}"/>
    <cellStyle name="Normal 5 2 4 3 2 3" xfId="501" xr:uid="{00000000-0005-0000-0000-000094220000}"/>
    <cellStyle name="Normal 5 2 4 3 2 3 2" xfId="1080" xr:uid="{00000000-0005-0000-0000-000095220000}"/>
    <cellStyle name="Normal 5 2 4 3 2 3 2 2" xfId="2220" xr:uid="{00000000-0005-0000-0000-000096220000}"/>
    <cellStyle name="Normal 5 2 4 3 2 3 2 2 2" xfId="5489" xr:uid="{00000000-0005-0000-0000-000097220000}"/>
    <cellStyle name="Normal 5 2 4 3 2 3 2 2 2 2" xfId="11915" xr:uid="{00000000-0005-0000-0000-000098220000}"/>
    <cellStyle name="Normal 5 2 4 3 2 3 2 2 3" xfId="8904" xr:uid="{00000000-0005-0000-0000-000099220000}"/>
    <cellStyle name="Normal 5 2 4 3 2 3 2 3" xfId="3471" xr:uid="{00000000-0005-0000-0000-00009A220000}"/>
    <cellStyle name="Normal 5 2 4 3 2 3 2 3 2" xfId="6410" xr:uid="{00000000-0005-0000-0000-00009B220000}"/>
    <cellStyle name="Normal 5 2 4 3 2 3 2 3 2 2" xfId="12836" xr:uid="{00000000-0005-0000-0000-00009C220000}"/>
    <cellStyle name="Normal 5 2 4 3 2 3 2 3 3" xfId="9909" xr:uid="{00000000-0005-0000-0000-00009D220000}"/>
    <cellStyle name="Normal 5 2 4 3 2 3 2 4" xfId="4739" xr:uid="{00000000-0005-0000-0000-00009E220000}"/>
    <cellStyle name="Normal 5 2 4 3 2 3 2 4 2" xfId="11165" xr:uid="{00000000-0005-0000-0000-00009F220000}"/>
    <cellStyle name="Normal 5 2 4 3 2 3 2 5" xfId="7800" xr:uid="{00000000-0005-0000-0000-0000A0220000}"/>
    <cellStyle name="Normal 5 2 4 3 2 3 3" xfId="1665" xr:uid="{00000000-0005-0000-0000-0000A1220000}"/>
    <cellStyle name="Normal 5 2 4 3 2 3 3 2" xfId="5121" xr:uid="{00000000-0005-0000-0000-0000A2220000}"/>
    <cellStyle name="Normal 5 2 4 3 2 3 3 2 2" xfId="11547" xr:uid="{00000000-0005-0000-0000-0000A3220000}"/>
    <cellStyle name="Normal 5 2 4 3 2 3 3 3" xfId="8376" xr:uid="{00000000-0005-0000-0000-0000A4220000}"/>
    <cellStyle name="Normal 5 2 4 3 2 3 4" xfId="3109" xr:uid="{00000000-0005-0000-0000-0000A5220000}"/>
    <cellStyle name="Normal 5 2 4 3 2 3 4 2" xfId="6048" xr:uid="{00000000-0005-0000-0000-0000A6220000}"/>
    <cellStyle name="Normal 5 2 4 3 2 3 4 2 2" xfId="12474" xr:uid="{00000000-0005-0000-0000-0000A7220000}"/>
    <cellStyle name="Normal 5 2 4 3 2 3 4 3" xfId="9547" xr:uid="{00000000-0005-0000-0000-0000A8220000}"/>
    <cellStyle name="Normal 5 2 4 3 2 3 5" xfId="4191" xr:uid="{00000000-0005-0000-0000-0000A9220000}"/>
    <cellStyle name="Normal 5 2 4 3 2 3 5 2" xfId="10617" xr:uid="{00000000-0005-0000-0000-0000AA220000}"/>
    <cellStyle name="Normal 5 2 4 3 2 3 6" xfId="7246" xr:uid="{00000000-0005-0000-0000-0000AB220000}"/>
    <cellStyle name="Normal 5 2 4 3 2 4" xfId="322" xr:uid="{00000000-0005-0000-0000-0000AC220000}"/>
    <cellStyle name="Normal 5 2 4 3 2 4 2" xfId="902" xr:uid="{00000000-0005-0000-0000-0000AD220000}"/>
    <cellStyle name="Normal 5 2 4 3 2 4 2 2" xfId="4561" xr:uid="{00000000-0005-0000-0000-0000AE220000}"/>
    <cellStyle name="Normal 5 2 4 3 2 4 2 2 2" xfId="10987" xr:uid="{00000000-0005-0000-0000-0000AF220000}"/>
    <cellStyle name="Normal 5 2 4 3 2 4 2 3" xfId="7622" xr:uid="{00000000-0005-0000-0000-0000B0220000}"/>
    <cellStyle name="Normal 5 2 4 3 2 4 3" xfId="2467" xr:uid="{00000000-0005-0000-0000-0000B1220000}"/>
    <cellStyle name="Normal 5 2 4 3 2 4 3 2" xfId="5651" xr:uid="{00000000-0005-0000-0000-0000B2220000}"/>
    <cellStyle name="Normal 5 2 4 3 2 4 3 2 2" xfId="12077" xr:uid="{00000000-0005-0000-0000-0000B3220000}"/>
    <cellStyle name="Normal 5 2 4 3 2 4 3 3" xfId="9101" xr:uid="{00000000-0005-0000-0000-0000B4220000}"/>
    <cellStyle name="Normal 5 2 4 3 2 4 4" xfId="3630" xr:uid="{00000000-0005-0000-0000-0000B5220000}"/>
    <cellStyle name="Normal 5 2 4 3 2 4 4 2" xfId="6569" xr:uid="{00000000-0005-0000-0000-0000B6220000}"/>
    <cellStyle name="Normal 5 2 4 3 2 4 4 2 2" xfId="12995" xr:uid="{00000000-0005-0000-0000-0000B7220000}"/>
    <cellStyle name="Normal 5 2 4 3 2 4 4 3" xfId="10068" xr:uid="{00000000-0005-0000-0000-0000B8220000}"/>
    <cellStyle name="Normal 5 2 4 3 2 4 5" xfId="4013" xr:uid="{00000000-0005-0000-0000-0000B9220000}"/>
    <cellStyle name="Normal 5 2 4 3 2 4 5 2" xfId="10439" xr:uid="{00000000-0005-0000-0000-0000BA220000}"/>
    <cellStyle name="Normal 5 2 4 3 2 4 6" xfId="7068" xr:uid="{00000000-0005-0000-0000-0000BB220000}"/>
    <cellStyle name="Normal 5 2 4 3 2 5" xfId="724" xr:uid="{00000000-0005-0000-0000-0000BC220000}"/>
    <cellStyle name="Normal 5 2 4 3 2 5 2" xfId="1883" xr:uid="{00000000-0005-0000-0000-0000BD220000}"/>
    <cellStyle name="Normal 5 2 4 3 2 5 2 2" xfId="5281" xr:uid="{00000000-0005-0000-0000-0000BE220000}"/>
    <cellStyle name="Normal 5 2 4 3 2 5 2 2 2" xfId="11707" xr:uid="{00000000-0005-0000-0000-0000BF220000}"/>
    <cellStyle name="Normal 5 2 4 3 2 5 2 3" xfId="8579" xr:uid="{00000000-0005-0000-0000-0000C0220000}"/>
    <cellStyle name="Normal 5 2 4 3 2 5 3" xfId="3265" xr:uid="{00000000-0005-0000-0000-0000C1220000}"/>
    <cellStyle name="Normal 5 2 4 3 2 5 3 2" xfId="6204" xr:uid="{00000000-0005-0000-0000-0000C2220000}"/>
    <cellStyle name="Normal 5 2 4 3 2 5 3 2 2" xfId="12630" xr:uid="{00000000-0005-0000-0000-0000C3220000}"/>
    <cellStyle name="Normal 5 2 4 3 2 5 3 3" xfId="9703" xr:uid="{00000000-0005-0000-0000-0000C4220000}"/>
    <cellStyle name="Normal 5 2 4 3 2 5 4" xfId="4383" xr:uid="{00000000-0005-0000-0000-0000C5220000}"/>
    <cellStyle name="Normal 5 2 4 3 2 5 4 2" xfId="10809" xr:uid="{00000000-0005-0000-0000-0000C6220000}"/>
    <cellStyle name="Normal 5 2 4 3 2 5 5" xfId="7444" xr:uid="{00000000-0005-0000-0000-0000C7220000}"/>
    <cellStyle name="Normal 5 2 4 3 2 6" xfId="1329" xr:uid="{00000000-0005-0000-0000-0000C8220000}"/>
    <cellStyle name="Normal 5 2 4 3 2 6 2" xfId="4915" xr:uid="{00000000-0005-0000-0000-0000C9220000}"/>
    <cellStyle name="Normal 5 2 4 3 2 6 2 2" xfId="11341" xr:uid="{00000000-0005-0000-0000-0000CA220000}"/>
    <cellStyle name="Normal 5 2 4 3 2 6 3" xfId="8043" xr:uid="{00000000-0005-0000-0000-0000CB220000}"/>
    <cellStyle name="Normal 5 2 4 3 2 7" xfId="2901" xr:uid="{00000000-0005-0000-0000-0000CC220000}"/>
    <cellStyle name="Normal 5 2 4 3 2 7 2" xfId="5842" xr:uid="{00000000-0005-0000-0000-0000CD220000}"/>
    <cellStyle name="Normal 5 2 4 3 2 7 2 2" xfId="12268" xr:uid="{00000000-0005-0000-0000-0000CE220000}"/>
    <cellStyle name="Normal 5 2 4 3 2 7 3" xfId="9341" xr:uid="{00000000-0005-0000-0000-0000CF220000}"/>
    <cellStyle name="Normal 5 2 4 3 2 8" xfId="3835" xr:uid="{00000000-0005-0000-0000-0000D0220000}"/>
    <cellStyle name="Normal 5 2 4 3 2 8 2" xfId="10261" xr:uid="{00000000-0005-0000-0000-0000D1220000}"/>
    <cellStyle name="Normal 5 2 4 3 2 9" xfId="6890" xr:uid="{00000000-0005-0000-0000-0000D2220000}"/>
    <cellStyle name="Normal 5 2 4 3 2_IOPES" xfId="2605" xr:uid="{00000000-0005-0000-0000-0000D3220000}"/>
    <cellStyle name="Normal 5 2 4 3 3" xfId="97" xr:uid="{00000000-0005-0000-0000-0000D4220000}"/>
    <cellStyle name="Normal 5 2 4 3 3 2" xfId="470" xr:uid="{00000000-0005-0000-0000-0000D5220000}"/>
    <cellStyle name="Normal 5 2 4 3 3 2 2" xfId="1049" xr:uid="{00000000-0005-0000-0000-0000D6220000}"/>
    <cellStyle name="Normal 5 2 4 3 3 2 2 2" xfId="2261" xr:uid="{00000000-0005-0000-0000-0000D7220000}"/>
    <cellStyle name="Normal 5 2 4 3 3 2 2 2 2" xfId="5520" xr:uid="{00000000-0005-0000-0000-0000D8220000}"/>
    <cellStyle name="Normal 5 2 4 3 3 2 2 2 2 2" xfId="11946" xr:uid="{00000000-0005-0000-0000-0000D9220000}"/>
    <cellStyle name="Normal 5 2 4 3 3 2 2 2 3" xfId="8943" xr:uid="{00000000-0005-0000-0000-0000DA220000}"/>
    <cellStyle name="Normal 5 2 4 3 3 2 2 3" xfId="3501" xr:uid="{00000000-0005-0000-0000-0000DB220000}"/>
    <cellStyle name="Normal 5 2 4 3 3 2 2 3 2" xfId="6440" xr:uid="{00000000-0005-0000-0000-0000DC220000}"/>
    <cellStyle name="Normal 5 2 4 3 3 2 2 3 2 2" xfId="12866" xr:uid="{00000000-0005-0000-0000-0000DD220000}"/>
    <cellStyle name="Normal 5 2 4 3 3 2 2 3 3" xfId="9939" xr:uid="{00000000-0005-0000-0000-0000DE220000}"/>
    <cellStyle name="Normal 5 2 4 3 3 2 2 4" xfId="4708" xr:uid="{00000000-0005-0000-0000-0000DF220000}"/>
    <cellStyle name="Normal 5 2 4 3 3 2 2 4 2" xfId="11134" xr:uid="{00000000-0005-0000-0000-0000E0220000}"/>
    <cellStyle name="Normal 5 2 4 3 3 2 2 5" xfId="7769" xr:uid="{00000000-0005-0000-0000-0000E1220000}"/>
    <cellStyle name="Normal 5 2 4 3 3 2 3" xfId="1706" xr:uid="{00000000-0005-0000-0000-0000E2220000}"/>
    <cellStyle name="Normal 5 2 4 3 3 2 3 2" xfId="5152" xr:uid="{00000000-0005-0000-0000-0000E3220000}"/>
    <cellStyle name="Normal 5 2 4 3 3 2 3 2 2" xfId="11578" xr:uid="{00000000-0005-0000-0000-0000E4220000}"/>
    <cellStyle name="Normal 5 2 4 3 3 2 3 3" xfId="8415" xr:uid="{00000000-0005-0000-0000-0000E5220000}"/>
    <cellStyle name="Normal 5 2 4 3 3 2 4" xfId="3139" xr:uid="{00000000-0005-0000-0000-0000E6220000}"/>
    <cellStyle name="Normal 5 2 4 3 3 2 4 2" xfId="6078" xr:uid="{00000000-0005-0000-0000-0000E7220000}"/>
    <cellStyle name="Normal 5 2 4 3 3 2 4 2 2" xfId="12504" xr:uid="{00000000-0005-0000-0000-0000E8220000}"/>
    <cellStyle name="Normal 5 2 4 3 3 2 4 3" xfId="9577" xr:uid="{00000000-0005-0000-0000-0000E9220000}"/>
    <cellStyle name="Normal 5 2 4 3 3 2 5" xfId="4160" xr:uid="{00000000-0005-0000-0000-0000EA220000}"/>
    <cellStyle name="Normal 5 2 4 3 3 2 5 2" xfId="10586" xr:uid="{00000000-0005-0000-0000-0000EB220000}"/>
    <cellStyle name="Normal 5 2 4 3 3 2 6" xfId="7215" xr:uid="{00000000-0005-0000-0000-0000EC220000}"/>
    <cellStyle name="Normal 5 2 4 3 3 3" xfId="291" xr:uid="{00000000-0005-0000-0000-0000ED220000}"/>
    <cellStyle name="Normal 5 2 4 3 3 3 2" xfId="871" xr:uid="{00000000-0005-0000-0000-0000EE220000}"/>
    <cellStyle name="Normal 5 2 4 3 3 3 2 2" xfId="4530" xr:uid="{00000000-0005-0000-0000-0000EF220000}"/>
    <cellStyle name="Normal 5 2 4 3 3 3 2 2 2" xfId="10956" xr:uid="{00000000-0005-0000-0000-0000F0220000}"/>
    <cellStyle name="Normal 5 2 4 3 3 3 2 3" xfId="7591" xr:uid="{00000000-0005-0000-0000-0000F1220000}"/>
    <cellStyle name="Normal 5 2 4 3 3 3 3" xfId="2436" xr:uid="{00000000-0005-0000-0000-0000F2220000}"/>
    <cellStyle name="Normal 5 2 4 3 3 3 3 2" xfId="5620" xr:uid="{00000000-0005-0000-0000-0000F3220000}"/>
    <cellStyle name="Normal 5 2 4 3 3 3 3 2 2" xfId="12046" xr:uid="{00000000-0005-0000-0000-0000F4220000}"/>
    <cellStyle name="Normal 5 2 4 3 3 3 3 3" xfId="9070" xr:uid="{00000000-0005-0000-0000-0000F5220000}"/>
    <cellStyle name="Normal 5 2 4 3 3 3 4" xfId="3599" xr:uid="{00000000-0005-0000-0000-0000F6220000}"/>
    <cellStyle name="Normal 5 2 4 3 3 3 4 2" xfId="6538" xr:uid="{00000000-0005-0000-0000-0000F7220000}"/>
    <cellStyle name="Normal 5 2 4 3 3 3 4 2 2" xfId="12964" xr:uid="{00000000-0005-0000-0000-0000F8220000}"/>
    <cellStyle name="Normal 5 2 4 3 3 3 4 3" xfId="10037" xr:uid="{00000000-0005-0000-0000-0000F9220000}"/>
    <cellStyle name="Normal 5 2 4 3 3 3 5" xfId="3982" xr:uid="{00000000-0005-0000-0000-0000FA220000}"/>
    <cellStyle name="Normal 5 2 4 3 3 3 5 2" xfId="10408" xr:uid="{00000000-0005-0000-0000-0000FB220000}"/>
    <cellStyle name="Normal 5 2 4 3 3 3 6" xfId="7037" xr:uid="{00000000-0005-0000-0000-0000FC220000}"/>
    <cellStyle name="Normal 5 2 4 3 3 4" xfId="693" xr:uid="{00000000-0005-0000-0000-0000FD220000}"/>
    <cellStyle name="Normal 5 2 4 3 3 4 2" xfId="1948" xr:uid="{00000000-0005-0000-0000-0000FE220000}"/>
    <cellStyle name="Normal 5 2 4 3 3 4 2 2" xfId="5339" xr:uid="{00000000-0005-0000-0000-0000FF220000}"/>
    <cellStyle name="Normal 5 2 4 3 3 4 2 2 2" xfId="11765" xr:uid="{00000000-0005-0000-0000-000000230000}"/>
    <cellStyle name="Normal 5 2 4 3 3 4 2 3" xfId="8644" xr:uid="{00000000-0005-0000-0000-000001230000}"/>
    <cellStyle name="Normal 5 2 4 3 3 4 3" xfId="3323" xr:uid="{00000000-0005-0000-0000-000002230000}"/>
    <cellStyle name="Normal 5 2 4 3 3 4 3 2" xfId="6262" xr:uid="{00000000-0005-0000-0000-000003230000}"/>
    <cellStyle name="Normal 5 2 4 3 3 4 3 2 2" xfId="12688" xr:uid="{00000000-0005-0000-0000-000004230000}"/>
    <cellStyle name="Normal 5 2 4 3 3 4 3 3" xfId="9761" xr:uid="{00000000-0005-0000-0000-000005230000}"/>
    <cellStyle name="Normal 5 2 4 3 3 4 4" xfId="4352" xr:uid="{00000000-0005-0000-0000-000006230000}"/>
    <cellStyle name="Normal 5 2 4 3 3 4 4 2" xfId="10778" xr:uid="{00000000-0005-0000-0000-000007230000}"/>
    <cellStyle name="Normal 5 2 4 3 3 4 5" xfId="7413" xr:uid="{00000000-0005-0000-0000-000008230000}"/>
    <cellStyle name="Normal 5 2 4 3 3 5" xfId="1395" xr:uid="{00000000-0005-0000-0000-000009230000}"/>
    <cellStyle name="Normal 5 2 4 3 3 5 2" xfId="4973" xr:uid="{00000000-0005-0000-0000-00000A230000}"/>
    <cellStyle name="Normal 5 2 4 3 3 5 2 2" xfId="11399" xr:uid="{00000000-0005-0000-0000-00000B230000}"/>
    <cellStyle name="Normal 5 2 4 3 3 5 3" xfId="8109" xr:uid="{00000000-0005-0000-0000-00000C230000}"/>
    <cellStyle name="Normal 5 2 4 3 3 6" xfId="2959" xr:uid="{00000000-0005-0000-0000-00000D230000}"/>
    <cellStyle name="Normal 5 2 4 3 3 6 2" xfId="5900" xr:uid="{00000000-0005-0000-0000-00000E230000}"/>
    <cellStyle name="Normal 5 2 4 3 3 6 2 2" xfId="12326" xr:uid="{00000000-0005-0000-0000-00000F230000}"/>
    <cellStyle name="Normal 5 2 4 3 3 6 3" xfId="9399" xr:uid="{00000000-0005-0000-0000-000010230000}"/>
    <cellStyle name="Normal 5 2 4 3 3 7" xfId="3804" xr:uid="{00000000-0005-0000-0000-000011230000}"/>
    <cellStyle name="Normal 5 2 4 3 3 7 2" xfId="10230" xr:uid="{00000000-0005-0000-0000-000012230000}"/>
    <cellStyle name="Normal 5 2 4 3 3 8" xfId="6859" xr:uid="{00000000-0005-0000-0000-000013230000}"/>
    <cellStyle name="Normal 5 2 4 3 3_IOPES" xfId="2363" xr:uid="{00000000-0005-0000-0000-000014230000}"/>
    <cellStyle name="Normal 5 2 4 3 4" xfId="158" xr:uid="{00000000-0005-0000-0000-000015230000}"/>
    <cellStyle name="Normal 5 2 4 3 4 2" xfId="529" xr:uid="{00000000-0005-0000-0000-000016230000}"/>
    <cellStyle name="Normal 5 2 4 3 4 2 2" xfId="1108" xr:uid="{00000000-0005-0000-0000-000017230000}"/>
    <cellStyle name="Normal 5 2 4 3 4 2 2 2" xfId="4767" xr:uid="{00000000-0005-0000-0000-000018230000}"/>
    <cellStyle name="Normal 5 2 4 3 4 2 2 2 2" xfId="11193" xr:uid="{00000000-0005-0000-0000-000019230000}"/>
    <cellStyle name="Normal 5 2 4 3 4 2 2 3" xfId="7828" xr:uid="{00000000-0005-0000-0000-00001A230000}"/>
    <cellStyle name="Normal 5 2 4 3 4 2 3" xfId="2497" xr:uid="{00000000-0005-0000-0000-00001B230000}"/>
    <cellStyle name="Normal 5 2 4 3 4 2 3 2" xfId="5679" xr:uid="{00000000-0005-0000-0000-00001C230000}"/>
    <cellStyle name="Normal 5 2 4 3 4 2 3 2 2" xfId="12105" xr:uid="{00000000-0005-0000-0000-00001D230000}"/>
    <cellStyle name="Normal 5 2 4 3 4 2 3 3" xfId="9129" xr:uid="{00000000-0005-0000-0000-00001E230000}"/>
    <cellStyle name="Normal 5 2 4 3 4 2 4" xfId="3658" xr:uid="{00000000-0005-0000-0000-00001F230000}"/>
    <cellStyle name="Normal 5 2 4 3 4 2 4 2" xfId="6597" xr:uid="{00000000-0005-0000-0000-000020230000}"/>
    <cellStyle name="Normal 5 2 4 3 4 2 4 2 2" xfId="13023" xr:uid="{00000000-0005-0000-0000-000021230000}"/>
    <cellStyle name="Normal 5 2 4 3 4 2 4 3" xfId="10096" xr:uid="{00000000-0005-0000-0000-000022230000}"/>
    <cellStyle name="Normal 5 2 4 3 4 2 5" xfId="4219" xr:uid="{00000000-0005-0000-0000-000023230000}"/>
    <cellStyle name="Normal 5 2 4 3 4 2 5 2" xfId="10645" xr:uid="{00000000-0005-0000-0000-000024230000}"/>
    <cellStyle name="Normal 5 2 4 3 4 2 6" xfId="7274" xr:uid="{00000000-0005-0000-0000-000025230000}"/>
    <cellStyle name="Normal 5 2 4 3 4 3" xfId="350" xr:uid="{00000000-0005-0000-0000-000026230000}"/>
    <cellStyle name="Normal 5 2 4 3 4 3 2" xfId="930" xr:uid="{00000000-0005-0000-0000-000027230000}"/>
    <cellStyle name="Normal 5 2 4 3 4 3 2 2" xfId="4589" xr:uid="{00000000-0005-0000-0000-000028230000}"/>
    <cellStyle name="Normal 5 2 4 3 4 3 2 2 2" xfId="11015" xr:uid="{00000000-0005-0000-0000-000029230000}"/>
    <cellStyle name="Normal 5 2 4 3 4 3 2 3" xfId="7650" xr:uid="{00000000-0005-0000-0000-00002A230000}"/>
    <cellStyle name="Normal 5 2 4 3 4 3 3" xfId="2101" xr:uid="{00000000-0005-0000-0000-00002B230000}"/>
    <cellStyle name="Normal 5 2 4 3 4 3 3 2" xfId="5399" xr:uid="{00000000-0005-0000-0000-00002C230000}"/>
    <cellStyle name="Normal 5 2 4 3 4 3 3 2 2" xfId="11825" xr:uid="{00000000-0005-0000-0000-00002D230000}"/>
    <cellStyle name="Normal 5 2 4 3 4 3 3 3" xfId="8795" xr:uid="{00000000-0005-0000-0000-00002E230000}"/>
    <cellStyle name="Normal 5 2 4 3 4 3 4" xfId="3381" xr:uid="{00000000-0005-0000-0000-00002F230000}"/>
    <cellStyle name="Normal 5 2 4 3 4 3 4 2" xfId="6320" xr:uid="{00000000-0005-0000-0000-000030230000}"/>
    <cellStyle name="Normal 5 2 4 3 4 3 4 2 2" xfId="12746" xr:uid="{00000000-0005-0000-0000-000031230000}"/>
    <cellStyle name="Normal 5 2 4 3 4 3 4 3" xfId="9819" xr:uid="{00000000-0005-0000-0000-000032230000}"/>
    <cellStyle name="Normal 5 2 4 3 4 3 5" xfId="4041" xr:uid="{00000000-0005-0000-0000-000033230000}"/>
    <cellStyle name="Normal 5 2 4 3 4 3 5 2" xfId="10467" xr:uid="{00000000-0005-0000-0000-000034230000}"/>
    <cellStyle name="Normal 5 2 4 3 4 3 6" xfId="7096" xr:uid="{00000000-0005-0000-0000-000035230000}"/>
    <cellStyle name="Normal 5 2 4 3 4 4" xfId="752" xr:uid="{00000000-0005-0000-0000-000036230000}"/>
    <cellStyle name="Normal 5 2 4 3 4 4 2" xfId="4411" xr:uid="{00000000-0005-0000-0000-000037230000}"/>
    <cellStyle name="Normal 5 2 4 3 4 4 2 2" xfId="10837" xr:uid="{00000000-0005-0000-0000-000038230000}"/>
    <cellStyle name="Normal 5 2 4 3 4 4 3" xfId="7472" xr:uid="{00000000-0005-0000-0000-000039230000}"/>
    <cellStyle name="Normal 5 2 4 3 4 5" xfId="1552" xr:uid="{00000000-0005-0000-0000-00003A230000}"/>
    <cellStyle name="Normal 5 2 4 3 4 5 2" xfId="5031" xr:uid="{00000000-0005-0000-0000-00003B230000}"/>
    <cellStyle name="Normal 5 2 4 3 4 5 2 2" xfId="11457" xr:uid="{00000000-0005-0000-0000-00003C230000}"/>
    <cellStyle name="Normal 5 2 4 3 4 5 3" xfId="8266" xr:uid="{00000000-0005-0000-0000-00003D230000}"/>
    <cellStyle name="Normal 5 2 4 3 4 6" xfId="3018" xr:uid="{00000000-0005-0000-0000-00003E230000}"/>
    <cellStyle name="Normal 5 2 4 3 4 6 2" xfId="5958" xr:uid="{00000000-0005-0000-0000-00003F230000}"/>
    <cellStyle name="Normal 5 2 4 3 4 6 2 2" xfId="12384" xr:uid="{00000000-0005-0000-0000-000040230000}"/>
    <cellStyle name="Normal 5 2 4 3 4 6 3" xfId="9457" xr:uid="{00000000-0005-0000-0000-000041230000}"/>
    <cellStyle name="Normal 5 2 4 3 4 7" xfId="3863" xr:uid="{00000000-0005-0000-0000-000042230000}"/>
    <cellStyle name="Normal 5 2 4 3 4 7 2" xfId="10289" xr:uid="{00000000-0005-0000-0000-000043230000}"/>
    <cellStyle name="Normal 5 2 4 3 4 8" xfId="6918" xr:uid="{00000000-0005-0000-0000-000044230000}"/>
    <cellStyle name="Normal 5 2 4 3 4_IOPES" xfId="2698" xr:uid="{00000000-0005-0000-0000-000045230000}"/>
    <cellStyle name="Normal 5 2 4 3 5" xfId="224" xr:uid="{00000000-0005-0000-0000-000046230000}"/>
    <cellStyle name="Normal 5 2 4 3 5 2" xfId="588" xr:uid="{00000000-0005-0000-0000-000047230000}"/>
    <cellStyle name="Normal 5 2 4 3 5 2 2" xfId="1167" xr:uid="{00000000-0005-0000-0000-000048230000}"/>
    <cellStyle name="Normal 5 2 4 3 5 2 2 2" xfId="4826" xr:uid="{00000000-0005-0000-0000-000049230000}"/>
    <cellStyle name="Normal 5 2 4 3 5 2 2 2 2" xfId="11252" xr:uid="{00000000-0005-0000-0000-00004A230000}"/>
    <cellStyle name="Normal 5 2 4 3 5 2 2 3" xfId="7887" xr:uid="{00000000-0005-0000-0000-00004B230000}"/>
    <cellStyle name="Normal 5 2 4 3 5 2 3" xfId="2563" xr:uid="{00000000-0005-0000-0000-00004C230000}"/>
    <cellStyle name="Normal 5 2 4 3 5 2 3 2" xfId="5738" xr:uid="{00000000-0005-0000-0000-00004D230000}"/>
    <cellStyle name="Normal 5 2 4 3 5 2 3 2 2" xfId="12164" xr:uid="{00000000-0005-0000-0000-00004E230000}"/>
    <cellStyle name="Normal 5 2 4 3 5 2 3 3" xfId="9188" xr:uid="{00000000-0005-0000-0000-00004F230000}"/>
    <cellStyle name="Normal 5 2 4 3 5 2 4" xfId="3717" xr:uid="{00000000-0005-0000-0000-000050230000}"/>
    <cellStyle name="Normal 5 2 4 3 5 2 4 2" xfId="6656" xr:uid="{00000000-0005-0000-0000-000051230000}"/>
    <cellStyle name="Normal 5 2 4 3 5 2 4 2 2" xfId="13082" xr:uid="{00000000-0005-0000-0000-000052230000}"/>
    <cellStyle name="Normal 5 2 4 3 5 2 4 3" xfId="10155" xr:uid="{00000000-0005-0000-0000-000053230000}"/>
    <cellStyle name="Normal 5 2 4 3 5 2 5" xfId="4278" xr:uid="{00000000-0005-0000-0000-000054230000}"/>
    <cellStyle name="Normal 5 2 4 3 5 2 5 2" xfId="10704" xr:uid="{00000000-0005-0000-0000-000055230000}"/>
    <cellStyle name="Normal 5 2 4 3 5 2 6" xfId="7333" xr:uid="{00000000-0005-0000-0000-000056230000}"/>
    <cellStyle name="Normal 5 2 4 3 5 3" xfId="409" xr:uid="{00000000-0005-0000-0000-000057230000}"/>
    <cellStyle name="Normal 5 2 4 3 5 3 2" xfId="989" xr:uid="{00000000-0005-0000-0000-000058230000}"/>
    <cellStyle name="Normal 5 2 4 3 5 3 2 2" xfId="4648" xr:uid="{00000000-0005-0000-0000-000059230000}"/>
    <cellStyle name="Normal 5 2 4 3 5 3 2 2 2" xfId="11074" xr:uid="{00000000-0005-0000-0000-00005A230000}"/>
    <cellStyle name="Normal 5 2 4 3 5 3 2 3" xfId="7709" xr:uid="{00000000-0005-0000-0000-00005B230000}"/>
    <cellStyle name="Normal 5 2 4 3 5 3 3" xfId="2176" xr:uid="{00000000-0005-0000-0000-00005C230000}"/>
    <cellStyle name="Normal 5 2 4 3 5 3 3 2" xfId="5458" xr:uid="{00000000-0005-0000-0000-00005D230000}"/>
    <cellStyle name="Normal 5 2 4 3 5 3 3 2 2" xfId="11884" xr:uid="{00000000-0005-0000-0000-00005E230000}"/>
    <cellStyle name="Normal 5 2 4 3 5 3 3 3" xfId="8868" xr:uid="{00000000-0005-0000-0000-00005F230000}"/>
    <cellStyle name="Normal 5 2 4 3 5 3 4" xfId="3440" xr:uid="{00000000-0005-0000-0000-000060230000}"/>
    <cellStyle name="Normal 5 2 4 3 5 3 4 2" xfId="6379" xr:uid="{00000000-0005-0000-0000-000061230000}"/>
    <cellStyle name="Normal 5 2 4 3 5 3 4 2 2" xfId="12805" xr:uid="{00000000-0005-0000-0000-000062230000}"/>
    <cellStyle name="Normal 5 2 4 3 5 3 4 3" xfId="9878" xr:uid="{00000000-0005-0000-0000-000063230000}"/>
    <cellStyle name="Normal 5 2 4 3 5 3 5" xfId="4100" xr:uid="{00000000-0005-0000-0000-000064230000}"/>
    <cellStyle name="Normal 5 2 4 3 5 3 5 2" xfId="10526" xr:uid="{00000000-0005-0000-0000-000065230000}"/>
    <cellStyle name="Normal 5 2 4 3 5 3 6" xfId="7155" xr:uid="{00000000-0005-0000-0000-000066230000}"/>
    <cellStyle name="Normal 5 2 4 3 5 4" xfId="811" xr:uid="{00000000-0005-0000-0000-000067230000}"/>
    <cellStyle name="Normal 5 2 4 3 5 4 2" xfId="4470" xr:uid="{00000000-0005-0000-0000-000068230000}"/>
    <cellStyle name="Normal 5 2 4 3 5 4 2 2" xfId="10896" xr:uid="{00000000-0005-0000-0000-000069230000}"/>
    <cellStyle name="Normal 5 2 4 3 5 4 3" xfId="7531" xr:uid="{00000000-0005-0000-0000-00006A230000}"/>
    <cellStyle name="Normal 5 2 4 3 5 5" xfId="1629" xr:uid="{00000000-0005-0000-0000-00006B230000}"/>
    <cellStyle name="Normal 5 2 4 3 5 5 2" xfId="5090" xr:uid="{00000000-0005-0000-0000-00006C230000}"/>
    <cellStyle name="Normal 5 2 4 3 5 5 2 2" xfId="11516" xr:uid="{00000000-0005-0000-0000-00006D230000}"/>
    <cellStyle name="Normal 5 2 4 3 5 5 3" xfId="8340" xr:uid="{00000000-0005-0000-0000-00006E230000}"/>
    <cellStyle name="Normal 5 2 4 3 5 6" xfId="3078" xr:uid="{00000000-0005-0000-0000-00006F230000}"/>
    <cellStyle name="Normal 5 2 4 3 5 6 2" xfId="6017" xr:uid="{00000000-0005-0000-0000-000070230000}"/>
    <cellStyle name="Normal 5 2 4 3 5 6 2 2" xfId="12443" xr:uid="{00000000-0005-0000-0000-000071230000}"/>
    <cellStyle name="Normal 5 2 4 3 5 6 3" xfId="9516" xr:uid="{00000000-0005-0000-0000-000072230000}"/>
    <cellStyle name="Normal 5 2 4 3 5 7" xfId="3922" xr:uid="{00000000-0005-0000-0000-000073230000}"/>
    <cellStyle name="Normal 5 2 4 3 5 7 2" xfId="10348" xr:uid="{00000000-0005-0000-0000-000074230000}"/>
    <cellStyle name="Normal 5 2 4 3 5 8" xfId="6977" xr:uid="{00000000-0005-0000-0000-000075230000}"/>
    <cellStyle name="Normal 5 2 4 3 5_IOPES" xfId="2643" xr:uid="{00000000-0005-0000-0000-000076230000}"/>
    <cellStyle name="Normal 5 2 4 3 6" xfId="440" xr:uid="{00000000-0005-0000-0000-000077230000}"/>
    <cellStyle name="Normal 5 2 4 3 6 2" xfId="1019" xr:uid="{00000000-0005-0000-0000-000078230000}"/>
    <cellStyle name="Normal 5 2 4 3 6 2 2" xfId="4678" xr:uid="{00000000-0005-0000-0000-000079230000}"/>
    <cellStyle name="Normal 5 2 4 3 6 2 2 2" xfId="11104" xr:uid="{00000000-0005-0000-0000-00007A230000}"/>
    <cellStyle name="Normal 5 2 4 3 6 2 3" xfId="7739" xr:uid="{00000000-0005-0000-0000-00007B230000}"/>
    <cellStyle name="Normal 5 2 4 3 6 3" xfId="2405" xr:uid="{00000000-0005-0000-0000-00007C230000}"/>
    <cellStyle name="Normal 5 2 4 3 6 3 2" xfId="5590" xr:uid="{00000000-0005-0000-0000-00007D230000}"/>
    <cellStyle name="Normal 5 2 4 3 6 3 2 2" xfId="12016" xr:uid="{00000000-0005-0000-0000-00007E230000}"/>
    <cellStyle name="Normal 5 2 4 3 6 3 3" xfId="9040" xr:uid="{00000000-0005-0000-0000-00007F230000}"/>
    <cellStyle name="Normal 5 2 4 3 6 4" xfId="3569" xr:uid="{00000000-0005-0000-0000-000080230000}"/>
    <cellStyle name="Normal 5 2 4 3 6 4 2" xfId="6508" xr:uid="{00000000-0005-0000-0000-000081230000}"/>
    <cellStyle name="Normal 5 2 4 3 6 4 2 2" xfId="12934" xr:uid="{00000000-0005-0000-0000-000082230000}"/>
    <cellStyle name="Normal 5 2 4 3 6 4 3" xfId="10007" xr:uid="{00000000-0005-0000-0000-000083230000}"/>
    <cellStyle name="Normal 5 2 4 3 6 5" xfId="4130" xr:uid="{00000000-0005-0000-0000-000084230000}"/>
    <cellStyle name="Normal 5 2 4 3 6 5 2" xfId="10556" xr:uid="{00000000-0005-0000-0000-000085230000}"/>
    <cellStyle name="Normal 5 2 4 3 6 6" xfId="7185" xr:uid="{00000000-0005-0000-0000-000086230000}"/>
    <cellStyle name="Normal 5 2 4 3 7" xfId="261" xr:uid="{00000000-0005-0000-0000-000087230000}"/>
    <cellStyle name="Normal 5 2 4 3 7 2" xfId="841" xr:uid="{00000000-0005-0000-0000-000088230000}"/>
    <cellStyle name="Normal 5 2 4 3 7 2 2" xfId="4500" xr:uid="{00000000-0005-0000-0000-000089230000}"/>
    <cellStyle name="Normal 5 2 4 3 7 2 2 2" xfId="10926" xr:uid="{00000000-0005-0000-0000-00008A230000}"/>
    <cellStyle name="Normal 5 2 4 3 7 2 3" xfId="7561" xr:uid="{00000000-0005-0000-0000-00008B230000}"/>
    <cellStyle name="Normal 5 2 4 3 7 3" xfId="1820" xr:uid="{00000000-0005-0000-0000-00008C230000}"/>
    <cellStyle name="Normal 5 2 4 3 7 3 2" xfId="5223" xr:uid="{00000000-0005-0000-0000-00008D230000}"/>
    <cellStyle name="Normal 5 2 4 3 7 3 2 2" xfId="11649" xr:uid="{00000000-0005-0000-0000-00008E230000}"/>
    <cellStyle name="Normal 5 2 4 3 7 3 3" xfId="8518" xr:uid="{00000000-0005-0000-0000-00008F230000}"/>
    <cellStyle name="Normal 5 2 4 3 7 4" xfId="3207" xr:uid="{00000000-0005-0000-0000-000090230000}"/>
    <cellStyle name="Normal 5 2 4 3 7 4 2" xfId="6146" xr:uid="{00000000-0005-0000-0000-000091230000}"/>
    <cellStyle name="Normal 5 2 4 3 7 4 2 2" xfId="12572" xr:uid="{00000000-0005-0000-0000-000092230000}"/>
    <cellStyle name="Normal 5 2 4 3 7 4 3" xfId="9645" xr:uid="{00000000-0005-0000-0000-000093230000}"/>
    <cellStyle name="Normal 5 2 4 3 7 5" xfId="3952" xr:uid="{00000000-0005-0000-0000-000094230000}"/>
    <cellStyle name="Normal 5 2 4 3 7 5 2" xfId="10378" xr:uid="{00000000-0005-0000-0000-000095230000}"/>
    <cellStyle name="Normal 5 2 4 3 7 6" xfId="7007" xr:uid="{00000000-0005-0000-0000-000096230000}"/>
    <cellStyle name="Normal 5 2 4 3 8" xfId="663" xr:uid="{00000000-0005-0000-0000-000097230000}"/>
    <cellStyle name="Normal 5 2 4 3 8 2" xfId="4322" xr:uid="{00000000-0005-0000-0000-000098230000}"/>
    <cellStyle name="Normal 5 2 4 3 8 2 2" xfId="10748" xr:uid="{00000000-0005-0000-0000-000099230000}"/>
    <cellStyle name="Normal 5 2 4 3 8 3" xfId="7383" xr:uid="{00000000-0005-0000-0000-00009A230000}"/>
    <cellStyle name="Normal 5 2 4 3 9" xfId="1261" xr:uid="{00000000-0005-0000-0000-00009B230000}"/>
    <cellStyle name="Normal 5 2 4 3 9 2" xfId="4857" xr:uid="{00000000-0005-0000-0000-00009C230000}"/>
    <cellStyle name="Normal 5 2 4 3 9 2 2" xfId="11283" xr:uid="{00000000-0005-0000-0000-00009D230000}"/>
    <cellStyle name="Normal 5 2 4 3 9 3" xfId="7977" xr:uid="{00000000-0005-0000-0000-00009E230000}"/>
    <cellStyle name="Normal 5 2 4 3_IOPES" xfId="2666" xr:uid="{00000000-0005-0000-0000-00009F230000}"/>
    <cellStyle name="Normal 5 2 4 4" xfId="342" xr:uid="{00000000-0005-0000-0000-0000A0230000}"/>
    <cellStyle name="Normal 5 2 4 4 2" xfId="922" xr:uid="{00000000-0005-0000-0000-0000A1230000}"/>
    <cellStyle name="Normal 5 2 4 4 2 2" xfId="4581" xr:uid="{00000000-0005-0000-0000-0000A2230000}"/>
    <cellStyle name="Normal 5 2 4 4 2 2 2" xfId="11007" xr:uid="{00000000-0005-0000-0000-0000A3230000}"/>
    <cellStyle name="Normal 5 2 4 4 2 3" xfId="7642" xr:uid="{00000000-0005-0000-0000-0000A4230000}"/>
    <cellStyle name="Normal 5 2 4 4 3" xfId="1940" xr:uid="{00000000-0005-0000-0000-0000A5230000}"/>
    <cellStyle name="Normal 5 2 4 4 3 2" xfId="5331" xr:uid="{00000000-0005-0000-0000-0000A6230000}"/>
    <cellStyle name="Normal 5 2 4 4 3 2 2" xfId="11757" xr:uid="{00000000-0005-0000-0000-0000A7230000}"/>
    <cellStyle name="Normal 5 2 4 4 3 3" xfId="8636" xr:uid="{00000000-0005-0000-0000-0000A8230000}"/>
    <cellStyle name="Normal 5 2 4 4 4" xfId="3315" xr:uid="{00000000-0005-0000-0000-0000A9230000}"/>
    <cellStyle name="Normal 5 2 4 4 4 2" xfId="6254" xr:uid="{00000000-0005-0000-0000-0000AA230000}"/>
    <cellStyle name="Normal 5 2 4 4 4 2 2" xfId="12680" xr:uid="{00000000-0005-0000-0000-0000AB230000}"/>
    <cellStyle name="Normal 5 2 4 4 4 3" xfId="9753" xr:uid="{00000000-0005-0000-0000-0000AC230000}"/>
    <cellStyle name="Normal 5 2 4 4 5" xfId="4033" xr:uid="{00000000-0005-0000-0000-0000AD230000}"/>
    <cellStyle name="Normal 5 2 4 4 5 2" xfId="10459" xr:uid="{00000000-0005-0000-0000-0000AE230000}"/>
    <cellStyle name="Normal 5 2 4 4 6" xfId="7088" xr:uid="{00000000-0005-0000-0000-0000AF230000}"/>
    <cellStyle name="Normal 5 2 4 5" xfId="744" xr:uid="{00000000-0005-0000-0000-0000B0230000}"/>
    <cellStyle name="Normal 5 2 4 5 2" xfId="4403" xr:uid="{00000000-0005-0000-0000-0000B1230000}"/>
    <cellStyle name="Normal 5 2 4 5 2 2" xfId="10829" xr:uid="{00000000-0005-0000-0000-0000B2230000}"/>
    <cellStyle name="Normal 5 2 4 5 3" xfId="7464" xr:uid="{00000000-0005-0000-0000-0000B3230000}"/>
    <cellStyle name="Normal 5 2 4 6" xfId="1387" xr:uid="{00000000-0005-0000-0000-0000B4230000}"/>
    <cellStyle name="Normal 5 2 4 6 2" xfId="4965" xr:uid="{00000000-0005-0000-0000-0000B5230000}"/>
    <cellStyle name="Normal 5 2 4 6 2 2" xfId="11391" xr:uid="{00000000-0005-0000-0000-0000B6230000}"/>
    <cellStyle name="Normal 5 2 4 6 3" xfId="8101" xr:uid="{00000000-0005-0000-0000-0000B7230000}"/>
    <cellStyle name="Normal 5 2 4 7" xfId="2951" xr:uid="{00000000-0005-0000-0000-0000B8230000}"/>
    <cellStyle name="Normal 5 2 4 7 2" xfId="5892" xr:uid="{00000000-0005-0000-0000-0000B9230000}"/>
    <cellStyle name="Normal 5 2 4 7 2 2" xfId="12318" xr:uid="{00000000-0005-0000-0000-0000BA230000}"/>
    <cellStyle name="Normal 5 2 4 7 3" xfId="9391" xr:uid="{00000000-0005-0000-0000-0000BB230000}"/>
    <cellStyle name="Normal 5 2 4 8" xfId="3855" xr:uid="{00000000-0005-0000-0000-0000BC230000}"/>
    <cellStyle name="Normal 5 2 4 8 2" xfId="10281" xr:uid="{00000000-0005-0000-0000-0000BD230000}"/>
    <cellStyle name="Normal 5 2 4 9" xfId="6910" xr:uid="{00000000-0005-0000-0000-0000BE230000}"/>
    <cellStyle name="Normal 5 2 4_IOPES" xfId="2669" xr:uid="{00000000-0005-0000-0000-0000BF230000}"/>
    <cellStyle name="Normal 5 2 5" xfId="215" xr:uid="{00000000-0005-0000-0000-0000C0230000}"/>
    <cellStyle name="Normal 5 2 5 2" xfId="580" xr:uid="{00000000-0005-0000-0000-0000C1230000}"/>
    <cellStyle name="Normal 5 2 5 2 2" xfId="1159" xr:uid="{00000000-0005-0000-0000-0000C2230000}"/>
    <cellStyle name="Normal 5 2 5 2 2 2" xfId="4818" xr:uid="{00000000-0005-0000-0000-0000C3230000}"/>
    <cellStyle name="Normal 5 2 5 2 2 2 2" xfId="11244" xr:uid="{00000000-0005-0000-0000-0000C4230000}"/>
    <cellStyle name="Normal 5 2 5 2 2 3" xfId="7879" xr:uid="{00000000-0005-0000-0000-0000C5230000}"/>
    <cellStyle name="Normal 5 2 5 2 3" xfId="2554" xr:uid="{00000000-0005-0000-0000-0000C6230000}"/>
    <cellStyle name="Normal 5 2 5 2 3 2" xfId="5730" xr:uid="{00000000-0005-0000-0000-0000C7230000}"/>
    <cellStyle name="Normal 5 2 5 2 3 2 2" xfId="12156" xr:uid="{00000000-0005-0000-0000-0000C8230000}"/>
    <cellStyle name="Normal 5 2 5 2 3 3" xfId="9180" xr:uid="{00000000-0005-0000-0000-0000C9230000}"/>
    <cellStyle name="Normal 5 2 5 2 4" xfId="3709" xr:uid="{00000000-0005-0000-0000-0000CA230000}"/>
    <cellStyle name="Normal 5 2 5 2 4 2" xfId="6648" xr:uid="{00000000-0005-0000-0000-0000CB230000}"/>
    <cellStyle name="Normal 5 2 5 2 4 2 2" xfId="13074" xr:uid="{00000000-0005-0000-0000-0000CC230000}"/>
    <cellStyle name="Normal 5 2 5 2 4 3" xfId="10147" xr:uid="{00000000-0005-0000-0000-0000CD230000}"/>
    <cellStyle name="Normal 5 2 5 2 5" xfId="4270" xr:uid="{00000000-0005-0000-0000-0000CE230000}"/>
    <cellStyle name="Normal 5 2 5 2 5 2" xfId="10696" xr:uid="{00000000-0005-0000-0000-0000CF230000}"/>
    <cellStyle name="Normal 5 2 5 2 6" xfId="7325" xr:uid="{00000000-0005-0000-0000-0000D0230000}"/>
    <cellStyle name="Normal 5 2 5 3" xfId="401" xr:uid="{00000000-0005-0000-0000-0000D1230000}"/>
    <cellStyle name="Normal 5 2 5 3 2" xfId="981" xr:uid="{00000000-0005-0000-0000-0000D2230000}"/>
    <cellStyle name="Normal 5 2 5 3 2 2" xfId="4640" xr:uid="{00000000-0005-0000-0000-0000D3230000}"/>
    <cellStyle name="Normal 5 2 5 3 2 2 2" xfId="11066" xr:uid="{00000000-0005-0000-0000-0000D4230000}"/>
    <cellStyle name="Normal 5 2 5 3 2 3" xfId="7701" xr:uid="{00000000-0005-0000-0000-0000D5230000}"/>
    <cellStyle name="Normal 5 2 5 3 3" xfId="2093" xr:uid="{00000000-0005-0000-0000-0000D6230000}"/>
    <cellStyle name="Normal 5 2 5 3 3 2" xfId="5391" xr:uid="{00000000-0005-0000-0000-0000D7230000}"/>
    <cellStyle name="Normal 5 2 5 3 3 2 2" xfId="11817" xr:uid="{00000000-0005-0000-0000-0000D8230000}"/>
    <cellStyle name="Normal 5 2 5 3 3 3" xfId="8787" xr:uid="{00000000-0005-0000-0000-0000D9230000}"/>
    <cellStyle name="Normal 5 2 5 3 4" xfId="3373" xr:uid="{00000000-0005-0000-0000-0000DA230000}"/>
    <cellStyle name="Normal 5 2 5 3 4 2" xfId="6312" xr:uid="{00000000-0005-0000-0000-0000DB230000}"/>
    <cellStyle name="Normal 5 2 5 3 4 2 2" xfId="12738" xr:uid="{00000000-0005-0000-0000-0000DC230000}"/>
    <cellStyle name="Normal 5 2 5 3 4 3" xfId="9811" xr:uid="{00000000-0005-0000-0000-0000DD230000}"/>
    <cellStyle name="Normal 5 2 5 3 5" xfId="4092" xr:uid="{00000000-0005-0000-0000-0000DE230000}"/>
    <cellStyle name="Normal 5 2 5 3 5 2" xfId="10518" xr:uid="{00000000-0005-0000-0000-0000DF230000}"/>
    <cellStyle name="Normal 5 2 5 3 6" xfId="7147" xr:uid="{00000000-0005-0000-0000-0000E0230000}"/>
    <cellStyle name="Normal 5 2 5 4" xfId="803" xr:uid="{00000000-0005-0000-0000-0000E1230000}"/>
    <cellStyle name="Normal 5 2 5 4 2" xfId="4462" xr:uid="{00000000-0005-0000-0000-0000E2230000}"/>
    <cellStyle name="Normal 5 2 5 4 2 2" xfId="10888" xr:uid="{00000000-0005-0000-0000-0000E3230000}"/>
    <cellStyle name="Normal 5 2 5 4 3" xfId="7523" xr:uid="{00000000-0005-0000-0000-0000E4230000}"/>
    <cellStyle name="Normal 5 2 5 5" xfId="1544" xr:uid="{00000000-0005-0000-0000-0000E5230000}"/>
    <cellStyle name="Normal 5 2 5 5 2" xfId="5023" xr:uid="{00000000-0005-0000-0000-0000E6230000}"/>
    <cellStyle name="Normal 5 2 5 5 2 2" xfId="11449" xr:uid="{00000000-0005-0000-0000-0000E7230000}"/>
    <cellStyle name="Normal 5 2 5 5 3" xfId="8258" xr:uid="{00000000-0005-0000-0000-0000E8230000}"/>
    <cellStyle name="Normal 5 2 5 6" xfId="3010" xr:uid="{00000000-0005-0000-0000-0000E9230000}"/>
    <cellStyle name="Normal 5 2 5 6 2" xfId="5950" xr:uid="{00000000-0005-0000-0000-0000EA230000}"/>
    <cellStyle name="Normal 5 2 5 6 2 2" xfId="12376" xr:uid="{00000000-0005-0000-0000-0000EB230000}"/>
    <cellStyle name="Normal 5 2 5 6 3" xfId="9449" xr:uid="{00000000-0005-0000-0000-0000EC230000}"/>
    <cellStyle name="Normal 5 2 5 7" xfId="3914" xr:uid="{00000000-0005-0000-0000-0000ED230000}"/>
    <cellStyle name="Normal 5 2 5 7 2" xfId="10340" xr:uid="{00000000-0005-0000-0000-0000EE230000}"/>
    <cellStyle name="Normal 5 2 5 8" xfId="6969" xr:uid="{00000000-0005-0000-0000-0000EF230000}"/>
    <cellStyle name="Normal 5 2 5_IOPES" xfId="2645" xr:uid="{00000000-0005-0000-0000-0000F0230000}"/>
    <cellStyle name="Normal 5 2 6" xfId="432" xr:uid="{00000000-0005-0000-0000-0000F1230000}"/>
    <cellStyle name="Normal 5 2 6 2" xfId="1011" xr:uid="{00000000-0005-0000-0000-0000F2230000}"/>
    <cellStyle name="Normal 5 2 6 2 2" xfId="2168" xr:uid="{00000000-0005-0000-0000-0000F3230000}"/>
    <cellStyle name="Normal 5 2 6 2 2 2" xfId="5450" xr:uid="{00000000-0005-0000-0000-0000F4230000}"/>
    <cellStyle name="Normal 5 2 6 2 2 2 2" xfId="11876" xr:uid="{00000000-0005-0000-0000-0000F5230000}"/>
    <cellStyle name="Normal 5 2 6 2 2 3" xfId="8860" xr:uid="{00000000-0005-0000-0000-0000F6230000}"/>
    <cellStyle name="Normal 5 2 6 2 3" xfId="3432" xr:uid="{00000000-0005-0000-0000-0000F7230000}"/>
    <cellStyle name="Normal 5 2 6 2 3 2" xfId="6371" xr:uid="{00000000-0005-0000-0000-0000F8230000}"/>
    <cellStyle name="Normal 5 2 6 2 3 2 2" xfId="12797" xr:uid="{00000000-0005-0000-0000-0000F9230000}"/>
    <cellStyle name="Normal 5 2 6 2 3 3" xfId="9870" xr:uid="{00000000-0005-0000-0000-0000FA230000}"/>
    <cellStyle name="Normal 5 2 6 2 4" xfId="4670" xr:uid="{00000000-0005-0000-0000-0000FB230000}"/>
    <cellStyle name="Normal 5 2 6 2 4 2" xfId="11096" xr:uid="{00000000-0005-0000-0000-0000FC230000}"/>
    <cellStyle name="Normal 5 2 6 2 5" xfId="7731" xr:uid="{00000000-0005-0000-0000-0000FD230000}"/>
    <cellStyle name="Normal 5 2 6 3" xfId="1621" xr:uid="{00000000-0005-0000-0000-0000FE230000}"/>
    <cellStyle name="Normal 5 2 6 3 2" xfId="5082" xr:uid="{00000000-0005-0000-0000-0000FF230000}"/>
    <cellStyle name="Normal 5 2 6 3 2 2" xfId="11508" xr:uid="{00000000-0005-0000-0000-000000240000}"/>
    <cellStyle name="Normal 5 2 6 3 3" xfId="8332" xr:uid="{00000000-0005-0000-0000-000001240000}"/>
    <cellStyle name="Normal 5 2 6 4" xfId="3070" xr:uid="{00000000-0005-0000-0000-000002240000}"/>
    <cellStyle name="Normal 5 2 6 4 2" xfId="6009" xr:uid="{00000000-0005-0000-0000-000003240000}"/>
    <cellStyle name="Normal 5 2 6 4 2 2" xfId="12435" xr:uid="{00000000-0005-0000-0000-000004240000}"/>
    <cellStyle name="Normal 5 2 6 4 3" xfId="9508" xr:uid="{00000000-0005-0000-0000-000005240000}"/>
    <cellStyle name="Normal 5 2 6 5" xfId="4122" xr:uid="{00000000-0005-0000-0000-000006240000}"/>
    <cellStyle name="Normal 5 2 6 5 2" xfId="10548" xr:uid="{00000000-0005-0000-0000-000007240000}"/>
    <cellStyle name="Normal 5 2 6 6" xfId="7177" xr:uid="{00000000-0005-0000-0000-000008240000}"/>
    <cellStyle name="Normal 5 2 7" xfId="253" xr:uid="{00000000-0005-0000-0000-000009240000}"/>
    <cellStyle name="Normal 5 2 7 2" xfId="833" xr:uid="{00000000-0005-0000-0000-00000A240000}"/>
    <cellStyle name="Normal 5 2 7 2 2" xfId="4492" xr:uid="{00000000-0005-0000-0000-00000B240000}"/>
    <cellStyle name="Normal 5 2 7 2 2 2" xfId="10918" xr:uid="{00000000-0005-0000-0000-00000C240000}"/>
    <cellStyle name="Normal 5 2 7 2 3" xfId="7553" xr:uid="{00000000-0005-0000-0000-00000D240000}"/>
    <cellStyle name="Normal 5 2 7 3" xfId="2395" xr:uid="{00000000-0005-0000-0000-00000E240000}"/>
    <cellStyle name="Normal 5 2 7 3 2" xfId="5582" xr:uid="{00000000-0005-0000-0000-00000F240000}"/>
    <cellStyle name="Normal 5 2 7 3 2 2" xfId="12008" xr:uid="{00000000-0005-0000-0000-000010240000}"/>
    <cellStyle name="Normal 5 2 7 3 3" xfId="9032" xr:uid="{00000000-0005-0000-0000-000011240000}"/>
    <cellStyle name="Normal 5 2 7 4" xfId="3561" xr:uid="{00000000-0005-0000-0000-000012240000}"/>
    <cellStyle name="Normal 5 2 7 4 2" xfId="6500" xr:uid="{00000000-0005-0000-0000-000013240000}"/>
    <cellStyle name="Normal 5 2 7 4 2 2" xfId="12926" xr:uid="{00000000-0005-0000-0000-000014240000}"/>
    <cellStyle name="Normal 5 2 7 4 3" xfId="9999" xr:uid="{00000000-0005-0000-0000-000015240000}"/>
    <cellStyle name="Normal 5 2 7 5" xfId="3944" xr:uid="{00000000-0005-0000-0000-000016240000}"/>
    <cellStyle name="Normal 5 2 7 5 2" xfId="10370" xr:uid="{00000000-0005-0000-0000-000017240000}"/>
    <cellStyle name="Normal 5 2 7 6" xfId="6999" xr:uid="{00000000-0005-0000-0000-000018240000}"/>
    <cellStyle name="Normal 5 2 8" xfId="655" xr:uid="{00000000-0005-0000-0000-000019240000}"/>
    <cellStyle name="Normal 5 2 8 2" xfId="1812" xr:uid="{00000000-0005-0000-0000-00001A240000}"/>
    <cellStyle name="Normal 5 2 8 2 2" xfId="5215" xr:uid="{00000000-0005-0000-0000-00001B240000}"/>
    <cellStyle name="Normal 5 2 8 2 2 2" xfId="11641" xr:uid="{00000000-0005-0000-0000-00001C240000}"/>
    <cellStyle name="Normal 5 2 8 2 3" xfId="8510" xr:uid="{00000000-0005-0000-0000-00001D240000}"/>
    <cellStyle name="Normal 5 2 8 3" xfId="3199" xr:uid="{00000000-0005-0000-0000-00001E240000}"/>
    <cellStyle name="Normal 5 2 8 3 2" xfId="6138" xr:uid="{00000000-0005-0000-0000-00001F240000}"/>
    <cellStyle name="Normal 5 2 8 3 2 2" xfId="12564" xr:uid="{00000000-0005-0000-0000-000020240000}"/>
    <cellStyle name="Normal 5 2 8 3 3" xfId="9637" xr:uid="{00000000-0005-0000-0000-000021240000}"/>
    <cellStyle name="Normal 5 2 8 4" xfId="4314" xr:uid="{00000000-0005-0000-0000-000022240000}"/>
    <cellStyle name="Normal 5 2 8 4 2" xfId="10740" xr:uid="{00000000-0005-0000-0000-000023240000}"/>
    <cellStyle name="Normal 5 2 8 5" xfId="7375" xr:uid="{00000000-0005-0000-0000-000024240000}"/>
    <cellStyle name="Normal 5 2 9" xfId="1253" xr:uid="{00000000-0005-0000-0000-000025240000}"/>
    <cellStyle name="Normal 5 2 9 2" xfId="4849" xr:uid="{00000000-0005-0000-0000-000026240000}"/>
    <cellStyle name="Normal 5 2 9 2 2" xfId="11275" xr:uid="{00000000-0005-0000-0000-000027240000}"/>
    <cellStyle name="Normal 5 2 9 3" xfId="7969" xr:uid="{00000000-0005-0000-0000-000028240000}"/>
    <cellStyle name="Normal 5 2_IOPES" xfId="2371" xr:uid="{00000000-0005-0000-0000-000029240000}"/>
    <cellStyle name="Normal 5 22" xfId="2576" xr:uid="{00000000-0005-0000-0000-00002A240000}"/>
    <cellStyle name="Normal 5 22 2" xfId="3727" xr:uid="{00000000-0005-0000-0000-00002B240000}"/>
    <cellStyle name="Normal 5 22 2 2" xfId="6666" xr:uid="{00000000-0005-0000-0000-00002C240000}"/>
    <cellStyle name="Normal 5 22 2 2 2" xfId="13092" xr:uid="{00000000-0005-0000-0000-00002D240000}"/>
    <cellStyle name="Normal 5 22 2 3" xfId="10165" xr:uid="{00000000-0005-0000-0000-00002E240000}"/>
    <cellStyle name="Normal 5 22 3" xfId="5748" xr:uid="{00000000-0005-0000-0000-00002F240000}"/>
    <cellStyle name="Normal 5 22 3 2" xfId="12174" xr:uid="{00000000-0005-0000-0000-000030240000}"/>
    <cellStyle name="Normal 5 22 4" xfId="9198" xr:uid="{00000000-0005-0000-0000-000031240000}"/>
    <cellStyle name="Normal 5 23 5" xfId="13665" xr:uid="{00000000-0005-0000-0000-000032240000}"/>
    <cellStyle name="Normal 5 26 2" xfId="1784" xr:uid="{00000000-0005-0000-0000-000033240000}"/>
    <cellStyle name="Normal 5 26 2 2" xfId="2325" xr:uid="{00000000-0005-0000-0000-000034240000}"/>
    <cellStyle name="Normal 5 26 2 2 2" xfId="3542" xr:uid="{00000000-0005-0000-0000-000035240000}"/>
    <cellStyle name="Normal 5 26 2 2 2 2" xfId="6481" xr:uid="{00000000-0005-0000-0000-000036240000}"/>
    <cellStyle name="Normal 5 26 2 2 2 2 2" xfId="12907" xr:uid="{00000000-0005-0000-0000-000037240000}"/>
    <cellStyle name="Normal 5 26 2 2 2 3" xfId="9980" xr:uid="{00000000-0005-0000-0000-000038240000}"/>
    <cellStyle name="Normal 5 26 2 2 3" xfId="5563" xr:uid="{00000000-0005-0000-0000-000039240000}"/>
    <cellStyle name="Normal 5 26 2 2 3 2" xfId="11989" xr:uid="{00000000-0005-0000-0000-00003A240000}"/>
    <cellStyle name="Normal 5 26 2 2 4" xfId="9004" xr:uid="{00000000-0005-0000-0000-00003B240000}"/>
    <cellStyle name="Normal 5 26 2 3" xfId="3180" xr:uid="{00000000-0005-0000-0000-00003C240000}"/>
    <cellStyle name="Normal 5 26 2 3 2" xfId="6119" xr:uid="{00000000-0005-0000-0000-00003D240000}"/>
    <cellStyle name="Normal 5 26 2 3 2 2" xfId="12545" xr:uid="{00000000-0005-0000-0000-00003E240000}"/>
    <cellStyle name="Normal 5 26 2 3 3" xfId="9618" xr:uid="{00000000-0005-0000-0000-00003F240000}"/>
    <cellStyle name="Normal 5 26 2 4" xfId="5196" xr:uid="{00000000-0005-0000-0000-000040240000}"/>
    <cellStyle name="Normal 5 26 2 4 2" xfId="11622" xr:uid="{00000000-0005-0000-0000-000041240000}"/>
    <cellStyle name="Normal 5 26 2 5" xfId="8489" xr:uid="{00000000-0005-0000-0000-000042240000}"/>
    <cellStyle name="Normal 5 3" xfId="45" xr:uid="{00000000-0005-0000-0000-000043240000}"/>
    <cellStyle name="Normal 5 3 10" xfId="2825" xr:uid="{00000000-0005-0000-0000-000044240000}"/>
    <cellStyle name="Normal 5 3 10 2" xfId="5766" xr:uid="{00000000-0005-0000-0000-000045240000}"/>
    <cellStyle name="Normal 5 3 10 2 2" xfId="12192" xr:uid="{00000000-0005-0000-0000-000046240000}"/>
    <cellStyle name="Normal 5 3 10 3" xfId="9265" xr:uid="{00000000-0005-0000-0000-000047240000}"/>
    <cellStyle name="Normal 5 3 11" xfId="3756" xr:uid="{00000000-0005-0000-0000-000048240000}"/>
    <cellStyle name="Normal 5 3 11 2" xfId="10182" xr:uid="{00000000-0005-0000-0000-000049240000}"/>
    <cellStyle name="Normal 5 3 12" xfId="6688" xr:uid="{00000000-0005-0000-0000-00004A240000}"/>
    <cellStyle name="Normal 5 3 13" xfId="6731" xr:uid="{00000000-0005-0000-0000-00004B240000}"/>
    <cellStyle name="Normal 5 3 14" xfId="6772" xr:uid="{00000000-0005-0000-0000-00004C240000}"/>
    <cellStyle name="Normal 5 3 15" xfId="6811" xr:uid="{00000000-0005-0000-0000-00004D240000}"/>
    <cellStyle name="Normal 5 3 16" xfId="13604" xr:uid="{00000000-0005-0000-0000-00004E240000}"/>
    <cellStyle name="Normal 5 3 2" xfId="114" xr:uid="{00000000-0005-0000-0000-00004F240000}"/>
    <cellStyle name="Normal 5 3 2 10" xfId="13619" xr:uid="{00000000-0005-0000-0000-000050240000}"/>
    <cellStyle name="Normal 5 3 2 2" xfId="175" xr:uid="{00000000-0005-0000-0000-000051240000}"/>
    <cellStyle name="Normal 5 3 2 2 2" xfId="546" xr:uid="{00000000-0005-0000-0000-000052240000}"/>
    <cellStyle name="Normal 5 3 2 2 2 2" xfId="1125" xr:uid="{00000000-0005-0000-0000-000053240000}"/>
    <cellStyle name="Normal 5 3 2 2 2 2 2" xfId="4784" xr:uid="{00000000-0005-0000-0000-000054240000}"/>
    <cellStyle name="Normal 5 3 2 2 2 2 2 2" xfId="11210" xr:uid="{00000000-0005-0000-0000-000055240000}"/>
    <cellStyle name="Normal 5 3 2 2 2 2 3" xfId="7845" xr:uid="{00000000-0005-0000-0000-000056240000}"/>
    <cellStyle name="Normal 5 3 2 2 2 3" xfId="2514" xr:uid="{00000000-0005-0000-0000-000057240000}"/>
    <cellStyle name="Normal 5 3 2 2 2 3 2" xfId="5696" xr:uid="{00000000-0005-0000-0000-000058240000}"/>
    <cellStyle name="Normal 5 3 2 2 2 3 2 2" xfId="12122" xr:uid="{00000000-0005-0000-0000-000059240000}"/>
    <cellStyle name="Normal 5 3 2 2 2 3 3" xfId="9146" xr:uid="{00000000-0005-0000-0000-00005A240000}"/>
    <cellStyle name="Normal 5 3 2 2 2 4" xfId="3675" xr:uid="{00000000-0005-0000-0000-00005B240000}"/>
    <cellStyle name="Normal 5 3 2 2 2 4 2" xfId="6614" xr:uid="{00000000-0005-0000-0000-00005C240000}"/>
    <cellStyle name="Normal 5 3 2 2 2 4 2 2" xfId="13040" xr:uid="{00000000-0005-0000-0000-00005D240000}"/>
    <cellStyle name="Normal 5 3 2 2 2 4 3" xfId="10113" xr:uid="{00000000-0005-0000-0000-00005E240000}"/>
    <cellStyle name="Normal 5 3 2 2 2 5" xfId="4236" xr:uid="{00000000-0005-0000-0000-00005F240000}"/>
    <cellStyle name="Normal 5 3 2 2 2 5 2" xfId="10662" xr:uid="{00000000-0005-0000-0000-000060240000}"/>
    <cellStyle name="Normal 5 3 2 2 2 6" xfId="7291" xr:uid="{00000000-0005-0000-0000-000061240000}"/>
    <cellStyle name="Normal 5 3 2 2 3" xfId="367" xr:uid="{00000000-0005-0000-0000-000062240000}"/>
    <cellStyle name="Normal 5 3 2 2 3 2" xfId="947" xr:uid="{00000000-0005-0000-0000-000063240000}"/>
    <cellStyle name="Normal 5 3 2 2 3 2 2" xfId="4606" xr:uid="{00000000-0005-0000-0000-000064240000}"/>
    <cellStyle name="Normal 5 3 2 2 3 2 2 2" xfId="11032" xr:uid="{00000000-0005-0000-0000-000065240000}"/>
    <cellStyle name="Normal 5 3 2 2 3 2 3" xfId="7667" xr:uid="{00000000-0005-0000-0000-000066240000}"/>
    <cellStyle name="Normal 5 3 2 2 3 3" xfId="2279" xr:uid="{00000000-0005-0000-0000-000067240000}"/>
    <cellStyle name="Normal 5 3 2 2 3 3 2" xfId="5533" xr:uid="{00000000-0005-0000-0000-000068240000}"/>
    <cellStyle name="Normal 5 3 2 2 3 3 2 2" xfId="11959" xr:uid="{00000000-0005-0000-0000-000069240000}"/>
    <cellStyle name="Normal 5 3 2 2 3 3 3" xfId="8960" xr:uid="{00000000-0005-0000-0000-00006A240000}"/>
    <cellStyle name="Normal 5 3 2 2 3 4" xfId="3514" xr:uid="{00000000-0005-0000-0000-00006B240000}"/>
    <cellStyle name="Normal 5 3 2 2 3 4 2" xfId="6453" xr:uid="{00000000-0005-0000-0000-00006C240000}"/>
    <cellStyle name="Normal 5 3 2 2 3 4 2 2" xfId="12879" xr:uid="{00000000-0005-0000-0000-00006D240000}"/>
    <cellStyle name="Normal 5 3 2 2 3 4 3" xfId="9952" xr:uid="{00000000-0005-0000-0000-00006E240000}"/>
    <cellStyle name="Normal 5 3 2 2 3 5" xfId="4058" xr:uid="{00000000-0005-0000-0000-00006F240000}"/>
    <cellStyle name="Normal 5 3 2 2 3 5 2" xfId="10484" xr:uid="{00000000-0005-0000-0000-000070240000}"/>
    <cellStyle name="Normal 5 3 2 2 3 6" xfId="7113" xr:uid="{00000000-0005-0000-0000-000071240000}"/>
    <cellStyle name="Normal 5 3 2 2 4" xfId="769" xr:uid="{00000000-0005-0000-0000-000072240000}"/>
    <cellStyle name="Normal 5 3 2 2 4 2" xfId="4428" xr:uid="{00000000-0005-0000-0000-000073240000}"/>
    <cellStyle name="Normal 5 3 2 2 4 2 2" xfId="10854" xr:uid="{00000000-0005-0000-0000-000074240000}"/>
    <cellStyle name="Normal 5 3 2 2 4 3" xfId="7489" xr:uid="{00000000-0005-0000-0000-000075240000}"/>
    <cellStyle name="Normal 5 3 2 2 5" xfId="1723" xr:uid="{00000000-0005-0000-0000-000076240000}"/>
    <cellStyle name="Normal 5 3 2 2 5 2" xfId="5165" xr:uid="{00000000-0005-0000-0000-000077240000}"/>
    <cellStyle name="Normal 5 3 2 2 5 2 2" xfId="11591" xr:uid="{00000000-0005-0000-0000-000078240000}"/>
    <cellStyle name="Normal 5 3 2 2 5 3" xfId="8432" xr:uid="{00000000-0005-0000-0000-000079240000}"/>
    <cellStyle name="Normal 5 3 2 2 6" xfId="3152" xr:uid="{00000000-0005-0000-0000-00007A240000}"/>
    <cellStyle name="Normal 5 3 2 2 6 2" xfId="6091" xr:uid="{00000000-0005-0000-0000-00007B240000}"/>
    <cellStyle name="Normal 5 3 2 2 6 2 2" xfId="12517" xr:uid="{00000000-0005-0000-0000-00007C240000}"/>
    <cellStyle name="Normal 5 3 2 2 6 3" xfId="9590" xr:uid="{00000000-0005-0000-0000-00007D240000}"/>
    <cellStyle name="Normal 5 3 2 2 7" xfId="3880" xr:uid="{00000000-0005-0000-0000-00007E240000}"/>
    <cellStyle name="Normal 5 3 2 2 7 2" xfId="10306" xr:uid="{00000000-0005-0000-0000-00007F240000}"/>
    <cellStyle name="Normal 5 3 2 2 8" xfId="6935" xr:uid="{00000000-0005-0000-0000-000080240000}"/>
    <cellStyle name="Normal 5 3 2 2_IOPES" xfId="2340" xr:uid="{00000000-0005-0000-0000-000081240000}"/>
    <cellStyle name="Normal 5 3 2 3" xfId="487" xr:uid="{00000000-0005-0000-0000-000082240000}"/>
    <cellStyle name="Normal 5 3 2 3 2" xfId="1066" xr:uid="{00000000-0005-0000-0000-000083240000}"/>
    <cellStyle name="Normal 5 3 2 3 2 2" xfId="2201" xr:uid="{00000000-0005-0000-0000-000084240000}"/>
    <cellStyle name="Normal 5 3 2 3 2 2 2" xfId="5471" xr:uid="{00000000-0005-0000-0000-000085240000}"/>
    <cellStyle name="Normal 5 3 2 3 2 2 2 2" xfId="11897" xr:uid="{00000000-0005-0000-0000-000086240000}"/>
    <cellStyle name="Normal 5 3 2 3 2 2 3" xfId="8886" xr:uid="{00000000-0005-0000-0000-000087240000}"/>
    <cellStyle name="Normal 5 3 2 3 2 3" xfId="3453" xr:uid="{00000000-0005-0000-0000-000088240000}"/>
    <cellStyle name="Normal 5 3 2 3 2 3 2" xfId="6392" xr:uid="{00000000-0005-0000-0000-000089240000}"/>
    <cellStyle name="Normal 5 3 2 3 2 3 2 2" xfId="12818" xr:uid="{00000000-0005-0000-0000-00008A240000}"/>
    <cellStyle name="Normal 5 3 2 3 2 3 3" xfId="9891" xr:uid="{00000000-0005-0000-0000-00008B240000}"/>
    <cellStyle name="Normal 5 3 2 3 2 4" xfId="4725" xr:uid="{00000000-0005-0000-0000-00008C240000}"/>
    <cellStyle name="Normal 5 3 2 3 2 4 2" xfId="11151" xr:uid="{00000000-0005-0000-0000-00008D240000}"/>
    <cellStyle name="Normal 5 3 2 3 2 5" xfId="7786" xr:uid="{00000000-0005-0000-0000-00008E240000}"/>
    <cellStyle name="Normal 5 3 2 3 3" xfId="1647" xr:uid="{00000000-0005-0000-0000-00008F240000}"/>
    <cellStyle name="Normal 5 3 2 3 3 2" xfId="5103" xr:uid="{00000000-0005-0000-0000-000090240000}"/>
    <cellStyle name="Normal 5 3 2 3 3 2 2" xfId="11529" xr:uid="{00000000-0005-0000-0000-000091240000}"/>
    <cellStyle name="Normal 5 3 2 3 3 3" xfId="8358" xr:uid="{00000000-0005-0000-0000-000092240000}"/>
    <cellStyle name="Normal 5 3 2 3 4" xfId="3091" xr:uid="{00000000-0005-0000-0000-000093240000}"/>
    <cellStyle name="Normal 5 3 2 3 4 2" xfId="6030" xr:uid="{00000000-0005-0000-0000-000094240000}"/>
    <cellStyle name="Normal 5 3 2 3 4 2 2" xfId="12456" xr:uid="{00000000-0005-0000-0000-000095240000}"/>
    <cellStyle name="Normal 5 3 2 3 4 3" xfId="9529" xr:uid="{00000000-0005-0000-0000-000096240000}"/>
    <cellStyle name="Normal 5 3 2 3 5" xfId="4177" xr:uid="{00000000-0005-0000-0000-000097240000}"/>
    <cellStyle name="Normal 5 3 2 3 5 2" xfId="10603" xr:uid="{00000000-0005-0000-0000-000098240000}"/>
    <cellStyle name="Normal 5 3 2 3 6" xfId="7232" xr:uid="{00000000-0005-0000-0000-000099240000}"/>
    <cellStyle name="Normal 5 3 2 4" xfId="308" xr:uid="{00000000-0005-0000-0000-00009A240000}"/>
    <cellStyle name="Normal 5 3 2 4 2" xfId="888" xr:uid="{00000000-0005-0000-0000-00009B240000}"/>
    <cellStyle name="Normal 5 3 2 4 2 2" xfId="4547" xr:uid="{00000000-0005-0000-0000-00009C240000}"/>
    <cellStyle name="Normal 5 3 2 4 2 2 2" xfId="10973" xr:uid="{00000000-0005-0000-0000-00009D240000}"/>
    <cellStyle name="Normal 5 3 2 4 2 3" xfId="7608" xr:uid="{00000000-0005-0000-0000-00009E240000}"/>
    <cellStyle name="Normal 5 3 2 4 3" xfId="2453" xr:uid="{00000000-0005-0000-0000-00009F240000}"/>
    <cellStyle name="Normal 5 3 2 4 3 2" xfId="5637" xr:uid="{00000000-0005-0000-0000-0000A0240000}"/>
    <cellStyle name="Normal 5 3 2 4 3 2 2" xfId="12063" xr:uid="{00000000-0005-0000-0000-0000A1240000}"/>
    <cellStyle name="Normal 5 3 2 4 3 3" xfId="9087" xr:uid="{00000000-0005-0000-0000-0000A2240000}"/>
    <cellStyle name="Normal 5 3 2 4 4" xfId="3616" xr:uid="{00000000-0005-0000-0000-0000A3240000}"/>
    <cellStyle name="Normal 5 3 2 4 4 2" xfId="6555" xr:uid="{00000000-0005-0000-0000-0000A4240000}"/>
    <cellStyle name="Normal 5 3 2 4 4 2 2" xfId="12981" xr:uid="{00000000-0005-0000-0000-0000A5240000}"/>
    <cellStyle name="Normal 5 3 2 4 4 3" xfId="10054" xr:uid="{00000000-0005-0000-0000-0000A6240000}"/>
    <cellStyle name="Normal 5 3 2 4 5" xfId="3999" xr:uid="{00000000-0005-0000-0000-0000A7240000}"/>
    <cellStyle name="Normal 5 3 2 4 5 2" xfId="10425" xr:uid="{00000000-0005-0000-0000-0000A8240000}"/>
    <cellStyle name="Normal 5 3 2 4 6" xfId="7054" xr:uid="{00000000-0005-0000-0000-0000A9240000}"/>
    <cellStyle name="Normal 5 3 2 5" xfId="710" xr:uid="{00000000-0005-0000-0000-0000AA240000}"/>
    <cellStyle name="Normal 5 3 2 5 2" xfId="1865" xr:uid="{00000000-0005-0000-0000-0000AB240000}"/>
    <cellStyle name="Normal 5 3 2 5 2 2" xfId="5263" xr:uid="{00000000-0005-0000-0000-0000AC240000}"/>
    <cellStyle name="Normal 5 3 2 5 2 2 2" xfId="11689" xr:uid="{00000000-0005-0000-0000-0000AD240000}"/>
    <cellStyle name="Normal 5 3 2 5 2 3" xfId="8561" xr:uid="{00000000-0005-0000-0000-0000AE240000}"/>
    <cellStyle name="Normal 5 3 2 5 3" xfId="3247" xr:uid="{00000000-0005-0000-0000-0000AF240000}"/>
    <cellStyle name="Normal 5 3 2 5 3 2" xfId="6186" xr:uid="{00000000-0005-0000-0000-0000B0240000}"/>
    <cellStyle name="Normal 5 3 2 5 3 2 2" xfId="12612" xr:uid="{00000000-0005-0000-0000-0000B1240000}"/>
    <cellStyle name="Normal 5 3 2 5 3 3" xfId="9685" xr:uid="{00000000-0005-0000-0000-0000B2240000}"/>
    <cellStyle name="Normal 5 3 2 5 4" xfId="4369" xr:uid="{00000000-0005-0000-0000-0000B3240000}"/>
    <cellStyle name="Normal 5 3 2 5 4 2" xfId="10795" xr:uid="{00000000-0005-0000-0000-0000B4240000}"/>
    <cellStyle name="Normal 5 3 2 5 5" xfId="7430" xr:uid="{00000000-0005-0000-0000-0000B5240000}"/>
    <cellStyle name="Normal 5 3 2 6" xfId="1311" xr:uid="{00000000-0005-0000-0000-0000B6240000}"/>
    <cellStyle name="Normal 5 3 2 6 2" xfId="4897" xr:uid="{00000000-0005-0000-0000-0000B7240000}"/>
    <cellStyle name="Normal 5 3 2 6 2 2" xfId="11323" xr:uid="{00000000-0005-0000-0000-0000B8240000}"/>
    <cellStyle name="Normal 5 3 2 6 3" xfId="8025" xr:uid="{00000000-0005-0000-0000-0000B9240000}"/>
    <cellStyle name="Normal 5 3 2 7" xfId="2883" xr:uid="{00000000-0005-0000-0000-0000BA240000}"/>
    <cellStyle name="Normal 5 3 2 7 2" xfId="5824" xr:uid="{00000000-0005-0000-0000-0000BB240000}"/>
    <cellStyle name="Normal 5 3 2 7 2 2" xfId="12250" xr:uid="{00000000-0005-0000-0000-0000BC240000}"/>
    <cellStyle name="Normal 5 3 2 7 3" xfId="9323" xr:uid="{00000000-0005-0000-0000-0000BD240000}"/>
    <cellStyle name="Normal 5 3 2 8" xfId="3821" xr:uid="{00000000-0005-0000-0000-0000BE240000}"/>
    <cellStyle name="Normal 5 3 2 8 2" xfId="10247" xr:uid="{00000000-0005-0000-0000-0000BF240000}"/>
    <cellStyle name="Normal 5 3 2 9" xfId="6876" xr:uid="{00000000-0005-0000-0000-0000C0240000}"/>
    <cellStyle name="Normal 5 3 2_IOPES" xfId="2628" xr:uid="{00000000-0005-0000-0000-0000C1240000}"/>
    <cellStyle name="Normal 5 3 3" xfId="79" xr:uid="{00000000-0005-0000-0000-0000C2240000}"/>
    <cellStyle name="Normal 5 3 3 2" xfId="452" xr:uid="{00000000-0005-0000-0000-0000C3240000}"/>
    <cellStyle name="Normal 5 3 3 2 2" xfId="1031" xr:uid="{00000000-0005-0000-0000-0000C4240000}"/>
    <cellStyle name="Normal 5 3 3 2 2 2" xfId="2242" xr:uid="{00000000-0005-0000-0000-0000C5240000}"/>
    <cellStyle name="Normal 5 3 3 2 2 2 2" xfId="5501" xr:uid="{00000000-0005-0000-0000-0000C6240000}"/>
    <cellStyle name="Normal 5 3 3 2 2 2 2 2" xfId="11927" xr:uid="{00000000-0005-0000-0000-0000C7240000}"/>
    <cellStyle name="Normal 5 3 3 2 2 2 3" xfId="8925" xr:uid="{00000000-0005-0000-0000-0000C8240000}"/>
    <cellStyle name="Normal 5 3 3 2 2 3" xfId="3483" xr:uid="{00000000-0005-0000-0000-0000C9240000}"/>
    <cellStyle name="Normal 5 3 3 2 2 3 2" xfId="6422" xr:uid="{00000000-0005-0000-0000-0000CA240000}"/>
    <cellStyle name="Normal 5 3 3 2 2 3 2 2" xfId="12848" xr:uid="{00000000-0005-0000-0000-0000CB240000}"/>
    <cellStyle name="Normal 5 3 3 2 2 3 3" xfId="9921" xr:uid="{00000000-0005-0000-0000-0000CC240000}"/>
    <cellStyle name="Normal 5 3 3 2 2 4" xfId="4690" xr:uid="{00000000-0005-0000-0000-0000CD240000}"/>
    <cellStyle name="Normal 5 3 3 2 2 4 2" xfId="11116" xr:uid="{00000000-0005-0000-0000-0000CE240000}"/>
    <cellStyle name="Normal 5 3 3 2 2 5" xfId="7751" xr:uid="{00000000-0005-0000-0000-0000CF240000}"/>
    <cellStyle name="Normal 5 3 3 2 3" xfId="1687" xr:uid="{00000000-0005-0000-0000-0000D0240000}"/>
    <cellStyle name="Normal 5 3 3 2 3 2" xfId="5133" xr:uid="{00000000-0005-0000-0000-0000D1240000}"/>
    <cellStyle name="Normal 5 3 3 2 3 2 2" xfId="11559" xr:uid="{00000000-0005-0000-0000-0000D2240000}"/>
    <cellStyle name="Normal 5 3 3 2 3 3" xfId="8397" xr:uid="{00000000-0005-0000-0000-0000D3240000}"/>
    <cellStyle name="Normal 5 3 3 2 4" xfId="3121" xr:uid="{00000000-0005-0000-0000-0000D4240000}"/>
    <cellStyle name="Normal 5 3 3 2 4 2" xfId="6060" xr:uid="{00000000-0005-0000-0000-0000D5240000}"/>
    <cellStyle name="Normal 5 3 3 2 4 2 2" xfId="12486" xr:uid="{00000000-0005-0000-0000-0000D6240000}"/>
    <cellStyle name="Normal 5 3 3 2 4 3" xfId="9559" xr:uid="{00000000-0005-0000-0000-0000D7240000}"/>
    <cellStyle name="Normal 5 3 3 2 5" xfId="4142" xr:uid="{00000000-0005-0000-0000-0000D8240000}"/>
    <cellStyle name="Normal 5 3 3 2 5 2" xfId="10568" xr:uid="{00000000-0005-0000-0000-0000D9240000}"/>
    <cellStyle name="Normal 5 3 3 2 6" xfId="7197" xr:uid="{00000000-0005-0000-0000-0000DA240000}"/>
    <cellStyle name="Normal 5 3 3 3" xfId="273" xr:uid="{00000000-0005-0000-0000-0000DB240000}"/>
    <cellStyle name="Normal 5 3 3 3 2" xfId="853" xr:uid="{00000000-0005-0000-0000-0000DC240000}"/>
    <cellStyle name="Normal 5 3 3 3 2 2" xfId="4512" xr:uid="{00000000-0005-0000-0000-0000DD240000}"/>
    <cellStyle name="Normal 5 3 3 3 2 2 2" xfId="10938" xr:uid="{00000000-0005-0000-0000-0000DE240000}"/>
    <cellStyle name="Normal 5 3 3 3 2 3" xfId="7573" xr:uid="{00000000-0005-0000-0000-0000DF240000}"/>
    <cellStyle name="Normal 5 3 3 3 3" xfId="2418" xr:uid="{00000000-0005-0000-0000-0000E0240000}"/>
    <cellStyle name="Normal 5 3 3 3 3 2" xfId="5602" xr:uid="{00000000-0005-0000-0000-0000E1240000}"/>
    <cellStyle name="Normal 5 3 3 3 3 2 2" xfId="12028" xr:uid="{00000000-0005-0000-0000-0000E2240000}"/>
    <cellStyle name="Normal 5 3 3 3 3 3" xfId="9052" xr:uid="{00000000-0005-0000-0000-0000E3240000}"/>
    <cellStyle name="Normal 5 3 3 3 4" xfId="3581" xr:uid="{00000000-0005-0000-0000-0000E4240000}"/>
    <cellStyle name="Normal 5 3 3 3 4 2" xfId="6520" xr:uid="{00000000-0005-0000-0000-0000E5240000}"/>
    <cellStyle name="Normal 5 3 3 3 4 2 2" xfId="12946" xr:uid="{00000000-0005-0000-0000-0000E6240000}"/>
    <cellStyle name="Normal 5 3 3 3 4 3" xfId="10019" xr:uid="{00000000-0005-0000-0000-0000E7240000}"/>
    <cellStyle name="Normal 5 3 3 3 5" xfId="3964" xr:uid="{00000000-0005-0000-0000-0000E8240000}"/>
    <cellStyle name="Normal 5 3 3 3 5 2" xfId="10390" xr:uid="{00000000-0005-0000-0000-0000E9240000}"/>
    <cellStyle name="Normal 5 3 3 3 6" xfId="7019" xr:uid="{00000000-0005-0000-0000-0000EA240000}"/>
    <cellStyle name="Normal 5 3 3 4" xfId="675" xr:uid="{00000000-0005-0000-0000-0000EB240000}"/>
    <cellStyle name="Normal 5 3 3 4 2" xfId="1930" xr:uid="{00000000-0005-0000-0000-0000EC240000}"/>
    <cellStyle name="Normal 5 3 3 4 2 2" xfId="5321" xr:uid="{00000000-0005-0000-0000-0000ED240000}"/>
    <cellStyle name="Normal 5 3 3 4 2 2 2" xfId="11747" xr:uid="{00000000-0005-0000-0000-0000EE240000}"/>
    <cellStyle name="Normal 5 3 3 4 2 3" xfId="8626" xr:uid="{00000000-0005-0000-0000-0000EF240000}"/>
    <cellStyle name="Normal 5 3 3 4 3" xfId="3305" xr:uid="{00000000-0005-0000-0000-0000F0240000}"/>
    <cellStyle name="Normal 5 3 3 4 3 2" xfId="6244" xr:uid="{00000000-0005-0000-0000-0000F1240000}"/>
    <cellStyle name="Normal 5 3 3 4 3 2 2" xfId="12670" xr:uid="{00000000-0005-0000-0000-0000F2240000}"/>
    <cellStyle name="Normal 5 3 3 4 3 3" xfId="9743" xr:uid="{00000000-0005-0000-0000-0000F3240000}"/>
    <cellStyle name="Normal 5 3 3 4 4" xfId="4334" xr:uid="{00000000-0005-0000-0000-0000F4240000}"/>
    <cellStyle name="Normal 5 3 3 4 4 2" xfId="10760" xr:uid="{00000000-0005-0000-0000-0000F5240000}"/>
    <cellStyle name="Normal 5 3 3 4 5" xfId="7395" xr:uid="{00000000-0005-0000-0000-0000F6240000}"/>
    <cellStyle name="Normal 5 3 3 5" xfId="1377" xr:uid="{00000000-0005-0000-0000-0000F7240000}"/>
    <cellStyle name="Normal 5 3 3 5 2" xfId="4955" xr:uid="{00000000-0005-0000-0000-0000F8240000}"/>
    <cellStyle name="Normal 5 3 3 5 2 2" xfId="11381" xr:uid="{00000000-0005-0000-0000-0000F9240000}"/>
    <cellStyle name="Normal 5 3 3 5 3" xfId="8091" xr:uid="{00000000-0005-0000-0000-0000FA240000}"/>
    <cellStyle name="Normal 5 3 3 6" xfId="2941" xr:uid="{00000000-0005-0000-0000-0000FB240000}"/>
    <cellStyle name="Normal 5 3 3 6 2" xfId="5882" xr:uid="{00000000-0005-0000-0000-0000FC240000}"/>
    <cellStyle name="Normal 5 3 3 6 2 2" xfId="12308" xr:uid="{00000000-0005-0000-0000-0000FD240000}"/>
    <cellStyle name="Normal 5 3 3 6 3" xfId="9381" xr:uid="{00000000-0005-0000-0000-0000FE240000}"/>
    <cellStyle name="Normal 5 3 3 7" xfId="3786" xr:uid="{00000000-0005-0000-0000-0000FF240000}"/>
    <cellStyle name="Normal 5 3 3 7 2" xfId="10212" xr:uid="{00000000-0005-0000-0000-000000250000}"/>
    <cellStyle name="Normal 5 3 3 8" xfId="6841" xr:uid="{00000000-0005-0000-0000-000001250000}"/>
    <cellStyle name="Normal 5 3 3_IOPES" xfId="2659" xr:uid="{00000000-0005-0000-0000-000002250000}"/>
    <cellStyle name="Normal 5 3 4" xfId="140" xr:uid="{00000000-0005-0000-0000-000003250000}"/>
    <cellStyle name="Normal 5 3 4 2" xfId="511" xr:uid="{00000000-0005-0000-0000-000004250000}"/>
    <cellStyle name="Normal 5 3 4 2 2" xfId="1090" xr:uid="{00000000-0005-0000-0000-000005250000}"/>
    <cellStyle name="Normal 5 3 4 2 2 2" xfId="4749" xr:uid="{00000000-0005-0000-0000-000006250000}"/>
    <cellStyle name="Normal 5 3 4 2 2 2 2" xfId="11175" xr:uid="{00000000-0005-0000-0000-000007250000}"/>
    <cellStyle name="Normal 5 3 4 2 2 3" xfId="7810" xr:uid="{00000000-0005-0000-0000-000008250000}"/>
    <cellStyle name="Normal 5 3 4 2 3" xfId="2479" xr:uid="{00000000-0005-0000-0000-000009250000}"/>
    <cellStyle name="Normal 5 3 4 2 3 2" xfId="5661" xr:uid="{00000000-0005-0000-0000-00000A250000}"/>
    <cellStyle name="Normal 5 3 4 2 3 2 2" xfId="12087" xr:uid="{00000000-0005-0000-0000-00000B250000}"/>
    <cellStyle name="Normal 5 3 4 2 3 3" xfId="9111" xr:uid="{00000000-0005-0000-0000-00000C250000}"/>
    <cellStyle name="Normal 5 3 4 2 4" xfId="3640" xr:uid="{00000000-0005-0000-0000-00000D250000}"/>
    <cellStyle name="Normal 5 3 4 2 4 2" xfId="6579" xr:uid="{00000000-0005-0000-0000-00000E250000}"/>
    <cellStyle name="Normal 5 3 4 2 4 2 2" xfId="13005" xr:uid="{00000000-0005-0000-0000-00000F250000}"/>
    <cellStyle name="Normal 5 3 4 2 4 3" xfId="10078" xr:uid="{00000000-0005-0000-0000-000010250000}"/>
    <cellStyle name="Normal 5 3 4 2 5" xfId="4201" xr:uid="{00000000-0005-0000-0000-000011250000}"/>
    <cellStyle name="Normal 5 3 4 2 5 2" xfId="10627" xr:uid="{00000000-0005-0000-0000-000012250000}"/>
    <cellStyle name="Normal 5 3 4 2 6" xfId="7256" xr:uid="{00000000-0005-0000-0000-000013250000}"/>
    <cellStyle name="Normal 5 3 4 3" xfId="332" xr:uid="{00000000-0005-0000-0000-000014250000}"/>
    <cellStyle name="Normal 5 3 4 3 2" xfId="912" xr:uid="{00000000-0005-0000-0000-000015250000}"/>
    <cellStyle name="Normal 5 3 4 3 2 2" xfId="4571" xr:uid="{00000000-0005-0000-0000-000016250000}"/>
    <cellStyle name="Normal 5 3 4 3 2 2 2" xfId="10997" xr:uid="{00000000-0005-0000-0000-000017250000}"/>
    <cellStyle name="Normal 5 3 4 3 2 3" xfId="7632" xr:uid="{00000000-0005-0000-0000-000018250000}"/>
    <cellStyle name="Normal 5 3 4 3 3" xfId="2083" xr:uid="{00000000-0005-0000-0000-000019250000}"/>
    <cellStyle name="Normal 5 3 4 3 3 2" xfId="5381" xr:uid="{00000000-0005-0000-0000-00001A250000}"/>
    <cellStyle name="Normal 5 3 4 3 3 2 2" xfId="11807" xr:uid="{00000000-0005-0000-0000-00001B250000}"/>
    <cellStyle name="Normal 5 3 4 3 3 3" xfId="8777" xr:uid="{00000000-0005-0000-0000-00001C250000}"/>
    <cellStyle name="Normal 5 3 4 3 4" xfId="3363" xr:uid="{00000000-0005-0000-0000-00001D250000}"/>
    <cellStyle name="Normal 5 3 4 3 4 2" xfId="6302" xr:uid="{00000000-0005-0000-0000-00001E250000}"/>
    <cellStyle name="Normal 5 3 4 3 4 2 2" xfId="12728" xr:uid="{00000000-0005-0000-0000-00001F250000}"/>
    <cellStyle name="Normal 5 3 4 3 4 3" xfId="9801" xr:uid="{00000000-0005-0000-0000-000020250000}"/>
    <cellStyle name="Normal 5 3 4 3 5" xfId="4023" xr:uid="{00000000-0005-0000-0000-000021250000}"/>
    <cellStyle name="Normal 5 3 4 3 5 2" xfId="10449" xr:uid="{00000000-0005-0000-0000-000022250000}"/>
    <cellStyle name="Normal 5 3 4 3 6" xfId="7078" xr:uid="{00000000-0005-0000-0000-000023250000}"/>
    <cellStyle name="Normal 5 3 4 4" xfId="734" xr:uid="{00000000-0005-0000-0000-000024250000}"/>
    <cellStyle name="Normal 5 3 4 4 2" xfId="4393" xr:uid="{00000000-0005-0000-0000-000025250000}"/>
    <cellStyle name="Normal 5 3 4 4 2 2" xfId="10819" xr:uid="{00000000-0005-0000-0000-000026250000}"/>
    <cellStyle name="Normal 5 3 4 4 3" xfId="7454" xr:uid="{00000000-0005-0000-0000-000027250000}"/>
    <cellStyle name="Normal 5 3 4 5" xfId="1534" xr:uid="{00000000-0005-0000-0000-000028250000}"/>
    <cellStyle name="Normal 5 3 4 5 2" xfId="5013" xr:uid="{00000000-0005-0000-0000-000029250000}"/>
    <cellStyle name="Normal 5 3 4 5 2 2" xfId="11439" xr:uid="{00000000-0005-0000-0000-00002A250000}"/>
    <cellStyle name="Normal 5 3 4 5 3" xfId="8248" xr:uid="{00000000-0005-0000-0000-00002B250000}"/>
    <cellStyle name="Normal 5 3 4 6" xfId="3000" xr:uid="{00000000-0005-0000-0000-00002C250000}"/>
    <cellStyle name="Normal 5 3 4 6 2" xfId="5940" xr:uid="{00000000-0005-0000-0000-00002D250000}"/>
    <cellStyle name="Normal 5 3 4 6 2 2" xfId="12366" xr:uid="{00000000-0005-0000-0000-00002E250000}"/>
    <cellStyle name="Normal 5 3 4 6 3" xfId="9439" xr:uid="{00000000-0005-0000-0000-00002F250000}"/>
    <cellStyle name="Normal 5 3 4 7" xfId="3845" xr:uid="{00000000-0005-0000-0000-000030250000}"/>
    <cellStyle name="Normal 5 3 4 7 2" xfId="10271" xr:uid="{00000000-0005-0000-0000-000031250000}"/>
    <cellStyle name="Normal 5 3 4 8" xfId="6900" xr:uid="{00000000-0005-0000-0000-000032250000}"/>
    <cellStyle name="Normal 5 3 4_IOPES" xfId="2674" xr:uid="{00000000-0005-0000-0000-000033250000}"/>
    <cellStyle name="Normal 5 3 5" xfId="205" xr:uid="{00000000-0005-0000-0000-000034250000}"/>
    <cellStyle name="Normal 5 3 5 2" xfId="570" xr:uid="{00000000-0005-0000-0000-000035250000}"/>
    <cellStyle name="Normal 5 3 5 2 2" xfId="1149" xr:uid="{00000000-0005-0000-0000-000036250000}"/>
    <cellStyle name="Normal 5 3 5 2 2 2" xfId="4808" xr:uid="{00000000-0005-0000-0000-000037250000}"/>
    <cellStyle name="Normal 5 3 5 2 2 2 2" xfId="11234" xr:uid="{00000000-0005-0000-0000-000038250000}"/>
    <cellStyle name="Normal 5 3 5 2 2 3" xfId="7869" xr:uid="{00000000-0005-0000-0000-000039250000}"/>
    <cellStyle name="Normal 5 3 5 2 3" xfId="2544" xr:uid="{00000000-0005-0000-0000-00003A250000}"/>
    <cellStyle name="Normal 5 3 5 2 3 2" xfId="5720" xr:uid="{00000000-0005-0000-0000-00003B250000}"/>
    <cellStyle name="Normal 5 3 5 2 3 2 2" xfId="12146" xr:uid="{00000000-0005-0000-0000-00003C250000}"/>
    <cellStyle name="Normal 5 3 5 2 3 3" xfId="9170" xr:uid="{00000000-0005-0000-0000-00003D250000}"/>
    <cellStyle name="Normal 5 3 5 2 4" xfId="3699" xr:uid="{00000000-0005-0000-0000-00003E250000}"/>
    <cellStyle name="Normal 5 3 5 2 4 2" xfId="6638" xr:uid="{00000000-0005-0000-0000-00003F250000}"/>
    <cellStyle name="Normal 5 3 5 2 4 2 2" xfId="13064" xr:uid="{00000000-0005-0000-0000-000040250000}"/>
    <cellStyle name="Normal 5 3 5 2 4 3" xfId="10137" xr:uid="{00000000-0005-0000-0000-000041250000}"/>
    <cellStyle name="Normal 5 3 5 2 5" xfId="4260" xr:uid="{00000000-0005-0000-0000-000042250000}"/>
    <cellStyle name="Normal 5 3 5 2 5 2" xfId="10686" xr:uid="{00000000-0005-0000-0000-000043250000}"/>
    <cellStyle name="Normal 5 3 5 2 6" xfId="7315" xr:uid="{00000000-0005-0000-0000-000044250000}"/>
    <cellStyle name="Normal 5 3 5 3" xfId="391" xr:uid="{00000000-0005-0000-0000-000045250000}"/>
    <cellStyle name="Normal 5 3 5 3 2" xfId="971" xr:uid="{00000000-0005-0000-0000-000046250000}"/>
    <cellStyle name="Normal 5 3 5 3 2 2" xfId="4630" xr:uid="{00000000-0005-0000-0000-000047250000}"/>
    <cellStyle name="Normal 5 3 5 3 2 2 2" xfId="11056" xr:uid="{00000000-0005-0000-0000-000048250000}"/>
    <cellStyle name="Normal 5 3 5 3 2 3" xfId="7691" xr:uid="{00000000-0005-0000-0000-000049250000}"/>
    <cellStyle name="Normal 5 3 5 3 3" xfId="2158" xr:uid="{00000000-0005-0000-0000-00004A250000}"/>
    <cellStyle name="Normal 5 3 5 3 3 2" xfId="5440" xr:uid="{00000000-0005-0000-0000-00004B250000}"/>
    <cellStyle name="Normal 5 3 5 3 3 2 2" xfId="11866" xr:uid="{00000000-0005-0000-0000-00004C250000}"/>
    <cellStyle name="Normal 5 3 5 3 3 3" xfId="8850" xr:uid="{00000000-0005-0000-0000-00004D250000}"/>
    <cellStyle name="Normal 5 3 5 3 4" xfId="3422" xr:uid="{00000000-0005-0000-0000-00004E250000}"/>
    <cellStyle name="Normal 5 3 5 3 4 2" xfId="6361" xr:uid="{00000000-0005-0000-0000-00004F250000}"/>
    <cellStyle name="Normal 5 3 5 3 4 2 2" xfId="12787" xr:uid="{00000000-0005-0000-0000-000050250000}"/>
    <cellStyle name="Normal 5 3 5 3 4 3" xfId="9860" xr:uid="{00000000-0005-0000-0000-000051250000}"/>
    <cellStyle name="Normal 5 3 5 3 5" xfId="4082" xr:uid="{00000000-0005-0000-0000-000052250000}"/>
    <cellStyle name="Normal 5 3 5 3 5 2" xfId="10508" xr:uid="{00000000-0005-0000-0000-000053250000}"/>
    <cellStyle name="Normal 5 3 5 3 6" xfId="7137" xr:uid="{00000000-0005-0000-0000-000054250000}"/>
    <cellStyle name="Normal 5 3 5 4" xfId="793" xr:uid="{00000000-0005-0000-0000-000055250000}"/>
    <cellStyle name="Normal 5 3 5 4 2" xfId="4452" xr:uid="{00000000-0005-0000-0000-000056250000}"/>
    <cellStyle name="Normal 5 3 5 4 2 2" xfId="10878" xr:uid="{00000000-0005-0000-0000-000057250000}"/>
    <cellStyle name="Normal 5 3 5 4 3" xfId="7513" xr:uid="{00000000-0005-0000-0000-000058250000}"/>
    <cellStyle name="Normal 5 3 5 5" xfId="1611" xr:uid="{00000000-0005-0000-0000-000059250000}"/>
    <cellStyle name="Normal 5 3 5 5 2" xfId="5072" xr:uid="{00000000-0005-0000-0000-00005A250000}"/>
    <cellStyle name="Normal 5 3 5 5 2 2" xfId="11498" xr:uid="{00000000-0005-0000-0000-00005B250000}"/>
    <cellStyle name="Normal 5 3 5 5 3" xfId="8322" xr:uid="{00000000-0005-0000-0000-00005C250000}"/>
    <cellStyle name="Normal 5 3 5 6" xfId="3060" xr:uid="{00000000-0005-0000-0000-00005D250000}"/>
    <cellStyle name="Normal 5 3 5 6 2" xfId="5999" xr:uid="{00000000-0005-0000-0000-00005E250000}"/>
    <cellStyle name="Normal 5 3 5 6 2 2" xfId="12425" xr:uid="{00000000-0005-0000-0000-00005F250000}"/>
    <cellStyle name="Normal 5 3 5 6 3" xfId="9498" xr:uid="{00000000-0005-0000-0000-000060250000}"/>
    <cellStyle name="Normal 5 3 5 7" xfId="3904" xr:uid="{00000000-0005-0000-0000-000061250000}"/>
    <cellStyle name="Normal 5 3 5 7 2" xfId="10330" xr:uid="{00000000-0005-0000-0000-000062250000}"/>
    <cellStyle name="Normal 5 3 5 8" xfId="6959" xr:uid="{00000000-0005-0000-0000-000063250000}"/>
    <cellStyle name="Normal 5 3 5_IOPES" xfId="2608" xr:uid="{00000000-0005-0000-0000-000064250000}"/>
    <cellStyle name="Normal 5 3 6" xfId="422" xr:uid="{00000000-0005-0000-0000-000065250000}"/>
    <cellStyle name="Normal 5 3 6 2" xfId="1001" xr:uid="{00000000-0005-0000-0000-000066250000}"/>
    <cellStyle name="Normal 5 3 6 2 2" xfId="4660" xr:uid="{00000000-0005-0000-0000-000067250000}"/>
    <cellStyle name="Normal 5 3 6 2 2 2" xfId="11086" xr:uid="{00000000-0005-0000-0000-000068250000}"/>
    <cellStyle name="Normal 5 3 6 2 3" xfId="7721" xr:uid="{00000000-0005-0000-0000-000069250000}"/>
    <cellStyle name="Normal 5 3 6 3" xfId="2384" xr:uid="{00000000-0005-0000-0000-00006A250000}"/>
    <cellStyle name="Normal 5 3 6 3 2" xfId="5572" xr:uid="{00000000-0005-0000-0000-00006B250000}"/>
    <cellStyle name="Normal 5 3 6 3 2 2" xfId="11998" xr:uid="{00000000-0005-0000-0000-00006C250000}"/>
    <cellStyle name="Normal 5 3 6 3 3" xfId="9022" xr:uid="{00000000-0005-0000-0000-00006D250000}"/>
    <cellStyle name="Normal 5 3 6 4" xfId="3551" xr:uid="{00000000-0005-0000-0000-00006E250000}"/>
    <cellStyle name="Normal 5 3 6 4 2" xfId="6490" xr:uid="{00000000-0005-0000-0000-00006F250000}"/>
    <cellStyle name="Normal 5 3 6 4 2 2" xfId="12916" xr:uid="{00000000-0005-0000-0000-000070250000}"/>
    <cellStyle name="Normal 5 3 6 4 3" xfId="9989" xr:uid="{00000000-0005-0000-0000-000071250000}"/>
    <cellStyle name="Normal 5 3 6 5" xfId="4112" xr:uid="{00000000-0005-0000-0000-000072250000}"/>
    <cellStyle name="Normal 5 3 6 5 2" xfId="10538" xr:uid="{00000000-0005-0000-0000-000073250000}"/>
    <cellStyle name="Normal 5 3 6 6" xfId="7167" xr:uid="{00000000-0005-0000-0000-000074250000}"/>
    <cellStyle name="Normal 5 3 7" xfId="243" xr:uid="{00000000-0005-0000-0000-000075250000}"/>
    <cellStyle name="Normal 5 3 7 2" xfId="823" xr:uid="{00000000-0005-0000-0000-000076250000}"/>
    <cellStyle name="Normal 5 3 7 2 2" xfId="4482" xr:uid="{00000000-0005-0000-0000-000077250000}"/>
    <cellStyle name="Normal 5 3 7 2 2 2" xfId="10908" xr:uid="{00000000-0005-0000-0000-000078250000}"/>
    <cellStyle name="Normal 5 3 7 2 3" xfId="7543" xr:uid="{00000000-0005-0000-0000-000079250000}"/>
    <cellStyle name="Normal 5 3 7 3" xfId="1802" xr:uid="{00000000-0005-0000-0000-00007A250000}"/>
    <cellStyle name="Normal 5 3 7 3 2" xfId="5205" xr:uid="{00000000-0005-0000-0000-00007B250000}"/>
    <cellStyle name="Normal 5 3 7 3 2 2" xfId="11631" xr:uid="{00000000-0005-0000-0000-00007C250000}"/>
    <cellStyle name="Normal 5 3 7 3 3" xfId="8500" xr:uid="{00000000-0005-0000-0000-00007D250000}"/>
    <cellStyle name="Normal 5 3 7 4" xfId="3189" xr:uid="{00000000-0005-0000-0000-00007E250000}"/>
    <cellStyle name="Normal 5 3 7 4 2" xfId="6128" xr:uid="{00000000-0005-0000-0000-00007F250000}"/>
    <cellStyle name="Normal 5 3 7 4 2 2" xfId="12554" xr:uid="{00000000-0005-0000-0000-000080250000}"/>
    <cellStyle name="Normal 5 3 7 4 3" xfId="9627" xr:uid="{00000000-0005-0000-0000-000081250000}"/>
    <cellStyle name="Normal 5 3 7 5" xfId="3934" xr:uid="{00000000-0005-0000-0000-000082250000}"/>
    <cellStyle name="Normal 5 3 7 5 2" xfId="10360" xr:uid="{00000000-0005-0000-0000-000083250000}"/>
    <cellStyle name="Normal 5 3 7 6" xfId="6989" xr:uid="{00000000-0005-0000-0000-000084250000}"/>
    <cellStyle name="Normal 5 3 8" xfId="645" xr:uid="{00000000-0005-0000-0000-000085250000}"/>
    <cellStyle name="Normal 5 3 8 2" xfId="4304" xr:uid="{00000000-0005-0000-0000-000086250000}"/>
    <cellStyle name="Normal 5 3 8 2 2" xfId="10730" xr:uid="{00000000-0005-0000-0000-000087250000}"/>
    <cellStyle name="Normal 5 3 8 3" xfId="7365" xr:uid="{00000000-0005-0000-0000-000088250000}"/>
    <cellStyle name="Normal 5 3 9" xfId="1243" xr:uid="{00000000-0005-0000-0000-000089250000}"/>
    <cellStyle name="Normal 5 3 9 2" xfId="4839" xr:uid="{00000000-0005-0000-0000-00008A250000}"/>
    <cellStyle name="Normal 5 3 9 2 2" xfId="11265" xr:uid="{00000000-0005-0000-0000-00008B250000}"/>
    <cellStyle name="Normal 5 3 9 3" xfId="7959" xr:uid="{00000000-0005-0000-0000-00008C250000}"/>
    <cellStyle name="Normal 5 3_IOPES" xfId="2364" xr:uid="{00000000-0005-0000-0000-00008D250000}"/>
    <cellStyle name="Normal 5 4" xfId="229" xr:uid="{00000000-0005-0000-0000-00008E250000}"/>
    <cellStyle name="Normal 5 4 10" xfId="2720" xr:uid="{00000000-0005-0000-0000-00008F250000}"/>
    <cellStyle name="Normal 5 4 11" xfId="1826" xr:uid="{00000000-0005-0000-0000-000090250000}"/>
    <cellStyle name="Normal 5 4 11 2" xfId="3212" xr:uid="{00000000-0005-0000-0000-000091250000}"/>
    <cellStyle name="Normal 5 4 11 2 2" xfId="6151" xr:uid="{00000000-0005-0000-0000-000092250000}"/>
    <cellStyle name="Normal 5 4 11 2 2 2" xfId="12577" xr:uid="{00000000-0005-0000-0000-000093250000}"/>
    <cellStyle name="Normal 5 4 11 2 3" xfId="9650" xr:uid="{00000000-0005-0000-0000-000094250000}"/>
    <cellStyle name="Normal 5 4 11 3" xfId="5228" xr:uid="{00000000-0005-0000-0000-000095250000}"/>
    <cellStyle name="Normal 5 4 11 3 2" xfId="11654" xr:uid="{00000000-0005-0000-0000-000096250000}"/>
    <cellStyle name="Normal 5 4 11 4" xfId="8523" xr:uid="{00000000-0005-0000-0000-000097250000}"/>
    <cellStyle name="Normal 5 4 12" xfId="1268" xr:uid="{00000000-0005-0000-0000-000098250000}"/>
    <cellStyle name="Normal 5 4 12 2" xfId="4862" xr:uid="{00000000-0005-0000-0000-000099250000}"/>
    <cellStyle name="Normal 5 4 12 2 2" xfId="11288" xr:uid="{00000000-0005-0000-0000-00009A250000}"/>
    <cellStyle name="Normal 5 4 12 3" xfId="7982" xr:uid="{00000000-0005-0000-0000-00009B250000}"/>
    <cellStyle name="Normal 5 4 13" xfId="2848" xr:uid="{00000000-0005-0000-0000-00009C250000}"/>
    <cellStyle name="Normal 5 4 13 2" xfId="5789" xr:uid="{00000000-0005-0000-0000-00009D250000}"/>
    <cellStyle name="Normal 5 4 13 2 2" xfId="12215" xr:uid="{00000000-0005-0000-0000-00009E250000}"/>
    <cellStyle name="Normal 5 4 13 3" xfId="9288" xr:uid="{00000000-0005-0000-0000-00009F250000}"/>
    <cellStyle name="Normal 5 4 14" xfId="6711" xr:uid="{00000000-0005-0000-0000-0000A0250000}"/>
    <cellStyle name="Normal 5 4 15" xfId="6754" xr:uid="{00000000-0005-0000-0000-0000A1250000}"/>
    <cellStyle name="Normal 5 4 16" xfId="6795" xr:uid="{00000000-0005-0000-0000-0000A2250000}"/>
    <cellStyle name="Normal 5 4 17" xfId="13640" xr:uid="{00000000-0005-0000-0000-0000A3250000}"/>
    <cellStyle name="Normal 5 4 2" xfId="1173" xr:uid="{00000000-0005-0000-0000-0000A4250000}"/>
    <cellStyle name="Normal 5 4 2 10" xfId="4832" xr:uid="{00000000-0005-0000-0000-0000A5250000}"/>
    <cellStyle name="Normal 5 4 2 10 2" xfId="11258" xr:uid="{00000000-0005-0000-0000-0000A6250000}"/>
    <cellStyle name="Normal 5 4 2 11" xfId="6713" xr:uid="{00000000-0005-0000-0000-0000A7250000}"/>
    <cellStyle name="Normal 5 4 2 12" xfId="6756" xr:uid="{00000000-0005-0000-0000-0000A8250000}"/>
    <cellStyle name="Normal 5 4 2 13" xfId="6797" xr:uid="{00000000-0005-0000-0000-0000A9250000}"/>
    <cellStyle name="Normal 5 4 2 14" xfId="7893" xr:uid="{00000000-0005-0000-0000-0000AA250000}"/>
    <cellStyle name="Normal 5 4 2 15" xfId="13607" xr:uid="{00000000-0005-0000-0000-0000AB250000}"/>
    <cellStyle name="Normal 5 4 2 2" xfId="1352" xr:uid="{00000000-0005-0000-0000-0000AC250000}"/>
    <cellStyle name="Normal 5 4 2 2 2" xfId="1745" xr:uid="{00000000-0005-0000-0000-0000AD250000}"/>
    <cellStyle name="Normal 5 4 2 2 2 2" xfId="2301" xr:uid="{00000000-0005-0000-0000-0000AE250000}"/>
    <cellStyle name="Normal 5 4 2 2 2 2 2" xfId="3536" xr:uid="{00000000-0005-0000-0000-0000AF250000}"/>
    <cellStyle name="Normal 5 4 2 2 2 2 2 2" xfId="6475" xr:uid="{00000000-0005-0000-0000-0000B0250000}"/>
    <cellStyle name="Normal 5 4 2 2 2 2 2 2 2" xfId="12901" xr:uid="{00000000-0005-0000-0000-0000B1250000}"/>
    <cellStyle name="Normal 5 4 2 2 2 2 2 3" xfId="9974" xr:uid="{00000000-0005-0000-0000-0000B2250000}"/>
    <cellStyle name="Normal 5 4 2 2 2 2 2 4" xfId="13602" xr:uid="{00000000-0005-0000-0000-0000B3250000}"/>
    <cellStyle name="Normal 5 4 2 2 2 2 3" xfId="5555" xr:uid="{00000000-0005-0000-0000-0000B4250000}"/>
    <cellStyle name="Normal 5 4 2 2 2 2 3 2" xfId="11981" xr:uid="{00000000-0005-0000-0000-0000B5250000}"/>
    <cellStyle name="Normal 5 4 2 2 2 2 4" xfId="8982" xr:uid="{00000000-0005-0000-0000-0000B6250000}"/>
    <cellStyle name="Normal 5 4 2 2 2 3" xfId="3174" xr:uid="{00000000-0005-0000-0000-0000B7250000}"/>
    <cellStyle name="Normal 5 4 2 2 2 3 2" xfId="6113" xr:uid="{00000000-0005-0000-0000-0000B8250000}"/>
    <cellStyle name="Normal 5 4 2 2 2 3 2 2" xfId="12539" xr:uid="{00000000-0005-0000-0000-0000B9250000}"/>
    <cellStyle name="Normal 5 4 2 2 2 3 3" xfId="9612" xr:uid="{00000000-0005-0000-0000-0000BA250000}"/>
    <cellStyle name="Normal 5 4 2 2 2 4" xfId="5187" xr:uid="{00000000-0005-0000-0000-0000BB250000}"/>
    <cellStyle name="Normal 5 4 2 2 2 4 2" xfId="11613" xr:uid="{00000000-0005-0000-0000-0000BC250000}"/>
    <cellStyle name="Normal 5 4 2 2 2 5" xfId="8454" xr:uid="{00000000-0005-0000-0000-0000BD250000}"/>
    <cellStyle name="Normal 5 4 2 2 3" xfId="1906" xr:uid="{00000000-0005-0000-0000-0000BE250000}"/>
    <cellStyle name="Normal 5 4 2 2 3 2" xfId="3288" xr:uid="{00000000-0005-0000-0000-0000BF250000}"/>
    <cellStyle name="Normal 5 4 2 2 3 2 2" xfId="6227" xr:uid="{00000000-0005-0000-0000-0000C0250000}"/>
    <cellStyle name="Normal 5 4 2 2 3 2 2 2" xfId="12653" xr:uid="{00000000-0005-0000-0000-0000C1250000}"/>
    <cellStyle name="Normal 5 4 2 2 3 2 3" xfId="9726" xr:uid="{00000000-0005-0000-0000-0000C2250000}"/>
    <cellStyle name="Normal 5 4 2 2 3 3" xfId="5304" xr:uid="{00000000-0005-0000-0000-0000C3250000}"/>
    <cellStyle name="Normal 5 4 2 2 3 3 2" xfId="11730" xr:uid="{00000000-0005-0000-0000-0000C4250000}"/>
    <cellStyle name="Normal 5 4 2 2 3 4" xfId="8602" xr:uid="{00000000-0005-0000-0000-0000C5250000}"/>
    <cellStyle name="Normal 5 4 2 2 4" xfId="2924" xr:uid="{00000000-0005-0000-0000-0000C6250000}"/>
    <cellStyle name="Normal 5 4 2 2 4 2" xfId="5865" xr:uid="{00000000-0005-0000-0000-0000C7250000}"/>
    <cellStyle name="Normal 5 4 2 2 4 2 2" xfId="12291" xr:uid="{00000000-0005-0000-0000-0000C8250000}"/>
    <cellStyle name="Normal 5 4 2 2 4 3" xfId="9364" xr:uid="{00000000-0005-0000-0000-0000C9250000}"/>
    <cellStyle name="Normal 5 4 2 2 5" xfId="4938" xr:uid="{00000000-0005-0000-0000-0000CA250000}"/>
    <cellStyle name="Normal 5 4 2 2 5 2" xfId="11364" xr:uid="{00000000-0005-0000-0000-0000CB250000}"/>
    <cellStyle name="Normal 5 4 2 2 6" xfId="8066" xr:uid="{00000000-0005-0000-0000-0000CC250000}"/>
    <cellStyle name="Normal 5 4 2 3" xfId="1418" xr:uid="{00000000-0005-0000-0000-0000CD250000}"/>
    <cellStyle name="Normal 5 4 2 3 2" xfId="1971" xr:uid="{00000000-0005-0000-0000-0000CE250000}"/>
    <cellStyle name="Normal 5 4 2 3 2 2" xfId="3346" xr:uid="{00000000-0005-0000-0000-0000CF250000}"/>
    <cellStyle name="Normal 5 4 2 3 2 2 2" xfId="6285" xr:uid="{00000000-0005-0000-0000-0000D0250000}"/>
    <cellStyle name="Normal 5 4 2 3 2 2 2 2" xfId="12711" xr:uid="{00000000-0005-0000-0000-0000D1250000}"/>
    <cellStyle name="Normal 5 4 2 3 2 2 3" xfId="9784" xr:uid="{00000000-0005-0000-0000-0000D2250000}"/>
    <cellStyle name="Normal 5 4 2 3 2 3" xfId="5362" xr:uid="{00000000-0005-0000-0000-0000D3250000}"/>
    <cellStyle name="Normal 5 4 2 3 2 3 2" xfId="11788" xr:uid="{00000000-0005-0000-0000-0000D4250000}"/>
    <cellStyle name="Normal 5 4 2 3 2 4" xfId="8667" xr:uid="{00000000-0005-0000-0000-0000D5250000}"/>
    <cellStyle name="Normal 5 4 2 3 3" xfId="2982" xr:uid="{00000000-0005-0000-0000-0000D6250000}"/>
    <cellStyle name="Normal 5 4 2 3 3 2" xfId="5923" xr:uid="{00000000-0005-0000-0000-0000D7250000}"/>
    <cellStyle name="Normal 5 4 2 3 3 2 2" xfId="12349" xr:uid="{00000000-0005-0000-0000-0000D8250000}"/>
    <cellStyle name="Normal 5 4 2 3 3 3" xfId="9422" xr:uid="{00000000-0005-0000-0000-0000D9250000}"/>
    <cellStyle name="Normal 5 4 2 3 4" xfId="4996" xr:uid="{00000000-0005-0000-0000-0000DA250000}"/>
    <cellStyle name="Normal 5 4 2 3 4 2" xfId="11422" xr:uid="{00000000-0005-0000-0000-0000DB250000}"/>
    <cellStyle name="Normal 5 4 2 3 5" xfId="8132" xr:uid="{00000000-0005-0000-0000-0000DC250000}"/>
    <cellStyle name="Normal 5 4 2 4" xfId="1576" xr:uid="{00000000-0005-0000-0000-0000DD250000}"/>
    <cellStyle name="Normal 5 4 2 4 2" xfId="2125" xr:uid="{00000000-0005-0000-0000-0000DE250000}"/>
    <cellStyle name="Normal 5 4 2 4 2 2" xfId="3404" xr:uid="{00000000-0005-0000-0000-0000DF250000}"/>
    <cellStyle name="Normal 5 4 2 4 2 2 2" xfId="6343" xr:uid="{00000000-0005-0000-0000-0000E0250000}"/>
    <cellStyle name="Normal 5 4 2 4 2 2 2 2" xfId="12769" xr:uid="{00000000-0005-0000-0000-0000E1250000}"/>
    <cellStyle name="Normal 5 4 2 4 2 2 3" xfId="9842" xr:uid="{00000000-0005-0000-0000-0000E2250000}"/>
    <cellStyle name="Normal 5 4 2 4 2 3" xfId="5422" xr:uid="{00000000-0005-0000-0000-0000E3250000}"/>
    <cellStyle name="Normal 5 4 2 4 2 3 2" xfId="11848" xr:uid="{00000000-0005-0000-0000-0000E4250000}"/>
    <cellStyle name="Normal 5 4 2 4 2 4" xfId="8819" xr:uid="{00000000-0005-0000-0000-0000E5250000}"/>
    <cellStyle name="Normal 5 4 2 4 3" xfId="3041" xr:uid="{00000000-0005-0000-0000-0000E6250000}"/>
    <cellStyle name="Normal 5 4 2 4 3 2" xfId="5981" xr:uid="{00000000-0005-0000-0000-0000E7250000}"/>
    <cellStyle name="Normal 5 4 2 4 3 2 2" xfId="12407" xr:uid="{00000000-0005-0000-0000-0000E8250000}"/>
    <cellStyle name="Normal 5 4 2 4 3 3" xfId="9480" xr:uid="{00000000-0005-0000-0000-0000E9250000}"/>
    <cellStyle name="Normal 5 4 2 4 4" xfId="5054" xr:uid="{00000000-0005-0000-0000-0000EA250000}"/>
    <cellStyle name="Normal 5 4 2 4 4 2" xfId="11480" xr:uid="{00000000-0005-0000-0000-0000EB250000}"/>
    <cellStyle name="Normal 5 4 2 4 5" xfId="8290" xr:uid="{00000000-0005-0000-0000-0000EC250000}"/>
    <cellStyle name="Normal 5 4 2 5" xfId="1670" xr:uid="{00000000-0005-0000-0000-0000ED250000}"/>
    <cellStyle name="Normal 5 4 2 5 2" xfId="2225" xr:uid="{00000000-0005-0000-0000-0000EE250000}"/>
    <cellStyle name="Normal 5 4 2 5 2 2" xfId="3475" xr:uid="{00000000-0005-0000-0000-0000EF250000}"/>
    <cellStyle name="Normal 5 4 2 5 2 2 2" xfId="6414" xr:uid="{00000000-0005-0000-0000-0000F0250000}"/>
    <cellStyle name="Normal 5 4 2 5 2 2 2 2" xfId="12840" xr:uid="{00000000-0005-0000-0000-0000F1250000}"/>
    <cellStyle name="Normal 5 4 2 5 2 2 3" xfId="9913" xr:uid="{00000000-0005-0000-0000-0000F2250000}"/>
    <cellStyle name="Normal 5 4 2 5 2 3" xfId="5493" xr:uid="{00000000-0005-0000-0000-0000F3250000}"/>
    <cellStyle name="Normal 5 4 2 5 2 3 2" xfId="11919" xr:uid="{00000000-0005-0000-0000-0000F4250000}"/>
    <cellStyle name="Normal 5 4 2 5 2 4" xfId="8908" xr:uid="{00000000-0005-0000-0000-0000F5250000}"/>
    <cellStyle name="Normal 5 4 2 5 3" xfId="3113" xr:uid="{00000000-0005-0000-0000-0000F6250000}"/>
    <cellStyle name="Normal 5 4 2 5 3 2" xfId="6052" xr:uid="{00000000-0005-0000-0000-0000F7250000}"/>
    <cellStyle name="Normal 5 4 2 5 3 2 2" xfId="12478" xr:uid="{00000000-0005-0000-0000-0000F8250000}"/>
    <cellStyle name="Normal 5 4 2 5 3 3" xfId="9551" xr:uid="{00000000-0005-0000-0000-0000F9250000}"/>
    <cellStyle name="Normal 5 4 2 5 4" xfId="5125" xr:uid="{00000000-0005-0000-0000-0000FA250000}"/>
    <cellStyle name="Normal 5 4 2 5 4 2" xfId="11551" xr:uid="{00000000-0005-0000-0000-0000FB250000}"/>
    <cellStyle name="Normal 5 4 2 5 5" xfId="8380" xr:uid="{00000000-0005-0000-0000-0000FC250000}"/>
    <cellStyle name="Normal 5 4 2 6" xfId="2579" xr:uid="{00000000-0005-0000-0000-0000FD250000}"/>
    <cellStyle name="Normal 5 4 2 6 2" xfId="3730" xr:uid="{00000000-0005-0000-0000-0000FE250000}"/>
    <cellStyle name="Normal 5 4 2 6 2 2" xfId="6669" xr:uid="{00000000-0005-0000-0000-0000FF250000}"/>
    <cellStyle name="Normal 5 4 2 6 2 2 2" xfId="13095" xr:uid="{00000000-0005-0000-0000-000000260000}"/>
    <cellStyle name="Normal 5 4 2 6 2 3" xfId="10168" xr:uid="{00000000-0005-0000-0000-000001260000}"/>
    <cellStyle name="Normal 5 4 2 6 3" xfId="5751" xr:uid="{00000000-0005-0000-0000-000002260000}"/>
    <cellStyle name="Normal 5 4 2 6 3 2" xfId="12177" xr:uid="{00000000-0005-0000-0000-000003260000}"/>
    <cellStyle name="Normal 5 4 2 6 4" xfId="9201" xr:uid="{00000000-0005-0000-0000-000004260000}"/>
    <cellStyle name="Normal 5 4 2 7" xfId="1845" xr:uid="{00000000-0005-0000-0000-000005260000}"/>
    <cellStyle name="Normal 5 4 2 7 2" xfId="3230" xr:uid="{00000000-0005-0000-0000-000006260000}"/>
    <cellStyle name="Normal 5 4 2 7 2 2" xfId="6169" xr:uid="{00000000-0005-0000-0000-000007260000}"/>
    <cellStyle name="Normal 5 4 2 7 2 2 2" xfId="12595" xr:uid="{00000000-0005-0000-0000-000008260000}"/>
    <cellStyle name="Normal 5 4 2 7 2 3" xfId="9668" xr:uid="{00000000-0005-0000-0000-000009260000}"/>
    <cellStyle name="Normal 5 4 2 7 3" xfId="5246" xr:uid="{00000000-0005-0000-0000-00000A260000}"/>
    <cellStyle name="Normal 5 4 2 7 3 2" xfId="11672" xr:uid="{00000000-0005-0000-0000-00000B260000}"/>
    <cellStyle name="Normal 5 4 2 7 4" xfId="8541" xr:uid="{00000000-0005-0000-0000-00000C260000}"/>
    <cellStyle name="Normal 5 4 2 8" xfId="1286" xr:uid="{00000000-0005-0000-0000-00000D260000}"/>
    <cellStyle name="Normal 5 4 2 8 2" xfId="4880" xr:uid="{00000000-0005-0000-0000-00000E260000}"/>
    <cellStyle name="Normal 5 4 2 8 2 2" xfId="11306" xr:uid="{00000000-0005-0000-0000-00000F260000}"/>
    <cellStyle name="Normal 5 4 2 8 3" xfId="8000" xr:uid="{00000000-0005-0000-0000-000010260000}"/>
    <cellStyle name="Normal 5 4 2 9" xfId="2866" xr:uid="{00000000-0005-0000-0000-000011260000}"/>
    <cellStyle name="Normal 5 4 2 9 2" xfId="5807" xr:uid="{00000000-0005-0000-0000-000012260000}"/>
    <cellStyle name="Normal 5 4 2 9 2 2" xfId="12233" xr:uid="{00000000-0005-0000-0000-000013260000}"/>
    <cellStyle name="Normal 5 4 2 9 3" xfId="9306" xr:uid="{00000000-0005-0000-0000-000014260000}"/>
    <cellStyle name="Normal 5 4 2_IOPES" xfId="2642" xr:uid="{00000000-0005-0000-0000-000015260000}"/>
    <cellStyle name="Normal 5 4 3" xfId="1334" xr:uid="{00000000-0005-0000-0000-000016260000}"/>
    <cellStyle name="Normal 5 4 3 10" xfId="8048" xr:uid="{00000000-0005-0000-0000-000017260000}"/>
    <cellStyle name="Normal 5 4 3 11" xfId="13641" xr:uid="{00000000-0005-0000-0000-000018260000}"/>
    <cellStyle name="Normal 5 4 3 2" xfId="1712" xr:uid="{00000000-0005-0000-0000-000019260000}"/>
    <cellStyle name="Normal 5 4 3 2 2" xfId="2267" xr:uid="{00000000-0005-0000-0000-00001A260000}"/>
    <cellStyle name="Normal 5 4 3 2 2 2" xfId="3506" xr:uid="{00000000-0005-0000-0000-00001B260000}"/>
    <cellStyle name="Normal 5 4 3 2 2 2 2" xfId="6445" xr:uid="{00000000-0005-0000-0000-00001C260000}"/>
    <cellStyle name="Normal 5 4 3 2 2 2 2 2" xfId="12871" xr:uid="{00000000-0005-0000-0000-00001D260000}"/>
    <cellStyle name="Normal 5 4 3 2 2 2 3" xfId="9944" xr:uid="{00000000-0005-0000-0000-00001E260000}"/>
    <cellStyle name="Normal 5 4 3 2 2 3" xfId="5525" xr:uid="{00000000-0005-0000-0000-00001F260000}"/>
    <cellStyle name="Normal 5 4 3 2 2 3 2" xfId="11951" xr:uid="{00000000-0005-0000-0000-000020260000}"/>
    <cellStyle name="Normal 5 4 3 2 2 4" xfId="8949" xr:uid="{00000000-0005-0000-0000-000021260000}"/>
    <cellStyle name="Normal 5 4 3 2 3" xfId="3144" xr:uid="{00000000-0005-0000-0000-000022260000}"/>
    <cellStyle name="Normal 5 4 3 2 3 2" xfId="6083" xr:uid="{00000000-0005-0000-0000-000023260000}"/>
    <cellStyle name="Normal 5 4 3 2 3 2 2" xfId="12509" xr:uid="{00000000-0005-0000-0000-000024260000}"/>
    <cellStyle name="Normal 5 4 3 2 3 3" xfId="9582" xr:uid="{00000000-0005-0000-0000-000025260000}"/>
    <cellStyle name="Normal 5 4 3 2 4" xfId="5157" xr:uid="{00000000-0005-0000-0000-000026260000}"/>
    <cellStyle name="Normal 5 4 3 2 4 2" xfId="11583" xr:uid="{00000000-0005-0000-0000-000027260000}"/>
    <cellStyle name="Normal 5 4 3 2 5" xfId="8421" xr:uid="{00000000-0005-0000-0000-000028260000}"/>
    <cellStyle name="Normal 5 4 3 3" xfId="2582" xr:uid="{00000000-0005-0000-0000-000029260000}"/>
    <cellStyle name="Normal 5 4 3 4" xfId="1888" xr:uid="{00000000-0005-0000-0000-00002A260000}"/>
    <cellStyle name="Normal 5 4 3 4 2" xfId="3270" xr:uid="{00000000-0005-0000-0000-00002B260000}"/>
    <cellStyle name="Normal 5 4 3 4 2 2" xfId="6209" xr:uid="{00000000-0005-0000-0000-00002C260000}"/>
    <cellStyle name="Normal 5 4 3 4 2 2 2" xfId="12635" xr:uid="{00000000-0005-0000-0000-00002D260000}"/>
    <cellStyle name="Normal 5 4 3 4 2 3" xfId="9708" xr:uid="{00000000-0005-0000-0000-00002E260000}"/>
    <cellStyle name="Normal 5 4 3 4 3" xfId="5286" xr:uid="{00000000-0005-0000-0000-00002F260000}"/>
    <cellStyle name="Normal 5 4 3 4 3 2" xfId="11712" xr:uid="{00000000-0005-0000-0000-000030260000}"/>
    <cellStyle name="Normal 5 4 3 4 4" xfId="8584" xr:uid="{00000000-0005-0000-0000-000031260000}"/>
    <cellStyle name="Normal 5 4 3 5" xfId="2906" xr:uid="{00000000-0005-0000-0000-000032260000}"/>
    <cellStyle name="Normal 5 4 3 5 2" xfId="5847" xr:uid="{00000000-0005-0000-0000-000033260000}"/>
    <cellStyle name="Normal 5 4 3 5 2 2" xfId="12273" xr:uid="{00000000-0005-0000-0000-000034260000}"/>
    <cellStyle name="Normal 5 4 3 5 3" xfId="9346" xr:uid="{00000000-0005-0000-0000-000035260000}"/>
    <cellStyle name="Normal 5 4 3 6" xfId="4920" xr:uid="{00000000-0005-0000-0000-000036260000}"/>
    <cellStyle name="Normal 5 4 3 6 2" xfId="11346" xr:uid="{00000000-0005-0000-0000-000037260000}"/>
    <cellStyle name="Normal 5 4 3 7" xfId="6715" xr:uid="{00000000-0005-0000-0000-000038260000}"/>
    <cellStyle name="Normal 5 4 3 8" xfId="6757" xr:uid="{00000000-0005-0000-0000-000039260000}"/>
    <cellStyle name="Normal 5 4 3 9" xfId="6798" xr:uid="{00000000-0005-0000-0000-00003A260000}"/>
    <cellStyle name="Normal 5 4 3_IOPES" xfId="2654" xr:uid="{00000000-0005-0000-0000-00003B260000}"/>
    <cellStyle name="Normal 5 4 4" xfId="1400" xr:uid="{00000000-0005-0000-0000-00003C260000}"/>
    <cellStyle name="Normal 5 4 4 2" xfId="1953" xr:uid="{00000000-0005-0000-0000-00003D260000}"/>
    <cellStyle name="Normal 5 4 4 2 2" xfId="3328" xr:uid="{00000000-0005-0000-0000-00003E260000}"/>
    <cellStyle name="Normal 5 4 4 2 2 2" xfId="6267" xr:uid="{00000000-0005-0000-0000-00003F260000}"/>
    <cellStyle name="Normal 5 4 4 2 2 2 2" xfId="12693" xr:uid="{00000000-0005-0000-0000-000040260000}"/>
    <cellStyle name="Normal 5 4 4 2 2 3" xfId="9766" xr:uid="{00000000-0005-0000-0000-000041260000}"/>
    <cellStyle name="Normal 5 4 4 2 3" xfId="5344" xr:uid="{00000000-0005-0000-0000-000042260000}"/>
    <cellStyle name="Normal 5 4 4 2 3 2" xfId="11770" xr:uid="{00000000-0005-0000-0000-000043260000}"/>
    <cellStyle name="Normal 5 4 4 2 4" xfId="8649" xr:uid="{00000000-0005-0000-0000-000044260000}"/>
    <cellStyle name="Normal 5 4 4 3" xfId="2964" xr:uid="{00000000-0005-0000-0000-000045260000}"/>
    <cellStyle name="Normal 5 4 4 3 2" xfId="5905" xr:uid="{00000000-0005-0000-0000-000046260000}"/>
    <cellStyle name="Normal 5 4 4 3 2 2" xfId="12331" xr:uid="{00000000-0005-0000-0000-000047260000}"/>
    <cellStyle name="Normal 5 4 4 3 3" xfId="9404" xr:uid="{00000000-0005-0000-0000-000048260000}"/>
    <cellStyle name="Normal 5 4 4 4" xfId="4978" xr:uid="{00000000-0005-0000-0000-000049260000}"/>
    <cellStyle name="Normal 5 4 4 4 2" xfId="11404" xr:uid="{00000000-0005-0000-0000-00004A260000}"/>
    <cellStyle name="Normal 5 4 4 5" xfId="8114" xr:uid="{00000000-0005-0000-0000-00004B260000}"/>
    <cellStyle name="Normal 5 4 5" xfId="1558" xr:uid="{00000000-0005-0000-0000-00004C260000}"/>
    <cellStyle name="Normal 5 4 5 2" xfId="2107" xr:uid="{00000000-0005-0000-0000-00004D260000}"/>
    <cellStyle name="Normal 5 4 5 2 2" xfId="3386" xr:uid="{00000000-0005-0000-0000-00004E260000}"/>
    <cellStyle name="Normal 5 4 5 2 2 2" xfId="6325" xr:uid="{00000000-0005-0000-0000-00004F260000}"/>
    <cellStyle name="Normal 5 4 5 2 2 2 2" xfId="12751" xr:uid="{00000000-0005-0000-0000-000050260000}"/>
    <cellStyle name="Normal 5 4 5 2 2 3" xfId="9824" xr:uid="{00000000-0005-0000-0000-000051260000}"/>
    <cellStyle name="Normal 5 4 5 2 3" xfId="5404" xr:uid="{00000000-0005-0000-0000-000052260000}"/>
    <cellStyle name="Normal 5 4 5 2 3 2" xfId="11830" xr:uid="{00000000-0005-0000-0000-000053260000}"/>
    <cellStyle name="Normal 5 4 5 2 4" xfId="8801" xr:uid="{00000000-0005-0000-0000-000054260000}"/>
    <cellStyle name="Normal 5 4 5 3" xfId="3023" xr:uid="{00000000-0005-0000-0000-000055260000}"/>
    <cellStyle name="Normal 5 4 5 3 2" xfId="5963" xr:uid="{00000000-0005-0000-0000-000056260000}"/>
    <cellStyle name="Normal 5 4 5 3 2 2" xfId="12389" xr:uid="{00000000-0005-0000-0000-000057260000}"/>
    <cellStyle name="Normal 5 4 5 3 3" xfId="9462" xr:uid="{00000000-0005-0000-0000-000058260000}"/>
    <cellStyle name="Normal 5 4 5 4" xfId="5036" xr:uid="{00000000-0005-0000-0000-000059260000}"/>
    <cellStyle name="Normal 5 4 5 4 2" xfId="11462" xr:uid="{00000000-0005-0000-0000-00005A260000}"/>
    <cellStyle name="Normal 5 4 5 5" xfId="8272" xr:uid="{00000000-0005-0000-0000-00005B260000}"/>
    <cellStyle name="Normal 5 4 6" xfId="1634" xr:uid="{00000000-0005-0000-0000-00005C260000}"/>
    <cellStyle name="Normal 5 4 6 2" xfId="2181" xr:uid="{00000000-0005-0000-0000-00005D260000}"/>
    <cellStyle name="Normal 5 4 6 2 2" xfId="3445" xr:uid="{00000000-0005-0000-0000-00005E260000}"/>
    <cellStyle name="Normal 5 4 6 2 2 2" xfId="6384" xr:uid="{00000000-0005-0000-0000-00005F260000}"/>
    <cellStyle name="Normal 5 4 6 2 2 2 2" xfId="12810" xr:uid="{00000000-0005-0000-0000-000060260000}"/>
    <cellStyle name="Normal 5 4 6 2 2 3" xfId="9883" xr:uid="{00000000-0005-0000-0000-000061260000}"/>
    <cellStyle name="Normal 5 4 6 2 3" xfId="5463" xr:uid="{00000000-0005-0000-0000-000062260000}"/>
    <cellStyle name="Normal 5 4 6 2 3 2" xfId="11889" xr:uid="{00000000-0005-0000-0000-000063260000}"/>
    <cellStyle name="Normal 5 4 6 2 4" xfId="8873" xr:uid="{00000000-0005-0000-0000-000064260000}"/>
    <cellStyle name="Normal 5 4 6 3" xfId="3083" xr:uid="{00000000-0005-0000-0000-000065260000}"/>
    <cellStyle name="Normal 5 4 6 3 2" xfId="6022" xr:uid="{00000000-0005-0000-0000-000066260000}"/>
    <cellStyle name="Normal 5 4 6 3 2 2" xfId="12448" xr:uid="{00000000-0005-0000-0000-000067260000}"/>
    <cellStyle name="Normal 5 4 6 3 3" xfId="9521" xr:uid="{00000000-0005-0000-0000-000068260000}"/>
    <cellStyle name="Normal 5 4 6 4" xfId="5095" xr:uid="{00000000-0005-0000-0000-000069260000}"/>
    <cellStyle name="Normal 5 4 6 4 2" xfId="11521" xr:uid="{00000000-0005-0000-0000-00006A260000}"/>
    <cellStyle name="Normal 5 4 6 5" xfId="8345" xr:uid="{00000000-0005-0000-0000-00006B260000}"/>
    <cellStyle name="Normal 5 4 7" xfId="2566" xr:uid="{00000000-0005-0000-0000-00006C260000}"/>
    <cellStyle name="Normal 5 4 8" xfId="2728" xr:uid="{00000000-0005-0000-0000-00006D260000}"/>
    <cellStyle name="Normal 5 4 9" xfId="2618" xr:uid="{00000000-0005-0000-0000-00006E260000}"/>
    <cellStyle name="Normal 5 4_IOPES" xfId="2342" xr:uid="{00000000-0005-0000-0000-00006F260000}"/>
    <cellStyle name="Normal 5 5" xfId="235" xr:uid="{00000000-0005-0000-0000-000070260000}"/>
    <cellStyle name="Normal 5 5 2" xfId="594" xr:uid="{00000000-0005-0000-0000-000071260000}"/>
    <cellStyle name="Normal 5 5 2 2" xfId="1172" xr:uid="{00000000-0005-0000-0000-000072260000}"/>
    <cellStyle name="Normal 5 5 2 2 2" xfId="4831" xr:uid="{00000000-0005-0000-0000-000073260000}"/>
    <cellStyle name="Normal 5 5 2 2 2 2" xfId="11257" xr:uid="{00000000-0005-0000-0000-000074260000}"/>
    <cellStyle name="Normal 5 5 2 2 3" xfId="7892" xr:uid="{00000000-0005-0000-0000-000075260000}"/>
    <cellStyle name="Normal 5 5 2 3" xfId="4283" xr:uid="{00000000-0005-0000-0000-000076260000}"/>
    <cellStyle name="Normal 5 5 2 3 2" xfId="10709" xr:uid="{00000000-0005-0000-0000-000077260000}"/>
    <cellStyle name="Normal 5 5 2 4" xfId="7338" xr:uid="{00000000-0005-0000-0000-000078260000}"/>
    <cellStyle name="Normal 5 5 3" xfId="415" xr:uid="{00000000-0005-0000-0000-000079260000}"/>
    <cellStyle name="Normal 5 5 3 2" xfId="994" xr:uid="{00000000-0005-0000-0000-00007A260000}"/>
    <cellStyle name="Normal 5 5 3 2 2" xfId="4653" xr:uid="{00000000-0005-0000-0000-00007B260000}"/>
    <cellStyle name="Normal 5 5 3 2 2 2" xfId="11079" xr:uid="{00000000-0005-0000-0000-00007C260000}"/>
    <cellStyle name="Normal 5 5 3 2 3" xfId="7714" xr:uid="{00000000-0005-0000-0000-00007D260000}"/>
    <cellStyle name="Normal 5 5 3 3" xfId="4105" xr:uid="{00000000-0005-0000-0000-00007E260000}"/>
    <cellStyle name="Normal 5 5 3 3 2" xfId="10531" xr:uid="{00000000-0005-0000-0000-00007F260000}"/>
    <cellStyle name="Normal 5 5 3 4" xfId="7160" xr:uid="{00000000-0005-0000-0000-000080260000}"/>
    <cellStyle name="Normal 5 5 4" xfId="816" xr:uid="{00000000-0005-0000-0000-000081260000}"/>
    <cellStyle name="Normal 5 5 4 2" xfId="4475" xr:uid="{00000000-0005-0000-0000-000082260000}"/>
    <cellStyle name="Normal 5 5 4 2 2" xfId="10901" xr:uid="{00000000-0005-0000-0000-000083260000}"/>
    <cellStyle name="Normal 5 5 4 3" xfId="7536" xr:uid="{00000000-0005-0000-0000-000084260000}"/>
    <cellStyle name="Normal 5 5 5" xfId="2571" xr:uid="{00000000-0005-0000-0000-000085260000}"/>
    <cellStyle name="Normal 5 5 5 2" xfId="5743" xr:uid="{00000000-0005-0000-0000-000086260000}"/>
    <cellStyle name="Normal 5 5 5 2 2" xfId="12169" xr:uid="{00000000-0005-0000-0000-000087260000}"/>
    <cellStyle name="Normal 5 5 5 3" xfId="9193" xr:uid="{00000000-0005-0000-0000-000088260000}"/>
    <cellStyle name="Normal 5 5 6" xfId="3722" xr:uid="{00000000-0005-0000-0000-000089260000}"/>
    <cellStyle name="Normal 5 5 6 2" xfId="6661" xr:uid="{00000000-0005-0000-0000-00008A260000}"/>
    <cellStyle name="Normal 5 5 6 2 2" xfId="13087" xr:uid="{00000000-0005-0000-0000-00008B260000}"/>
    <cellStyle name="Normal 5 5 6 3" xfId="10160" xr:uid="{00000000-0005-0000-0000-00008C260000}"/>
    <cellStyle name="Normal 5 5 7" xfId="3927" xr:uid="{00000000-0005-0000-0000-00008D260000}"/>
    <cellStyle name="Normal 5 5 7 2" xfId="10353" xr:uid="{00000000-0005-0000-0000-00008E260000}"/>
    <cellStyle name="Normal 5 5 8" xfId="6982" xr:uid="{00000000-0005-0000-0000-00008F260000}"/>
    <cellStyle name="Normal 5 6" xfId="1274" xr:uid="{00000000-0005-0000-0000-000090260000}"/>
    <cellStyle name="Normal 5 6 10" xfId="7988" xr:uid="{00000000-0005-0000-0000-000091260000}"/>
    <cellStyle name="Normal 5 6 11" xfId="13629" xr:uid="{00000000-0005-0000-0000-000092260000}"/>
    <cellStyle name="Normal 5 6 17" xfId="13672" xr:uid="{00000000-0005-0000-0000-000093260000}"/>
    <cellStyle name="Normal 5 6 2" xfId="1279" xr:uid="{00000000-0005-0000-0000-000094260000}"/>
    <cellStyle name="Normal 5 6 2 2" xfId="1345" xr:uid="{00000000-0005-0000-0000-000095260000}"/>
    <cellStyle name="Normal 5 6 2 2 2" xfId="1899" xr:uid="{00000000-0005-0000-0000-000096260000}"/>
    <cellStyle name="Normal 5 6 2 2 2 2" xfId="3281" xr:uid="{00000000-0005-0000-0000-000097260000}"/>
    <cellStyle name="Normal 5 6 2 2 2 2 2" xfId="6220" xr:uid="{00000000-0005-0000-0000-000098260000}"/>
    <cellStyle name="Normal 5 6 2 2 2 2 2 2" xfId="12646" xr:uid="{00000000-0005-0000-0000-000099260000}"/>
    <cellStyle name="Normal 5 6 2 2 2 2 3" xfId="9719" xr:uid="{00000000-0005-0000-0000-00009A260000}"/>
    <cellStyle name="Normal 5 6 2 2 2 3" xfId="5297" xr:uid="{00000000-0005-0000-0000-00009B260000}"/>
    <cellStyle name="Normal 5 6 2 2 2 3 2" xfId="11723" xr:uid="{00000000-0005-0000-0000-00009C260000}"/>
    <cellStyle name="Normal 5 6 2 2 2 4" xfId="8595" xr:uid="{00000000-0005-0000-0000-00009D260000}"/>
    <cellStyle name="Normal 5 6 2 2 3" xfId="2917" xr:uid="{00000000-0005-0000-0000-00009E260000}"/>
    <cellStyle name="Normal 5 6 2 2 3 2" xfId="5858" xr:uid="{00000000-0005-0000-0000-00009F260000}"/>
    <cellStyle name="Normal 5 6 2 2 3 2 2" xfId="12284" xr:uid="{00000000-0005-0000-0000-0000A0260000}"/>
    <cellStyle name="Normal 5 6 2 2 3 3" xfId="9357" xr:uid="{00000000-0005-0000-0000-0000A1260000}"/>
    <cellStyle name="Normal 5 6 2 2 4" xfId="4931" xr:uid="{00000000-0005-0000-0000-0000A2260000}"/>
    <cellStyle name="Normal 5 6 2 2 4 2" xfId="11357" xr:uid="{00000000-0005-0000-0000-0000A3260000}"/>
    <cellStyle name="Normal 5 6 2 2 5" xfId="8059" xr:uid="{00000000-0005-0000-0000-0000A4260000}"/>
    <cellStyle name="Normal 5 6 2 3" xfId="1411" xr:uid="{00000000-0005-0000-0000-0000A5260000}"/>
    <cellStyle name="Normal 5 6 2 3 2" xfId="1964" xr:uid="{00000000-0005-0000-0000-0000A6260000}"/>
    <cellStyle name="Normal 5 6 2 3 2 2" xfId="3339" xr:uid="{00000000-0005-0000-0000-0000A7260000}"/>
    <cellStyle name="Normal 5 6 2 3 2 2 2" xfId="6278" xr:uid="{00000000-0005-0000-0000-0000A8260000}"/>
    <cellStyle name="Normal 5 6 2 3 2 2 2 2" xfId="12704" xr:uid="{00000000-0005-0000-0000-0000A9260000}"/>
    <cellStyle name="Normal 5 6 2 3 2 2 3" xfId="9777" xr:uid="{00000000-0005-0000-0000-0000AA260000}"/>
    <cellStyle name="Normal 5 6 2 3 2 3" xfId="5355" xr:uid="{00000000-0005-0000-0000-0000AB260000}"/>
    <cellStyle name="Normal 5 6 2 3 2 3 2" xfId="11781" xr:uid="{00000000-0005-0000-0000-0000AC260000}"/>
    <cellStyle name="Normal 5 6 2 3 2 4" xfId="8660" xr:uid="{00000000-0005-0000-0000-0000AD260000}"/>
    <cellStyle name="Normal 5 6 2 3 3" xfId="2975" xr:uid="{00000000-0005-0000-0000-0000AE260000}"/>
    <cellStyle name="Normal 5 6 2 3 3 2" xfId="5916" xr:uid="{00000000-0005-0000-0000-0000AF260000}"/>
    <cellStyle name="Normal 5 6 2 3 3 2 2" xfId="12342" xr:uid="{00000000-0005-0000-0000-0000B0260000}"/>
    <cellStyle name="Normal 5 6 2 3 3 3" xfId="9415" xr:uid="{00000000-0005-0000-0000-0000B1260000}"/>
    <cellStyle name="Normal 5 6 2 3 4" xfId="4989" xr:uid="{00000000-0005-0000-0000-0000B2260000}"/>
    <cellStyle name="Normal 5 6 2 3 4 2" xfId="11415" xr:uid="{00000000-0005-0000-0000-0000B3260000}"/>
    <cellStyle name="Normal 5 6 2 3 5" xfId="8125" xr:uid="{00000000-0005-0000-0000-0000B4260000}"/>
    <cellStyle name="Normal 5 6 2 4" xfId="1569" xr:uid="{00000000-0005-0000-0000-0000B5260000}"/>
    <cellStyle name="Normal 5 6 2 4 2" xfId="2118" xr:uid="{00000000-0005-0000-0000-0000B6260000}"/>
    <cellStyle name="Normal 5 6 2 4 2 2" xfId="3397" xr:uid="{00000000-0005-0000-0000-0000B7260000}"/>
    <cellStyle name="Normal 5 6 2 4 2 2 2" xfId="6336" xr:uid="{00000000-0005-0000-0000-0000B8260000}"/>
    <cellStyle name="Normal 5 6 2 4 2 2 2 2" xfId="12762" xr:uid="{00000000-0005-0000-0000-0000B9260000}"/>
    <cellStyle name="Normal 5 6 2 4 2 2 3" xfId="9835" xr:uid="{00000000-0005-0000-0000-0000BA260000}"/>
    <cellStyle name="Normal 5 6 2 4 2 3" xfId="5415" xr:uid="{00000000-0005-0000-0000-0000BB260000}"/>
    <cellStyle name="Normal 5 6 2 4 2 3 2" xfId="11841" xr:uid="{00000000-0005-0000-0000-0000BC260000}"/>
    <cellStyle name="Normal 5 6 2 4 2 4" xfId="8812" xr:uid="{00000000-0005-0000-0000-0000BD260000}"/>
    <cellStyle name="Normal 5 6 2 4 3" xfId="3034" xr:uid="{00000000-0005-0000-0000-0000BE260000}"/>
    <cellStyle name="Normal 5 6 2 4 3 2" xfId="5974" xr:uid="{00000000-0005-0000-0000-0000BF260000}"/>
    <cellStyle name="Normal 5 6 2 4 3 2 2" xfId="12400" xr:uid="{00000000-0005-0000-0000-0000C0260000}"/>
    <cellStyle name="Normal 5 6 2 4 3 3" xfId="9473" xr:uid="{00000000-0005-0000-0000-0000C1260000}"/>
    <cellStyle name="Normal 5 6 2 4 4" xfId="5047" xr:uid="{00000000-0005-0000-0000-0000C2260000}"/>
    <cellStyle name="Normal 5 6 2 4 4 2" xfId="11473" xr:uid="{00000000-0005-0000-0000-0000C3260000}"/>
    <cellStyle name="Normal 5 6 2 4 5" xfId="8283" xr:uid="{00000000-0005-0000-0000-0000C4260000}"/>
    <cellStyle name="Normal 5 6 2 5" xfId="1838" xr:uid="{00000000-0005-0000-0000-0000C5260000}"/>
    <cellStyle name="Normal 5 6 2 5 2" xfId="3223" xr:uid="{00000000-0005-0000-0000-0000C6260000}"/>
    <cellStyle name="Normal 5 6 2 5 2 2" xfId="6162" xr:uid="{00000000-0005-0000-0000-0000C7260000}"/>
    <cellStyle name="Normal 5 6 2 5 2 2 2" xfId="12588" xr:uid="{00000000-0005-0000-0000-0000C8260000}"/>
    <cellStyle name="Normal 5 6 2 5 2 3" xfId="9661" xr:uid="{00000000-0005-0000-0000-0000C9260000}"/>
    <cellStyle name="Normal 5 6 2 5 3" xfId="5239" xr:uid="{00000000-0005-0000-0000-0000CA260000}"/>
    <cellStyle name="Normal 5 6 2 5 3 2" xfId="11665" xr:uid="{00000000-0005-0000-0000-0000CB260000}"/>
    <cellStyle name="Normal 5 6 2 5 4" xfId="8534" xr:uid="{00000000-0005-0000-0000-0000CC260000}"/>
    <cellStyle name="Normal 5 6 2 6" xfId="2859" xr:uid="{00000000-0005-0000-0000-0000CD260000}"/>
    <cellStyle name="Normal 5 6 2 6 2" xfId="5800" xr:uid="{00000000-0005-0000-0000-0000CE260000}"/>
    <cellStyle name="Normal 5 6 2 6 2 2" xfId="12226" xr:uid="{00000000-0005-0000-0000-0000CF260000}"/>
    <cellStyle name="Normal 5 6 2 6 3" xfId="9299" xr:uid="{00000000-0005-0000-0000-0000D0260000}"/>
    <cellStyle name="Normal 5 6 2 7" xfId="4873" xr:uid="{00000000-0005-0000-0000-0000D1260000}"/>
    <cellStyle name="Normal 5 6 2 7 2" xfId="11299" xr:uid="{00000000-0005-0000-0000-0000D2260000}"/>
    <cellStyle name="Normal 5 6 2 8" xfId="7993" xr:uid="{00000000-0005-0000-0000-0000D3260000}"/>
    <cellStyle name="Normal 5 6 3" xfId="1340" xr:uid="{00000000-0005-0000-0000-0000D4260000}"/>
    <cellStyle name="Normal 5 6 3 2" xfId="1894" xr:uid="{00000000-0005-0000-0000-0000D5260000}"/>
    <cellStyle name="Normal 5 6 3 2 2" xfId="3276" xr:uid="{00000000-0005-0000-0000-0000D6260000}"/>
    <cellStyle name="Normal 5 6 3 2 2 2" xfId="6215" xr:uid="{00000000-0005-0000-0000-0000D7260000}"/>
    <cellStyle name="Normal 5 6 3 2 2 2 2" xfId="12641" xr:uid="{00000000-0005-0000-0000-0000D8260000}"/>
    <cellStyle name="Normal 5 6 3 2 2 3" xfId="9714" xr:uid="{00000000-0005-0000-0000-0000D9260000}"/>
    <cellStyle name="Normal 5 6 3 2 3" xfId="5292" xr:uid="{00000000-0005-0000-0000-0000DA260000}"/>
    <cellStyle name="Normal 5 6 3 2 3 2" xfId="11718" xr:uid="{00000000-0005-0000-0000-0000DB260000}"/>
    <cellStyle name="Normal 5 6 3 2 4" xfId="8590" xr:uid="{00000000-0005-0000-0000-0000DC260000}"/>
    <cellStyle name="Normal 5 6 3 3" xfId="2912" xr:uid="{00000000-0005-0000-0000-0000DD260000}"/>
    <cellStyle name="Normal 5 6 3 3 2" xfId="5853" xr:uid="{00000000-0005-0000-0000-0000DE260000}"/>
    <cellStyle name="Normal 5 6 3 3 2 2" xfId="12279" xr:uid="{00000000-0005-0000-0000-0000DF260000}"/>
    <cellStyle name="Normal 5 6 3 3 3" xfId="9352" xr:uid="{00000000-0005-0000-0000-0000E0260000}"/>
    <cellStyle name="Normal 5 6 3 4" xfId="4926" xr:uid="{00000000-0005-0000-0000-0000E1260000}"/>
    <cellStyle name="Normal 5 6 3 4 2" xfId="11352" xr:uid="{00000000-0005-0000-0000-0000E2260000}"/>
    <cellStyle name="Normal 5 6 3 5" xfId="8054" xr:uid="{00000000-0005-0000-0000-0000E3260000}"/>
    <cellStyle name="Normal 5 6 4" xfId="1406" xr:uid="{00000000-0005-0000-0000-0000E4260000}"/>
    <cellStyle name="Normal 5 6 4 2" xfId="1959" xr:uid="{00000000-0005-0000-0000-0000E5260000}"/>
    <cellStyle name="Normal 5 6 4 2 2" xfId="3334" xr:uid="{00000000-0005-0000-0000-0000E6260000}"/>
    <cellStyle name="Normal 5 6 4 2 2 2" xfId="6273" xr:uid="{00000000-0005-0000-0000-0000E7260000}"/>
    <cellStyle name="Normal 5 6 4 2 2 2 2" xfId="12699" xr:uid="{00000000-0005-0000-0000-0000E8260000}"/>
    <cellStyle name="Normal 5 6 4 2 2 3" xfId="9772" xr:uid="{00000000-0005-0000-0000-0000E9260000}"/>
    <cellStyle name="Normal 5 6 4 2 3" xfId="5350" xr:uid="{00000000-0005-0000-0000-0000EA260000}"/>
    <cellStyle name="Normal 5 6 4 2 3 2" xfId="11776" xr:uid="{00000000-0005-0000-0000-0000EB260000}"/>
    <cellStyle name="Normal 5 6 4 2 4" xfId="8655" xr:uid="{00000000-0005-0000-0000-0000EC260000}"/>
    <cellStyle name="Normal 5 6 4 3" xfId="2970" xr:uid="{00000000-0005-0000-0000-0000ED260000}"/>
    <cellStyle name="Normal 5 6 4 3 2" xfId="5911" xr:uid="{00000000-0005-0000-0000-0000EE260000}"/>
    <cellStyle name="Normal 5 6 4 3 2 2" xfId="12337" xr:uid="{00000000-0005-0000-0000-0000EF260000}"/>
    <cellStyle name="Normal 5 6 4 3 3" xfId="9410" xr:uid="{00000000-0005-0000-0000-0000F0260000}"/>
    <cellStyle name="Normal 5 6 4 4" xfId="4984" xr:uid="{00000000-0005-0000-0000-0000F1260000}"/>
    <cellStyle name="Normal 5 6 4 4 2" xfId="11410" xr:uid="{00000000-0005-0000-0000-0000F2260000}"/>
    <cellStyle name="Normal 5 6 4 5" xfId="8120" xr:uid="{00000000-0005-0000-0000-0000F3260000}"/>
    <cellStyle name="Normal 5 6 5" xfId="1564" xr:uid="{00000000-0005-0000-0000-0000F4260000}"/>
    <cellStyle name="Normal 5 6 5 2" xfId="2113" xr:uid="{00000000-0005-0000-0000-0000F5260000}"/>
    <cellStyle name="Normal 5 6 5 2 2" xfId="3392" xr:uid="{00000000-0005-0000-0000-0000F6260000}"/>
    <cellStyle name="Normal 5 6 5 2 2 2" xfId="6331" xr:uid="{00000000-0005-0000-0000-0000F7260000}"/>
    <cellStyle name="Normal 5 6 5 2 2 2 2" xfId="12757" xr:uid="{00000000-0005-0000-0000-0000F8260000}"/>
    <cellStyle name="Normal 5 6 5 2 2 3" xfId="9830" xr:uid="{00000000-0005-0000-0000-0000F9260000}"/>
    <cellStyle name="Normal 5 6 5 2 3" xfId="5410" xr:uid="{00000000-0005-0000-0000-0000FA260000}"/>
    <cellStyle name="Normal 5 6 5 2 3 2" xfId="11836" xr:uid="{00000000-0005-0000-0000-0000FB260000}"/>
    <cellStyle name="Normal 5 6 5 2 4" xfId="8807" xr:uid="{00000000-0005-0000-0000-0000FC260000}"/>
    <cellStyle name="Normal 5 6 5 3" xfId="3029" xr:uid="{00000000-0005-0000-0000-0000FD260000}"/>
    <cellStyle name="Normal 5 6 5 3 2" xfId="5969" xr:uid="{00000000-0005-0000-0000-0000FE260000}"/>
    <cellStyle name="Normal 5 6 5 3 2 2" xfId="12395" xr:uid="{00000000-0005-0000-0000-0000FF260000}"/>
    <cellStyle name="Normal 5 6 5 3 3" xfId="9468" xr:uid="{00000000-0005-0000-0000-000000270000}"/>
    <cellStyle name="Normal 5 6 5 4" xfId="5042" xr:uid="{00000000-0005-0000-0000-000001270000}"/>
    <cellStyle name="Normal 5 6 5 4 2" xfId="11468" xr:uid="{00000000-0005-0000-0000-000002270000}"/>
    <cellStyle name="Normal 5 6 5 5" xfId="8278" xr:uid="{00000000-0005-0000-0000-000003270000}"/>
    <cellStyle name="Normal 5 6 6" xfId="2580" xr:uid="{00000000-0005-0000-0000-000004270000}"/>
    <cellStyle name="Normal 5 6 6 2" xfId="3731" xr:uid="{00000000-0005-0000-0000-000005270000}"/>
    <cellStyle name="Normal 5 6 6 2 2" xfId="6670" xr:uid="{00000000-0005-0000-0000-000006270000}"/>
    <cellStyle name="Normal 5 6 6 2 2 2" xfId="13096" xr:uid="{00000000-0005-0000-0000-000007270000}"/>
    <cellStyle name="Normal 5 6 6 2 3" xfId="10169" xr:uid="{00000000-0005-0000-0000-000008270000}"/>
    <cellStyle name="Normal 5 6 6 3" xfId="5752" xr:uid="{00000000-0005-0000-0000-000009270000}"/>
    <cellStyle name="Normal 5 6 6 3 2" xfId="12178" xr:uid="{00000000-0005-0000-0000-00000A270000}"/>
    <cellStyle name="Normal 5 6 6 4" xfId="9202" xr:uid="{00000000-0005-0000-0000-00000B270000}"/>
    <cellStyle name="Normal 5 6 7" xfId="1833" xr:uid="{00000000-0005-0000-0000-00000C270000}"/>
    <cellStyle name="Normal 5 6 7 2" xfId="3218" xr:uid="{00000000-0005-0000-0000-00000D270000}"/>
    <cellStyle name="Normal 5 6 7 2 2" xfId="6157" xr:uid="{00000000-0005-0000-0000-00000E270000}"/>
    <cellStyle name="Normal 5 6 7 2 2 2" xfId="12583" xr:uid="{00000000-0005-0000-0000-00000F270000}"/>
    <cellStyle name="Normal 5 6 7 2 3" xfId="9656" xr:uid="{00000000-0005-0000-0000-000010270000}"/>
    <cellStyle name="Normal 5 6 7 3" xfId="5234" xr:uid="{00000000-0005-0000-0000-000011270000}"/>
    <cellStyle name="Normal 5 6 7 3 2" xfId="11660" xr:uid="{00000000-0005-0000-0000-000012270000}"/>
    <cellStyle name="Normal 5 6 7 4" xfId="8529" xr:uid="{00000000-0005-0000-0000-000013270000}"/>
    <cellStyle name="Normal 5 6 8" xfId="2854" xr:uid="{00000000-0005-0000-0000-000014270000}"/>
    <cellStyle name="Normal 5 6 8 2" xfId="5795" xr:uid="{00000000-0005-0000-0000-000015270000}"/>
    <cellStyle name="Normal 5 6 8 2 2" xfId="12221" xr:uid="{00000000-0005-0000-0000-000016270000}"/>
    <cellStyle name="Normal 5 6 8 3" xfId="9294" xr:uid="{00000000-0005-0000-0000-000017270000}"/>
    <cellStyle name="Normal 5 6 9" xfId="4868" xr:uid="{00000000-0005-0000-0000-000018270000}"/>
    <cellStyle name="Normal 5 6 9 2" xfId="11294" xr:uid="{00000000-0005-0000-0000-000019270000}"/>
    <cellStyle name="Normal 5 6_IOPES" xfId="2714" xr:uid="{00000000-0005-0000-0000-00001A270000}"/>
    <cellStyle name="Normal 50" xfId="2807" xr:uid="{00000000-0005-0000-0000-00001B270000}"/>
    <cellStyle name="Normal 51" xfId="2814" xr:uid="{00000000-0005-0000-0000-00001C270000}"/>
    <cellStyle name="Normal 52" xfId="2775" xr:uid="{00000000-0005-0000-0000-00001D270000}"/>
    <cellStyle name="Normal 53" xfId="2784" xr:uid="{00000000-0005-0000-0000-00001E270000}"/>
    <cellStyle name="Normal 54" xfId="2785" xr:uid="{00000000-0005-0000-0000-00001F270000}"/>
    <cellStyle name="Normal 55" xfId="2781" xr:uid="{00000000-0005-0000-0000-000020270000}"/>
    <cellStyle name="Normal 56" xfId="2805" xr:uid="{00000000-0005-0000-0000-000021270000}"/>
    <cellStyle name="Normal 57" xfId="2817" xr:uid="{00000000-0005-0000-0000-000022270000}"/>
    <cellStyle name="Normal 58" xfId="2774" xr:uid="{00000000-0005-0000-0000-000023270000}"/>
    <cellStyle name="Normal 59" xfId="2773" xr:uid="{00000000-0005-0000-0000-000024270000}"/>
    <cellStyle name="Normal 6" xfId="57" xr:uid="{00000000-0005-0000-0000-000025270000}"/>
    <cellStyle name="Normal 6 10" xfId="2725" xr:uid="{00000000-0005-0000-0000-000026270000}"/>
    <cellStyle name="Normal 6 10 2" xfId="3735" xr:uid="{00000000-0005-0000-0000-000027270000}"/>
    <cellStyle name="Normal 6 10 2 2" xfId="6674" xr:uid="{00000000-0005-0000-0000-000028270000}"/>
    <cellStyle name="Normal 6 10 2 2 2" xfId="13100" xr:uid="{00000000-0005-0000-0000-000029270000}"/>
    <cellStyle name="Normal 6 10 2 3" xfId="10173" xr:uid="{00000000-0005-0000-0000-00002A270000}"/>
    <cellStyle name="Normal 6 10 3" xfId="5756" xr:uid="{00000000-0005-0000-0000-00002B270000}"/>
    <cellStyle name="Normal 6 10 3 2" xfId="12182" xr:uid="{00000000-0005-0000-0000-00002C270000}"/>
    <cellStyle name="Normal 6 10 4" xfId="9223" xr:uid="{00000000-0005-0000-0000-00002D270000}"/>
    <cellStyle name="Normal 6 11" xfId="1813" xr:uid="{00000000-0005-0000-0000-00002E270000}"/>
    <cellStyle name="Normal 6 11 2" xfId="3200" xr:uid="{00000000-0005-0000-0000-00002F270000}"/>
    <cellStyle name="Normal 6 11 2 2" xfId="6139" xr:uid="{00000000-0005-0000-0000-000030270000}"/>
    <cellStyle name="Normal 6 11 2 2 2" xfId="12565" xr:uid="{00000000-0005-0000-0000-000031270000}"/>
    <cellStyle name="Normal 6 11 2 3" xfId="9638" xr:uid="{00000000-0005-0000-0000-000032270000}"/>
    <cellStyle name="Normal 6 11 3" xfId="5216" xr:uid="{00000000-0005-0000-0000-000033270000}"/>
    <cellStyle name="Normal 6 11 3 2" xfId="11642" xr:uid="{00000000-0005-0000-0000-000034270000}"/>
    <cellStyle name="Normal 6 11 4" xfId="8511" xr:uid="{00000000-0005-0000-0000-000035270000}"/>
    <cellStyle name="Normal 6 12" xfId="1254" xr:uid="{00000000-0005-0000-0000-000036270000}"/>
    <cellStyle name="Normal 6 12 2" xfId="4850" xr:uid="{00000000-0005-0000-0000-000037270000}"/>
    <cellStyle name="Normal 6 12 2 2" xfId="11276" xr:uid="{00000000-0005-0000-0000-000038270000}"/>
    <cellStyle name="Normal 6 12 3" xfId="7970" xr:uid="{00000000-0005-0000-0000-000039270000}"/>
    <cellStyle name="Normal 6 13" xfId="2836" xr:uid="{00000000-0005-0000-0000-00003A270000}"/>
    <cellStyle name="Normal 6 13 2" xfId="5777" xr:uid="{00000000-0005-0000-0000-00003B270000}"/>
    <cellStyle name="Normal 6 13 2 2" xfId="12203" xr:uid="{00000000-0005-0000-0000-00003C270000}"/>
    <cellStyle name="Normal 6 13 3" xfId="9276" xr:uid="{00000000-0005-0000-0000-00003D270000}"/>
    <cellStyle name="Normal 6 14" xfId="3767" xr:uid="{00000000-0005-0000-0000-00003E270000}"/>
    <cellStyle name="Normal 6 14 2" xfId="10193" xr:uid="{00000000-0005-0000-0000-00003F270000}"/>
    <cellStyle name="Normal 6 15" xfId="6699" xr:uid="{00000000-0005-0000-0000-000040270000}"/>
    <cellStyle name="Normal 6 16" xfId="6742" xr:uid="{00000000-0005-0000-0000-000041270000}"/>
    <cellStyle name="Normal 6 17" xfId="6783" xr:uid="{00000000-0005-0000-0000-000042270000}"/>
    <cellStyle name="Normal 6 18" xfId="6822" xr:uid="{00000000-0005-0000-0000-000043270000}"/>
    <cellStyle name="Normal 6 19" xfId="13657" xr:uid="{00000000-0005-0000-0000-000044270000}"/>
    <cellStyle name="Normal 6 2" xfId="132" xr:uid="{00000000-0005-0000-0000-000045270000}"/>
    <cellStyle name="Normal 6 2 2" xfId="1734" xr:uid="{00000000-0005-0000-0000-000046270000}"/>
    <cellStyle name="Normal 6 2 2 2" xfId="2290" xr:uid="{00000000-0005-0000-0000-000047270000}"/>
    <cellStyle name="Normal 6 2 2 2 2" xfId="3525" xr:uid="{00000000-0005-0000-0000-000048270000}"/>
    <cellStyle name="Normal 6 2 2 2 2 2" xfId="6464" xr:uid="{00000000-0005-0000-0000-000049270000}"/>
    <cellStyle name="Normal 6 2 2 2 2 2 2" xfId="12890" xr:uid="{00000000-0005-0000-0000-00004A270000}"/>
    <cellStyle name="Normal 6 2 2 2 2 3" xfId="9963" xr:uid="{00000000-0005-0000-0000-00004B270000}"/>
    <cellStyle name="Normal 6 2 2 2 3" xfId="5544" xr:uid="{00000000-0005-0000-0000-00004C270000}"/>
    <cellStyle name="Normal 6 2 2 2 3 2" xfId="11970" xr:uid="{00000000-0005-0000-0000-00004D270000}"/>
    <cellStyle name="Normal 6 2 2 2 4" xfId="8971" xr:uid="{00000000-0005-0000-0000-00004E270000}"/>
    <cellStyle name="Normal 6 2 2 3" xfId="3163" xr:uid="{00000000-0005-0000-0000-00004F270000}"/>
    <cellStyle name="Normal 6 2 2 3 2" xfId="6102" xr:uid="{00000000-0005-0000-0000-000050270000}"/>
    <cellStyle name="Normal 6 2 2 3 2 2" xfId="12528" xr:uid="{00000000-0005-0000-0000-000051270000}"/>
    <cellStyle name="Normal 6 2 2 3 3" xfId="9601" xr:uid="{00000000-0005-0000-0000-000052270000}"/>
    <cellStyle name="Normal 6 2 2 4" xfId="5176" xr:uid="{00000000-0005-0000-0000-000053270000}"/>
    <cellStyle name="Normal 6 2 2 4 2" xfId="11602" xr:uid="{00000000-0005-0000-0000-000054270000}"/>
    <cellStyle name="Normal 6 2 2 5" xfId="8443" xr:uid="{00000000-0005-0000-0000-000055270000}"/>
    <cellStyle name="Normal 6 2 3" xfId="1658" xr:uid="{00000000-0005-0000-0000-000056270000}"/>
    <cellStyle name="Normal 6 2 3 2" xfId="2212" xr:uid="{00000000-0005-0000-0000-000057270000}"/>
    <cellStyle name="Normal 6 2 3 2 2" xfId="3464" xr:uid="{00000000-0005-0000-0000-000058270000}"/>
    <cellStyle name="Normal 6 2 3 2 2 2" xfId="6403" xr:uid="{00000000-0005-0000-0000-000059270000}"/>
    <cellStyle name="Normal 6 2 3 2 2 2 2" xfId="12829" xr:uid="{00000000-0005-0000-0000-00005A270000}"/>
    <cellStyle name="Normal 6 2 3 2 2 3" xfId="9902" xr:uid="{00000000-0005-0000-0000-00005B270000}"/>
    <cellStyle name="Normal 6 2 3 2 3" xfId="5482" xr:uid="{00000000-0005-0000-0000-00005C270000}"/>
    <cellStyle name="Normal 6 2 3 2 3 2" xfId="11908" xr:uid="{00000000-0005-0000-0000-00005D270000}"/>
    <cellStyle name="Normal 6 2 3 2 4" xfId="8897" xr:uid="{00000000-0005-0000-0000-00005E270000}"/>
    <cellStyle name="Normal 6 2 3 3" xfId="3102" xr:uid="{00000000-0005-0000-0000-00005F270000}"/>
    <cellStyle name="Normal 6 2 3 3 2" xfId="6041" xr:uid="{00000000-0005-0000-0000-000060270000}"/>
    <cellStyle name="Normal 6 2 3 3 2 2" xfId="12467" xr:uid="{00000000-0005-0000-0000-000061270000}"/>
    <cellStyle name="Normal 6 2 3 3 3" xfId="9540" xr:uid="{00000000-0005-0000-0000-000062270000}"/>
    <cellStyle name="Normal 6 2 3 4" xfId="5114" xr:uid="{00000000-0005-0000-0000-000063270000}"/>
    <cellStyle name="Normal 6 2 3 4 2" xfId="11540" xr:uid="{00000000-0005-0000-0000-000064270000}"/>
    <cellStyle name="Normal 6 2 3 5" xfId="8369" xr:uid="{00000000-0005-0000-0000-000065270000}"/>
    <cellStyle name="Normal 6 2 4" xfId="2471" xr:uid="{00000000-0005-0000-0000-000066270000}"/>
    <cellStyle name="Normal 6 2 5" xfId="1876" xr:uid="{00000000-0005-0000-0000-000067270000}"/>
    <cellStyle name="Normal 6 2 5 2" xfId="3258" xr:uid="{00000000-0005-0000-0000-000068270000}"/>
    <cellStyle name="Normal 6 2 5 2 2" xfId="6197" xr:uid="{00000000-0005-0000-0000-000069270000}"/>
    <cellStyle name="Normal 6 2 5 2 2 2" xfId="12623" xr:uid="{00000000-0005-0000-0000-00006A270000}"/>
    <cellStyle name="Normal 6 2 5 2 3" xfId="9696" xr:uid="{00000000-0005-0000-0000-00006B270000}"/>
    <cellStyle name="Normal 6 2 5 3" xfId="5274" xr:uid="{00000000-0005-0000-0000-00006C270000}"/>
    <cellStyle name="Normal 6 2 5 3 2" xfId="11700" xr:uid="{00000000-0005-0000-0000-00006D270000}"/>
    <cellStyle name="Normal 6 2 5 4" xfId="8572" xr:uid="{00000000-0005-0000-0000-00006E270000}"/>
    <cellStyle name="Normal 6 2 6" xfId="1322" xr:uid="{00000000-0005-0000-0000-00006F270000}"/>
    <cellStyle name="Normal 6 2 6 2" xfId="4908" xr:uid="{00000000-0005-0000-0000-000070270000}"/>
    <cellStyle name="Normal 6 2 6 2 2" xfId="11334" xr:uid="{00000000-0005-0000-0000-000071270000}"/>
    <cellStyle name="Normal 6 2 6 3" xfId="8036" xr:uid="{00000000-0005-0000-0000-000072270000}"/>
    <cellStyle name="Normal 6 2 7" xfId="2894" xr:uid="{00000000-0005-0000-0000-000073270000}"/>
    <cellStyle name="Normal 6 2 7 2" xfId="5835" xr:uid="{00000000-0005-0000-0000-000074270000}"/>
    <cellStyle name="Normal 6 2 7 2 2" xfId="12261" xr:uid="{00000000-0005-0000-0000-000075270000}"/>
    <cellStyle name="Normal 6 2 7 3" xfId="9334" xr:uid="{00000000-0005-0000-0000-000076270000}"/>
    <cellStyle name="Normal 6 2_IOPES" xfId="2706" xr:uid="{00000000-0005-0000-0000-000077270000}"/>
    <cellStyle name="Normal 6 3" xfId="122" xr:uid="{00000000-0005-0000-0000-000078270000}"/>
    <cellStyle name="Normal 6 3 2" xfId="183" xr:uid="{00000000-0005-0000-0000-000079270000}"/>
    <cellStyle name="Normal 6 3 2 2" xfId="554" xr:uid="{00000000-0005-0000-0000-00007A270000}"/>
    <cellStyle name="Normal 6 3 2 2 2" xfId="1133" xr:uid="{00000000-0005-0000-0000-00007B270000}"/>
    <cellStyle name="Normal 6 3 2 2 2 2" xfId="4792" xr:uid="{00000000-0005-0000-0000-00007C270000}"/>
    <cellStyle name="Normal 6 3 2 2 2 2 2" xfId="11218" xr:uid="{00000000-0005-0000-0000-00007D270000}"/>
    <cellStyle name="Normal 6 3 2 2 2 3" xfId="7853" xr:uid="{00000000-0005-0000-0000-00007E270000}"/>
    <cellStyle name="Normal 6 3 2 2 3" xfId="2522" xr:uid="{00000000-0005-0000-0000-00007F270000}"/>
    <cellStyle name="Normal 6 3 2 2 3 2" xfId="5704" xr:uid="{00000000-0005-0000-0000-000080270000}"/>
    <cellStyle name="Normal 6 3 2 2 3 2 2" xfId="12130" xr:uid="{00000000-0005-0000-0000-000081270000}"/>
    <cellStyle name="Normal 6 3 2 2 3 3" xfId="9154" xr:uid="{00000000-0005-0000-0000-000082270000}"/>
    <cellStyle name="Normal 6 3 2 2 4" xfId="3683" xr:uid="{00000000-0005-0000-0000-000083270000}"/>
    <cellStyle name="Normal 6 3 2 2 4 2" xfId="6622" xr:uid="{00000000-0005-0000-0000-000084270000}"/>
    <cellStyle name="Normal 6 3 2 2 4 2 2" xfId="13048" xr:uid="{00000000-0005-0000-0000-000085270000}"/>
    <cellStyle name="Normal 6 3 2 2 4 3" xfId="10121" xr:uid="{00000000-0005-0000-0000-000086270000}"/>
    <cellStyle name="Normal 6 3 2 2 5" xfId="4244" xr:uid="{00000000-0005-0000-0000-000087270000}"/>
    <cellStyle name="Normal 6 3 2 2 5 2" xfId="10670" xr:uid="{00000000-0005-0000-0000-000088270000}"/>
    <cellStyle name="Normal 6 3 2 2 6" xfId="7299" xr:uid="{00000000-0005-0000-0000-000089270000}"/>
    <cellStyle name="Normal 6 3 2 3" xfId="375" xr:uid="{00000000-0005-0000-0000-00008A270000}"/>
    <cellStyle name="Normal 6 3 2 3 2" xfId="955" xr:uid="{00000000-0005-0000-0000-00008B270000}"/>
    <cellStyle name="Normal 6 3 2 3 2 2" xfId="4614" xr:uid="{00000000-0005-0000-0000-00008C270000}"/>
    <cellStyle name="Normal 6 3 2 3 2 2 2" xfId="11040" xr:uid="{00000000-0005-0000-0000-00008D270000}"/>
    <cellStyle name="Normal 6 3 2 3 2 3" xfId="7675" xr:uid="{00000000-0005-0000-0000-00008E270000}"/>
    <cellStyle name="Normal 6 3 2 3 3" xfId="2253" xr:uid="{00000000-0005-0000-0000-00008F270000}"/>
    <cellStyle name="Normal 6 3 2 3 3 2" xfId="5512" xr:uid="{00000000-0005-0000-0000-000090270000}"/>
    <cellStyle name="Normal 6 3 2 3 3 2 2" xfId="11938" xr:uid="{00000000-0005-0000-0000-000091270000}"/>
    <cellStyle name="Normal 6 3 2 3 3 3" xfId="8936" xr:uid="{00000000-0005-0000-0000-000092270000}"/>
    <cellStyle name="Normal 6 3 2 3 4" xfId="3494" xr:uid="{00000000-0005-0000-0000-000093270000}"/>
    <cellStyle name="Normal 6 3 2 3 4 2" xfId="6433" xr:uid="{00000000-0005-0000-0000-000094270000}"/>
    <cellStyle name="Normal 6 3 2 3 4 2 2" xfId="12859" xr:uid="{00000000-0005-0000-0000-000095270000}"/>
    <cellStyle name="Normal 6 3 2 3 4 3" xfId="9932" xr:uid="{00000000-0005-0000-0000-000096270000}"/>
    <cellStyle name="Normal 6 3 2 3 5" xfId="4066" xr:uid="{00000000-0005-0000-0000-000097270000}"/>
    <cellStyle name="Normal 6 3 2 3 5 2" xfId="10492" xr:uid="{00000000-0005-0000-0000-000098270000}"/>
    <cellStyle name="Normal 6 3 2 3 6" xfId="7121" xr:uid="{00000000-0005-0000-0000-000099270000}"/>
    <cellStyle name="Normal 6 3 2 4" xfId="777" xr:uid="{00000000-0005-0000-0000-00009A270000}"/>
    <cellStyle name="Normal 6 3 2 4 2" xfId="4436" xr:uid="{00000000-0005-0000-0000-00009B270000}"/>
    <cellStyle name="Normal 6 3 2 4 2 2" xfId="10862" xr:uid="{00000000-0005-0000-0000-00009C270000}"/>
    <cellStyle name="Normal 6 3 2 4 3" xfId="7497" xr:uid="{00000000-0005-0000-0000-00009D270000}"/>
    <cellStyle name="Normal 6 3 2 5" xfId="1698" xr:uid="{00000000-0005-0000-0000-00009E270000}"/>
    <cellStyle name="Normal 6 3 2 5 2" xfId="5144" xr:uid="{00000000-0005-0000-0000-00009F270000}"/>
    <cellStyle name="Normal 6 3 2 5 2 2" xfId="11570" xr:uid="{00000000-0005-0000-0000-0000A0270000}"/>
    <cellStyle name="Normal 6 3 2 5 3" xfId="8408" xr:uid="{00000000-0005-0000-0000-0000A1270000}"/>
    <cellStyle name="Normal 6 3 2 6" xfId="3132" xr:uid="{00000000-0005-0000-0000-0000A2270000}"/>
    <cellStyle name="Normal 6 3 2 6 2" xfId="6071" xr:uid="{00000000-0005-0000-0000-0000A3270000}"/>
    <cellStyle name="Normal 6 3 2 6 2 2" xfId="12497" xr:uid="{00000000-0005-0000-0000-0000A4270000}"/>
    <cellStyle name="Normal 6 3 2 6 3" xfId="9570" xr:uid="{00000000-0005-0000-0000-0000A5270000}"/>
    <cellStyle name="Normal 6 3 2 7" xfId="3888" xr:uid="{00000000-0005-0000-0000-0000A6270000}"/>
    <cellStyle name="Normal 6 3 2 7 2" xfId="10314" xr:uid="{00000000-0005-0000-0000-0000A7270000}"/>
    <cellStyle name="Normal 6 3 2 8" xfId="6943" xr:uid="{00000000-0005-0000-0000-0000A8270000}"/>
    <cellStyle name="Normal 6 3 2_IOPES" xfId="2611" xr:uid="{00000000-0005-0000-0000-0000A9270000}"/>
    <cellStyle name="Normal 6 3 3" xfId="495" xr:uid="{00000000-0005-0000-0000-0000AA270000}"/>
    <cellStyle name="Normal 6 3 3 2" xfId="1074" xr:uid="{00000000-0005-0000-0000-0000AB270000}"/>
    <cellStyle name="Normal 6 3 3 2 2" xfId="4733" xr:uid="{00000000-0005-0000-0000-0000AC270000}"/>
    <cellStyle name="Normal 6 3 3 2 2 2" xfId="11159" xr:uid="{00000000-0005-0000-0000-0000AD270000}"/>
    <cellStyle name="Normal 6 3 3 2 3" xfId="7794" xr:uid="{00000000-0005-0000-0000-0000AE270000}"/>
    <cellStyle name="Normal 6 3 3 3" xfId="2461" xr:uid="{00000000-0005-0000-0000-0000AF270000}"/>
    <cellStyle name="Normal 6 3 3 3 2" xfId="5645" xr:uid="{00000000-0005-0000-0000-0000B0270000}"/>
    <cellStyle name="Normal 6 3 3 3 2 2" xfId="12071" xr:uid="{00000000-0005-0000-0000-0000B1270000}"/>
    <cellStyle name="Normal 6 3 3 3 3" xfId="9095" xr:uid="{00000000-0005-0000-0000-0000B2270000}"/>
    <cellStyle name="Normal 6 3 3 4" xfId="3624" xr:uid="{00000000-0005-0000-0000-0000B3270000}"/>
    <cellStyle name="Normal 6 3 3 4 2" xfId="6563" xr:uid="{00000000-0005-0000-0000-0000B4270000}"/>
    <cellStyle name="Normal 6 3 3 4 2 2" xfId="12989" xr:uid="{00000000-0005-0000-0000-0000B5270000}"/>
    <cellStyle name="Normal 6 3 3 4 3" xfId="10062" xr:uid="{00000000-0005-0000-0000-0000B6270000}"/>
    <cellStyle name="Normal 6 3 3 5" xfId="4185" xr:uid="{00000000-0005-0000-0000-0000B7270000}"/>
    <cellStyle name="Normal 6 3 3 5 2" xfId="10611" xr:uid="{00000000-0005-0000-0000-0000B8270000}"/>
    <cellStyle name="Normal 6 3 3 6" xfId="7240" xr:uid="{00000000-0005-0000-0000-0000B9270000}"/>
    <cellStyle name="Normal 6 3 4" xfId="316" xr:uid="{00000000-0005-0000-0000-0000BA270000}"/>
    <cellStyle name="Normal 6 3 4 2" xfId="896" xr:uid="{00000000-0005-0000-0000-0000BB270000}"/>
    <cellStyle name="Normal 6 3 4 2 2" xfId="4555" xr:uid="{00000000-0005-0000-0000-0000BC270000}"/>
    <cellStyle name="Normal 6 3 4 2 2 2" xfId="10981" xr:uid="{00000000-0005-0000-0000-0000BD270000}"/>
    <cellStyle name="Normal 6 3 4 2 3" xfId="7616" xr:uid="{00000000-0005-0000-0000-0000BE270000}"/>
    <cellStyle name="Normal 6 3 4 3" xfId="1941" xr:uid="{00000000-0005-0000-0000-0000BF270000}"/>
    <cellStyle name="Normal 6 3 4 3 2" xfId="5332" xr:uid="{00000000-0005-0000-0000-0000C0270000}"/>
    <cellStyle name="Normal 6 3 4 3 2 2" xfId="11758" xr:uid="{00000000-0005-0000-0000-0000C1270000}"/>
    <cellStyle name="Normal 6 3 4 3 3" xfId="8637" xr:uid="{00000000-0005-0000-0000-0000C2270000}"/>
    <cellStyle name="Normal 6 3 4 4" xfId="3316" xr:uid="{00000000-0005-0000-0000-0000C3270000}"/>
    <cellStyle name="Normal 6 3 4 4 2" xfId="6255" xr:uid="{00000000-0005-0000-0000-0000C4270000}"/>
    <cellStyle name="Normal 6 3 4 4 2 2" xfId="12681" xr:uid="{00000000-0005-0000-0000-0000C5270000}"/>
    <cellStyle name="Normal 6 3 4 4 3" xfId="9754" xr:uid="{00000000-0005-0000-0000-0000C6270000}"/>
    <cellStyle name="Normal 6 3 4 5" xfId="4007" xr:uid="{00000000-0005-0000-0000-0000C7270000}"/>
    <cellStyle name="Normal 6 3 4 5 2" xfId="10433" xr:uid="{00000000-0005-0000-0000-0000C8270000}"/>
    <cellStyle name="Normal 6 3 4 6" xfId="7062" xr:uid="{00000000-0005-0000-0000-0000C9270000}"/>
    <cellStyle name="Normal 6 3 5" xfId="718" xr:uid="{00000000-0005-0000-0000-0000CA270000}"/>
    <cellStyle name="Normal 6 3 5 2" xfId="4377" xr:uid="{00000000-0005-0000-0000-0000CB270000}"/>
    <cellStyle name="Normal 6 3 5 2 2" xfId="10803" xr:uid="{00000000-0005-0000-0000-0000CC270000}"/>
    <cellStyle name="Normal 6 3 5 3" xfId="7438" xr:uid="{00000000-0005-0000-0000-0000CD270000}"/>
    <cellStyle name="Normal 6 3 6" xfId="1388" xr:uid="{00000000-0005-0000-0000-0000CE270000}"/>
    <cellStyle name="Normal 6 3 6 2" xfId="4966" xr:uid="{00000000-0005-0000-0000-0000CF270000}"/>
    <cellStyle name="Normal 6 3 6 2 2" xfId="11392" xr:uid="{00000000-0005-0000-0000-0000D0270000}"/>
    <cellStyle name="Normal 6 3 6 3" xfId="8102" xr:uid="{00000000-0005-0000-0000-0000D1270000}"/>
    <cellStyle name="Normal 6 3 7" xfId="2952" xr:uid="{00000000-0005-0000-0000-0000D2270000}"/>
    <cellStyle name="Normal 6 3 7 2" xfId="5893" xr:uid="{00000000-0005-0000-0000-0000D3270000}"/>
    <cellStyle name="Normal 6 3 7 2 2" xfId="12319" xr:uid="{00000000-0005-0000-0000-0000D4270000}"/>
    <cellStyle name="Normal 6 3 7 3" xfId="9392" xr:uid="{00000000-0005-0000-0000-0000D5270000}"/>
    <cellStyle name="Normal 6 3 8" xfId="3829" xr:uid="{00000000-0005-0000-0000-0000D6270000}"/>
    <cellStyle name="Normal 6 3 8 2" xfId="10255" xr:uid="{00000000-0005-0000-0000-0000D7270000}"/>
    <cellStyle name="Normal 6 3 9" xfId="6884" xr:uid="{00000000-0005-0000-0000-0000D8270000}"/>
    <cellStyle name="Normal 6 3_IOPES" xfId="2350" xr:uid="{00000000-0005-0000-0000-0000D9270000}"/>
    <cellStyle name="Normal 6 4" xfId="90" xr:uid="{00000000-0005-0000-0000-0000DA270000}"/>
    <cellStyle name="Normal 6 4 2" xfId="463" xr:uid="{00000000-0005-0000-0000-0000DB270000}"/>
    <cellStyle name="Normal 6 4 2 2" xfId="1042" xr:uid="{00000000-0005-0000-0000-0000DC270000}"/>
    <cellStyle name="Normal 6 4 2 2 2" xfId="4701" xr:uid="{00000000-0005-0000-0000-0000DD270000}"/>
    <cellStyle name="Normal 6 4 2 2 2 2" xfId="11127" xr:uid="{00000000-0005-0000-0000-0000DE270000}"/>
    <cellStyle name="Normal 6 4 2 2 3" xfId="7762" xr:uid="{00000000-0005-0000-0000-0000DF270000}"/>
    <cellStyle name="Normal 6 4 2 3" xfId="2429" xr:uid="{00000000-0005-0000-0000-0000E0270000}"/>
    <cellStyle name="Normal 6 4 2 3 2" xfId="5613" xr:uid="{00000000-0005-0000-0000-0000E1270000}"/>
    <cellStyle name="Normal 6 4 2 3 2 2" xfId="12039" xr:uid="{00000000-0005-0000-0000-0000E2270000}"/>
    <cellStyle name="Normal 6 4 2 3 3" xfId="9063" xr:uid="{00000000-0005-0000-0000-0000E3270000}"/>
    <cellStyle name="Normal 6 4 2 4" xfId="3592" xr:uid="{00000000-0005-0000-0000-0000E4270000}"/>
    <cellStyle name="Normal 6 4 2 4 2" xfId="6531" xr:uid="{00000000-0005-0000-0000-0000E5270000}"/>
    <cellStyle name="Normal 6 4 2 4 2 2" xfId="12957" xr:uid="{00000000-0005-0000-0000-0000E6270000}"/>
    <cellStyle name="Normal 6 4 2 4 3" xfId="10030" xr:uid="{00000000-0005-0000-0000-0000E7270000}"/>
    <cellStyle name="Normal 6 4 2 5" xfId="4153" xr:uid="{00000000-0005-0000-0000-0000E8270000}"/>
    <cellStyle name="Normal 6 4 2 5 2" xfId="10579" xr:uid="{00000000-0005-0000-0000-0000E9270000}"/>
    <cellStyle name="Normal 6 4 2 6" xfId="7208" xr:uid="{00000000-0005-0000-0000-0000EA270000}"/>
    <cellStyle name="Normal 6 4 3" xfId="284" xr:uid="{00000000-0005-0000-0000-0000EB270000}"/>
    <cellStyle name="Normal 6 4 3 2" xfId="864" xr:uid="{00000000-0005-0000-0000-0000EC270000}"/>
    <cellStyle name="Normal 6 4 3 2 2" xfId="4523" xr:uid="{00000000-0005-0000-0000-0000ED270000}"/>
    <cellStyle name="Normal 6 4 3 2 2 2" xfId="10949" xr:uid="{00000000-0005-0000-0000-0000EE270000}"/>
    <cellStyle name="Normal 6 4 3 2 3" xfId="7584" xr:uid="{00000000-0005-0000-0000-0000EF270000}"/>
    <cellStyle name="Normal 6 4 3 3" xfId="2094" xr:uid="{00000000-0005-0000-0000-0000F0270000}"/>
    <cellStyle name="Normal 6 4 3 3 2" xfId="5392" xr:uid="{00000000-0005-0000-0000-0000F1270000}"/>
    <cellStyle name="Normal 6 4 3 3 2 2" xfId="11818" xr:uid="{00000000-0005-0000-0000-0000F2270000}"/>
    <cellStyle name="Normal 6 4 3 3 3" xfId="8788" xr:uid="{00000000-0005-0000-0000-0000F3270000}"/>
    <cellStyle name="Normal 6 4 3 4" xfId="3374" xr:uid="{00000000-0005-0000-0000-0000F4270000}"/>
    <cellStyle name="Normal 6 4 3 4 2" xfId="6313" xr:uid="{00000000-0005-0000-0000-0000F5270000}"/>
    <cellStyle name="Normal 6 4 3 4 2 2" xfId="12739" xr:uid="{00000000-0005-0000-0000-0000F6270000}"/>
    <cellStyle name="Normal 6 4 3 4 3" xfId="9812" xr:uid="{00000000-0005-0000-0000-0000F7270000}"/>
    <cellStyle name="Normal 6 4 3 5" xfId="3975" xr:uid="{00000000-0005-0000-0000-0000F8270000}"/>
    <cellStyle name="Normal 6 4 3 5 2" xfId="10401" xr:uid="{00000000-0005-0000-0000-0000F9270000}"/>
    <cellStyle name="Normal 6 4 3 6" xfId="7030" xr:uid="{00000000-0005-0000-0000-0000FA270000}"/>
    <cellStyle name="Normal 6 4 4" xfId="686" xr:uid="{00000000-0005-0000-0000-0000FB270000}"/>
    <cellStyle name="Normal 6 4 4 2" xfId="4345" xr:uid="{00000000-0005-0000-0000-0000FC270000}"/>
    <cellStyle name="Normal 6 4 4 2 2" xfId="10771" xr:uid="{00000000-0005-0000-0000-0000FD270000}"/>
    <cellStyle name="Normal 6 4 4 3" xfId="7406" xr:uid="{00000000-0005-0000-0000-0000FE270000}"/>
    <cellStyle name="Normal 6 4 5" xfId="1545" xr:uid="{00000000-0005-0000-0000-0000FF270000}"/>
    <cellStyle name="Normal 6 4 5 2" xfId="5024" xr:uid="{00000000-0005-0000-0000-000000280000}"/>
    <cellStyle name="Normal 6 4 5 2 2" xfId="11450" xr:uid="{00000000-0005-0000-0000-000001280000}"/>
    <cellStyle name="Normal 6 4 5 3" xfId="8259" xr:uid="{00000000-0005-0000-0000-000002280000}"/>
    <cellStyle name="Normal 6 4 6" xfId="3011" xr:uid="{00000000-0005-0000-0000-000003280000}"/>
    <cellStyle name="Normal 6 4 6 2" xfId="5951" xr:uid="{00000000-0005-0000-0000-000004280000}"/>
    <cellStyle name="Normal 6 4 6 2 2" xfId="12377" xr:uid="{00000000-0005-0000-0000-000005280000}"/>
    <cellStyle name="Normal 6 4 6 3" xfId="9450" xr:uid="{00000000-0005-0000-0000-000006280000}"/>
    <cellStyle name="Normal 6 4 7" xfId="3797" xr:uid="{00000000-0005-0000-0000-000007280000}"/>
    <cellStyle name="Normal 6 4 7 2" xfId="10223" xr:uid="{00000000-0005-0000-0000-000008280000}"/>
    <cellStyle name="Normal 6 4 8" xfId="6852" xr:uid="{00000000-0005-0000-0000-000009280000}"/>
    <cellStyle name="Normal 6 4_IOPES" xfId="2681" xr:uid="{00000000-0005-0000-0000-00000A280000}"/>
    <cellStyle name="Normal 6 5" xfId="151" xr:uid="{00000000-0005-0000-0000-00000B280000}"/>
    <cellStyle name="Normal 6 5 2" xfId="522" xr:uid="{00000000-0005-0000-0000-00000C280000}"/>
    <cellStyle name="Normal 6 5 2 2" xfId="1101" xr:uid="{00000000-0005-0000-0000-00000D280000}"/>
    <cellStyle name="Normal 6 5 2 2 2" xfId="4760" xr:uid="{00000000-0005-0000-0000-00000E280000}"/>
    <cellStyle name="Normal 6 5 2 2 2 2" xfId="11186" xr:uid="{00000000-0005-0000-0000-00000F280000}"/>
    <cellStyle name="Normal 6 5 2 2 3" xfId="7821" xr:uid="{00000000-0005-0000-0000-000010280000}"/>
    <cellStyle name="Normal 6 5 2 3" xfId="2490" xr:uid="{00000000-0005-0000-0000-000011280000}"/>
    <cellStyle name="Normal 6 5 2 3 2" xfId="5672" xr:uid="{00000000-0005-0000-0000-000012280000}"/>
    <cellStyle name="Normal 6 5 2 3 2 2" xfId="12098" xr:uid="{00000000-0005-0000-0000-000013280000}"/>
    <cellStyle name="Normal 6 5 2 3 3" xfId="9122" xr:uid="{00000000-0005-0000-0000-000014280000}"/>
    <cellStyle name="Normal 6 5 2 4" xfId="3651" xr:uid="{00000000-0005-0000-0000-000015280000}"/>
    <cellStyle name="Normal 6 5 2 4 2" xfId="6590" xr:uid="{00000000-0005-0000-0000-000016280000}"/>
    <cellStyle name="Normal 6 5 2 4 2 2" xfId="13016" xr:uid="{00000000-0005-0000-0000-000017280000}"/>
    <cellStyle name="Normal 6 5 2 4 3" xfId="10089" xr:uid="{00000000-0005-0000-0000-000018280000}"/>
    <cellStyle name="Normal 6 5 2 5" xfId="4212" xr:uid="{00000000-0005-0000-0000-000019280000}"/>
    <cellStyle name="Normal 6 5 2 5 2" xfId="10638" xr:uid="{00000000-0005-0000-0000-00001A280000}"/>
    <cellStyle name="Normal 6 5 2 6" xfId="7267" xr:uid="{00000000-0005-0000-0000-00001B280000}"/>
    <cellStyle name="Normal 6 5 3" xfId="343" xr:uid="{00000000-0005-0000-0000-00001C280000}"/>
    <cellStyle name="Normal 6 5 3 2" xfId="923" xr:uid="{00000000-0005-0000-0000-00001D280000}"/>
    <cellStyle name="Normal 6 5 3 2 2" xfId="4582" xr:uid="{00000000-0005-0000-0000-00001E280000}"/>
    <cellStyle name="Normal 6 5 3 2 2 2" xfId="11008" xr:uid="{00000000-0005-0000-0000-00001F280000}"/>
    <cellStyle name="Normal 6 5 3 2 3" xfId="7643" xr:uid="{00000000-0005-0000-0000-000020280000}"/>
    <cellStyle name="Normal 6 5 3 3" xfId="4034" xr:uid="{00000000-0005-0000-0000-000021280000}"/>
    <cellStyle name="Normal 6 5 3 3 2" xfId="10460" xr:uid="{00000000-0005-0000-0000-000022280000}"/>
    <cellStyle name="Normal 6 5 3 4" xfId="7089" xr:uid="{00000000-0005-0000-0000-000023280000}"/>
    <cellStyle name="Normal 6 5 4" xfId="745" xr:uid="{00000000-0005-0000-0000-000024280000}"/>
    <cellStyle name="Normal 6 5 4 2" xfId="4404" xr:uid="{00000000-0005-0000-0000-000025280000}"/>
    <cellStyle name="Normal 6 5 4 2 2" xfId="10830" xr:uid="{00000000-0005-0000-0000-000026280000}"/>
    <cellStyle name="Normal 6 5 4 3" xfId="7465" xr:uid="{00000000-0005-0000-0000-000027280000}"/>
    <cellStyle name="Normal 6 5 5" xfId="1593" xr:uid="{00000000-0005-0000-0000-000028280000}"/>
    <cellStyle name="Normal 6 5 6" xfId="3856" xr:uid="{00000000-0005-0000-0000-000029280000}"/>
    <cellStyle name="Normal 6 5 6 2" xfId="10282" xr:uid="{00000000-0005-0000-0000-00002A280000}"/>
    <cellStyle name="Normal 6 5 7" xfId="6911" xr:uid="{00000000-0005-0000-0000-00002B280000}"/>
    <cellStyle name="Normal 6 5_IOPES" xfId="2398" xr:uid="{00000000-0005-0000-0000-00002C280000}"/>
    <cellStyle name="Normal 6 6" xfId="216" xr:uid="{00000000-0005-0000-0000-00002D280000}"/>
    <cellStyle name="Normal 6 6 2" xfId="581" xr:uid="{00000000-0005-0000-0000-00002E280000}"/>
    <cellStyle name="Normal 6 6 2 2" xfId="1160" xr:uid="{00000000-0005-0000-0000-00002F280000}"/>
    <cellStyle name="Normal 6 6 2 2 2" xfId="4819" xr:uid="{00000000-0005-0000-0000-000030280000}"/>
    <cellStyle name="Normal 6 6 2 2 2 2" xfId="11245" xr:uid="{00000000-0005-0000-0000-000031280000}"/>
    <cellStyle name="Normal 6 6 2 2 3" xfId="7880" xr:uid="{00000000-0005-0000-0000-000032280000}"/>
    <cellStyle name="Normal 6 6 2 3" xfId="2555" xr:uid="{00000000-0005-0000-0000-000033280000}"/>
    <cellStyle name="Normal 6 6 2 3 2" xfId="5731" xr:uid="{00000000-0005-0000-0000-000034280000}"/>
    <cellStyle name="Normal 6 6 2 3 2 2" xfId="12157" xr:uid="{00000000-0005-0000-0000-000035280000}"/>
    <cellStyle name="Normal 6 6 2 3 3" xfId="9181" xr:uid="{00000000-0005-0000-0000-000036280000}"/>
    <cellStyle name="Normal 6 6 2 4" xfId="3710" xr:uid="{00000000-0005-0000-0000-000037280000}"/>
    <cellStyle name="Normal 6 6 2 4 2" xfId="6649" xr:uid="{00000000-0005-0000-0000-000038280000}"/>
    <cellStyle name="Normal 6 6 2 4 2 2" xfId="13075" xr:uid="{00000000-0005-0000-0000-000039280000}"/>
    <cellStyle name="Normal 6 6 2 4 3" xfId="10148" xr:uid="{00000000-0005-0000-0000-00003A280000}"/>
    <cellStyle name="Normal 6 6 2 5" xfId="4271" xr:uid="{00000000-0005-0000-0000-00003B280000}"/>
    <cellStyle name="Normal 6 6 2 5 2" xfId="10697" xr:uid="{00000000-0005-0000-0000-00003C280000}"/>
    <cellStyle name="Normal 6 6 2 6" xfId="7326" xr:uid="{00000000-0005-0000-0000-00003D280000}"/>
    <cellStyle name="Normal 6 6 3" xfId="402" xr:uid="{00000000-0005-0000-0000-00003E280000}"/>
    <cellStyle name="Normal 6 6 3 2" xfId="982" xr:uid="{00000000-0005-0000-0000-00003F280000}"/>
    <cellStyle name="Normal 6 6 3 2 2" xfId="4641" xr:uid="{00000000-0005-0000-0000-000040280000}"/>
    <cellStyle name="Normal 6 6 3 2 2 2" xfId="11067" xr:uid="{00000000-0005-0000-0000-000041280000}"/>
    <cellStyle name="Normal 6 6 3 2 3" xfId="7702" xr:uid="{00000000-0005-0000-0000-000042280000}"/>
    <cellStyle name="Normal 6 6 3 3" xfId="2169" xr:uid="{00000000-0005-0000-0000-000043280000}"/>
    <cellStyle name="Normal 6 6 3 3 2" xfId="5451" xr:uid="{00000000-0005-0000-0000-000044280000}"/>
    <cellStyle name="Normal 6 6 3 3 2 2" xfId="11877" xr:uid="{00000000-0005-0000-0000-000045280000}"/>
    <cellStyle name="Normal 6 6 3 3 3" xfId="8861" xr:uid="{00000000-0005-0000-0000-000046280000}"/>
    <cellStyle name="Normal 6 6 3 4" xfId="3433" xr:uid="{00000000-0005-0000-0000-000047280000}"/>
    <cellStyle name="Normal 6 6 3 4 2" xfId="6372" xr:uid="{00000000-0005-0000-0000-000048280000}"/>
    <cellStyle name="Normal 6 6 3 4 2 2" xfId="12798" xr:uid="{00000000-0005-0000-0000-000049280000}"/>
    <cellStyle name="Normal 6 6 3 4 3" xfId="9871" xr:uid="{00000000-0005-0000-0000-00004A280000}"/>
    <cellStyle name="Normal 6 6 3 5" xfId="4093" xr:uid="{00000000-0005-0000-0000-00004B280000}"/>
    <cellStyle name="Normal 6 6 3 5 2" xfId="10519" xr:uid="{00000000-0005-0000-0000-00004C280000}"/>
    <cellStyle name="Normal 6 6 3 6" xfId="7148" xr:uid="{00000000-0005-0000-0000-00004D280000}"/>
    <cellStyle name="Normal 6 6 4" xfId="804" xr:uid="{00000000-0005-0000-0000-00004E280000}"/>
    <cellStyle name="Normal 6 6 4 2" xfId="4463" xr:uid="{00000000-0005-0000-0000-00004F280000}"/>
    <cellStyle name="Normal 6 6 4 2 2" xfId="10889" xr:uid="{00000000-0005-0000-0000-000050280000}"/>
    <cellStyle name="Normal 6 6 4 3" xfId="7524" xr:uid="{00000000-0005-0000-0000-000051280000}"/>
    <cellStyle name="Normal 6 6 5" xfId="1622" xr:uid="{00000000-0005-0000-0000-000052280000}"/>
    <cellStyle name="Normal 6 6 5 2" xfId="5083" xr:uid="{00000000-0005-0000-0000-000053280000}"/>
    <cellStyle name="Normal 6 6 5 2 2" xfId="11509" xr:uid="{00000000-0005-0000-0000-000054280000}"/>
    <cellStyle name="Normal 6 6 5 3" xfId="8333" xr:uid="{00000000-0005-0000-0000-000055280000}"/>
    <cellStyle name="Normal 6 6 6" xfId="3071" xr:uid="{00000000-0005-0000-0000-000056280000}"/>
    <cellStyle name="Normal 6 6 6 2" xfId="6010" xr:uid="{00000000-0005-0000-0000-000057280000}"/>
    <cellStyle name="Normal 6 6 6 2 2" xfId="12436" xr:uid="{00000000-0005-0000-0000-000058280000}"/>
    <cellStyle name="Normal 6 6 6 3" xfId="9509" xr:uid="{00000000-0005-0000-0000-000059280000}"/>
    <cellStyle name="Normal 6 6 7" xfId="3915" xr:uid="{00000000-0005-0000-0000-00005A280000}"/>
    <cellStyle name="Normal 6 6 7 2" xfId="10341" xr:uid="{00000000-0005-0000-0000-00005B280000}"/>
    <cellStyle name="Normal 6 6 8" xfId="6970" xr:uid="{00000000-0005-0000-0000-00005C280000}"/>
    <cellStyle name="Normal 6 6_IOPES" xfId="2675" xr:uid="{00000000-0005-0000-0000-00005D280000}"/>
    <cellStyle name="Normal 6 7" xfId="433" xr:uid="{00000000-0005-0000-0000-00005E280000}"/>
    <cellStyle name="Normal 6 7 2" xfId="1012" xr:uid="{00000000-0005-0000-0000-00005F280000}"/>
    <cellStyle name="Normal 6 7 2 2" xfId="4671" xr:uid="{00000000-0005-0000-0000-000060280000}"/>
    <cellStyle name="Normal 6 7 2 2 2" xfId="11097" xr:uid="{00000000-0005-0000-0000-000061280000}"/>
    <cellStyle name="Normal 6 7 2 3" xfId="7732" xr:uid="{00000000-0005-0000-0000-000062280000}"/>
    <cellStyle name="Normal 6 7 3" xfId="2396" xr:uid="{00000000-0005-0000-0000-000063280000}"/>
    <cellStyle name="Normal 6 7 3 2" xfId="5583" xr:uid="{00000000-0005-0000-0000-000064280000}"/>
    <cellStyle name="Normal 6 7 3 2 2" xfId="12009" xr:uid="{00000000-0005-0000-0000-000065280000}"/>
    <cellStyle name="Normal 6 7 3 3" xfId="9033" xr:uid="{00000000-0005-0000-0000-000066280000}"/>
    <cellStyle name="Normal 6 7 4" xfId="3562" xr:uid="{00000000-0005-0000-0000-000067280000}"/>
    <cellStyle name="Normal 6 7 4 2" xfId="6501" xr:uid="{00000000-0005-0000-0000-000068280000}"/>
    <cellStyle name="Normal 6 7 4 2 2" xfId="12927" xr:uid="{00000000-0005-0000-0000-000069280000}"/>
    <cellStyle name="Normal 6 7 4 3" xfId="10000" xr:uid="{00000000-0005-0000-0000-00006A280000}"/>
    <cellStyle name="Normal 6 7 5" xfId="4123" xr:uid="{00000000-0005-0000-0000-00006B280000}"/>
    <cellStyle name="Normal 6 7 5 2" xfId="10549" xr:uid="{00000000-0005-0000-0000-00006C280000}"/>
    <cellStyle name="Normal 6 7 6" xfId="7178" xr:uid="{00000000-0005-0000-0000-00006D280000}"/>
    <cellStyle name="Normal 6 8" xfId="254" xr:uid="{00000000-0005-0000-0000-00006E280000}"/>
    <cellStyle name="Normal 6 8 2" xfId="834" xr:uid="{00000000-0005-0000-0000-00006F280000}"/>
    <cellStyle name="Normal 6 8 2 2" xfId="4493" xr:uid="{00000000-0005-0000-0000-000070280000}"/>
    <cellStyle name="Normal 6 8 2 2 2" xfId="10919" xr:uid="{00000000-0005-0000-0000-000071280000}"/>
    <cellStyle name="Normal 6 8 2 3" xfId="7554" xr:uid="{00000000-0005-0000-0000-000072280000}"/>
    <cellStyle name="Normal 6 8 3" xfId="2684" xr:uid="{00000000-0005-0000-0000-000073280000}"/>
    <cellStyle name="Normal 6 8 3 2" xfId="5754" xr:uid="{00000000-0005-0000-0000-000074280000}"/>
    <cellStyle name="Normal 6 8 3 2 2" xfId="12180" xr:uid="{00000000-0005-0000-0000-000075280000}"/>
    <cellStyle name="Normal 6 8 3 3" xfId="9214" xr:uid="{00000000-0005-0000-0000-000076280000}"/>
    <cellStyle name="Normal 6 8 4" xfId="3733" xr:uid="{00000000-0005-0000-0000-000077280000}"/>
    <cellStyle name="Normal 6 8 4 2" xfId="6672" xr:uid="{00000000-0005-0000-0000-000078280000}"/>
    <cellStyle name="Normal 6 8 4 2 2" xfId="13098" xr:uid="{00000000-0005-0000-0000-000079280000}"/>
    <cellStyle name="Normal 6 8 4 3" xfId="10171" xr:uid="{00000000-0005-0000-0000-00007A280000}"/>
    <cellStyle name="Normal 6 8 5" xfId="3945" xr:uid="{00000000-0005-0000-0000-00007B280000}"/>
    <cellStyle name="Normal 6 8 5 2" xfId="10371" xr:uid="{00000000-0005-0000-0000-00007C280000}"/>
    <cellStyle name="Normal 6 8 6" xfId="7000" xr:uid="{00000000-0005-0000-0000-00007D280000}"/>
    <cellStyle name="Normal 6 9" xfId="656" xr:uid="{00000000-0005-0000-0000-00007E280000}"/>
    <cellStyle name="Normal 6 9 2" xfId="2729" xr:uid="{00000000-0005-0000-0000-00007F280000}"/>
    <cellStyle name="Normal 6 9 2 2" xfId="5757" xr:uid="{00000000-0005-0000-0000-000080280000}"/>
    <cellStyle name="Normal 6 9 2 2 2" xfId="12183" xr:uid="{00000000-0005-0000-0000-000081280000}"/>
    <cellStyle name="Normal 6 9 2 3" xfId="9226" xr:uid="{00000000-0005-0000-0000-000082280000}"/>
    <cellStyle name="Normal 6 9 3" xfId="3736" xr:uid="{00000000-0005-0000-0000-000083280000}"/>
    <cellStyle name="Normal 6 9 3 2" xfId="6675" xr:uid="{00000000-0005-0000-0000-000084280000}"/>
    <cellStyle name="Normal 6 9 3 2 2" xfId="13101" xr:uid="{00000000-0005-0000-0000-000085280000}"/>
    <cellStyle name="Normal 6 9 3 3" xfId="10174" xr:uid="{00000000-0005-0000-0000-000086280000}"/>
    <cellStyle name="Normal 6 9 4" xfId="4315" xr:uid="{00000000-0005-0000-0000-000087280000}"/>
    <cellStyle name="Normal 6 9 4 2" xfId="10741" xr:uid="{00000000-0005-0000-0000-000088280000}"/>
    <cellStyle name="Normal 6 9 5" xfId="7376" xr:uid="{00000000-0005-0000-0000-000089280000}"/>
    <cellStyle name="Normal 6_IOPES" xfId="2687" xr:uid="{00000000-0005-0000-0000-00008A280000}"/>
    <cellStyle name="Normal 60" xfId="1238" xr:uid="{00000000-0005-0000-0000-00008B280000}"/>
    <cellStyle name="Normal 61" xfId="2813" xr:uid="{00000000-0005-0000-0000-00008C280000}"/>
    <cellStyle name="Normal 62" xfId="2778" xr:uid="{00000000-0005-0000-0000-00008D280000}"/>
    <cellStyle name="Normal 63" xfId="2795" xr:uid="{00000000-0005-0000-0000-00008E280000}"/>
    <cellStyle name="Normal 64" xfId="2803" xr:uid="{00000000-0005-0000-0000-00008F280000}"/>
    <cellStyle name="Normal 65" xfId="2780" xr:uid="{00000000-0005-0000-0000-000090280000}"/>
    <cellStyle name="Normal 66" xfId="2808" xr:uid="{00000000-0005-0000-0000-000091280000}"/>
    <cellStyle name="Normal 67" xfId="2798" xr:uid="{00000000-0005-0000-0000-000092280000}"/>
    <cellStyle name="Normal 68" xfId="2766" xr:uid="{00000000-0005-0000-0000-000093280000}"/>
    <cellStyle name="Normal 69" xfId="2796" xr:uid="{00000000-0005-0000-0000-000094280000}"/>
    <cellStyle name="Normal 7" xfId="58" xr:uid="{00000000-0005-0000-0000-000095280000}"/>
    <cellStyle name="Normal 7 10" xfId="2837" xr:uid="{00000000-0005-0000-0000-000096280000}"/>
    <cellStyle name="Normal 7 10 2" xfId="5778" xr:uid="{00000000-0005-0000-0000-000097280000}"/>
    <cellStyle name="Normal 7 10 2 2" xfId="12204" xr:uid="{00000000-0005-0000-0000-000098280000}"/>
    <cellStyle name="Normal 7 10 3" xfId="9277" xr:uid="{00000000-0005-0000-0000-000099280000}"/>
    <cellStyle name="Normal 7 11" xfId="3768" xr:uid="{00000000-0005-0000-0000-00009A280000}"/>
    <cellStyle name="Normal 7 11 2" xfId="10194" xr:uid="{00000000-0005-0000-0000-00009B280000}"/>
    <cellStyle name="Normal 7 12" xfId="6700" xr:uid="{00000000-0005-0000-0000-00009C280000}"/>
    <cellStyle name="Normal 7 13" xfId="6743" xr:uid="{00000000-0005-0000-0000-00009D280000}"/>
    <cellStyle name="Normal 7 14" xfId="6784" xr:uid="{00000000-0005-0000-0000-00009E280000}"/>
    <cellStyle name="Normal 7 15" xfId="6823" xr:uid="{00000000-0005-0000-0000-00009F280000}"/>
    <cellStyle name="Normal 7 16" xfId="13594" xr:uid="{00000000-0005-0000-0000-0000A0280000}"/>
    <cellStyle name="Normal 7 2" xfId="123" xr:uid="{00000000-0005-0000-0000-0000A1280000}"/>
    <cellStyle name="Normal 7 2 10" xfId="13610" xr:uid="{00000000-0005-0000-0000-0000A2280000}"/>
    <cellStyle name="Normal 7 2 2" xfId="184" xr:uid="{00000000-0005-0000-0000-0000A3280000}"/>
    <cellStyle name="Normal 7 2 2 2" xfId="555" xr:uid="{00000000-0005-0000-0000-0000A4280000}"/>
    <cellStyle name="Normal 7 2 2 2 2" xfId="1134" xr:uid="{00000000-0005-0000-0000-0000A5280000}"/>
    <cellStyle name="Normal 7 2 2 2 2 2" xfId="4793" xr:uid="{00000000-0005-0000-0000-0000A6280000}"/>
    <cellStyle name="Normal 7 2 2 2 2 2 2" xfId="11219" xr:uid="{00000000-0005-0000-0000-0000A7280000}"/>
    <cellStyle name="Normal 7 2 2 2 2 3" xfId="7854" xr:uid="{00000000-0005-0000-0000-0000A8280000}"/>
    <cellStyle name="Normal 7 2 2 2 3" xfId="2523" xr:uid="{00000000-0005-0000-0000-0000A9280000}"/>
    <cellStyle name="Normal 7 2 2 2 3 2" xfId="5705" xr:uid="{00000000-0005-0000-0000-0000AA280000}"/>
    <cellStyle name="Normal 7 2 2 2 3 2 2" xfId="12131" xr:uid="{00000000-0005-0000-0000-0000AB280000}"/>
    <cellStyle name="Normal 7 2 2 2 3 3" xfId="9155" xr:uid="{00000000-0005-0000-0000-0000AC280000}"/>
    <cellStyle name="Normal 7 2 2 2 4" xfId="3684" xr:uid="{00000000-0005-0000-0000-0000AD280000}"/>
    <cellStyle name="Normal 7 2 2 2 4 2" xfId="6623" xr:uid="{00000000-0005-0000-0000-0000AE280000}"/>
    <cellStyle name="Normal 7 2 2 2 4 2 2" xfId="13049" xr:uid="{00000000-0005-0000-0000-0000AF280000}"/>
    <cellStyle name="Normal 7 2 2 2 4 3" xfId="10122" xr:uid="{00000000-0005-0000-0000-0000B0280000}"/>
    <cellStyle name="Normal 7 2 2 2 5" xfId="4245" xr:uid="{00000000-0005-0000-0000-0000B1280000}"/>
    <cellStyle name="Normal 7 2 2 2 5 2" xfId="10671" xr:uid="{00000000-0005-0000-0000-0000B2280000}"/>
    <cellStyle name="Normal 7 2 2 2 6" xfId="7300" xr:uid="{00000000-0005-0000-0000-0000B3280000}"/>
    <cellStyle name="Normal 7 2 2 3" xfId="376" xr:uid="{00000000-0005-0000-0000-0000B4280000}"/>
    <cellStyle name="Normal 7 2 2 3 2" xfId="956" xr:uid="{00000000-0005-0000-0000-0000B5280000}"/>
    <cellStyle name="Normal 7 2 2 3 2 2" xfId="4615" xr:uid="{00000000-0005-0000-0000-0000B6280000}"/>
    <cellStyle name="Normal 7 2 2 3 2 2 2" xfId="11041" xr:uid="{00000000-0005-0000-0000-0000B7280000}"/>
    <cellStyle name="Normal 7 2 2 3 2 3" xfId="7676" xr:uid="{00000000-0005-0000-0000-0000B8280000}"/>
    <cellStyle name="Normal 7 2 2 3 3" xfId="2291" xr:uid="{00000000-0005-0000-0000-0000B9280000}"/>
    <cellStyle name="Normal 7 2 2 3 3 2" xfId="5545" xr:uid="{00000000-0005-0000-0000-0000BA280000}"/>
    <cellStyle name="Normal 7 2 2 3 3 2 2" xfId="11971" xr:uid="{00000000-0005-0000-0000-0000BB280000}"/>
    <cellStyle name="Normal 7 2 2 3 3 3" xfId="8972" xr:uid="{00000000-0005-0000-0000-0000BC280000}"/>
    <cellStyle name="Normal 7 2 2 3 4" xfId="3526" xr:uid="{00000000-0005-0000-0000-0000BD280000}"/>
    <cellStyle name="Normal 7 2 2 3 4 2" xfId="6465" xr:uid="{00000000-0005-0000-0000-0000BE280000}"/>
    <cellStyle name="Normal 7 2 2 3 4 2 2" xfId="12891" xr:uid="{00000000-0005-0000-0000-0000BF280000}"/>
    <cellStyle name="Normal 7 2 2 3 4 3" xfId="9964" xr:uid="{00000000-0005-0000-0000-0000C0280000}"/>
    <cellStyle name="Normal 7 2 2 3 5" xfId="4067" xr:uid="{00000000-0005-0000-0000-0000C1280000}"/>
    <cellStyle name="Normal 7 2 2 3 5 2" xfId="10493" xr:uid="{00000000-0005-0000-0000-0000C2280000}"/>
    <cellStyle name="Normal 7 2 2 3 6" xfId="7122" xr:uid="{00000000-0005-0000-0000-0000C3280000}"/>
    <cellStyle name="Normal 7 2 2 4" xfId="778" xr:uid="{00000000-0005-0000-0000-0000C4280000}"/>
    <cellStyle name="Normal 7 2 2 4 2" xfId="4437" xr:uid="{00000000-0005-0000-0000-0000C5280000}"/>
    <cellStyle name="Normal 7 2 2 4 2 2" xfId="10863" xr:uid="{00000000-0005-0000-0000-0000C6280000}"/>
    <cellStyle name="Normal 7 2 2 4 3" xfId="7498" xr:uid="{00000000-0005-0000-0000-0000C7280000}"/>
    <cellStyle name="Normal 7 2 2 5" xfId="1735" xr:uid="{00000000-0005-0000-0000-0000C8280000}"/>
    <cellStyle name="Normal 7 2 2 5 2" xfId="5177" xr:uid="{00000000-0005-0000-0000-0000C9280000}"/>
    <cellStyle name="Normal 7 2 2 5 2 2" xfId="11603" xr:uid="{00000000-0005-0000-0000-0000CA280000}"/>
    <cellStyle name="Normal 7 2 2 5 3" xfId="8444" xr:uid="{00000000-0005-0000-0000-0000CB280000}"/>
    <cellStyle name="Normal 7 2 2 6" xfId="3164" xr:uid="{00000000-0005-0000-0000-0000CC280000}"/>
    <cellStyle name="Normal 7 2 2 6 2" xfId="6103" xr:uid="{00000000-0005-0000-0000-0000CD280000}"/>
    <cellStyle name="Normal 7 2 2 6 2 2" xfId="12529" xr:uid="{00000000-0005-0000-0000-0000CE280000}"/>
    <cellStyle name="Normal 7 2 2 6 3" xfId="9602" xr:uid="{00000000-0005-0000-0000-0000CF280000}"/>
    <cellStyle name="Normal 7 2 2 7" xfId="3889" xr:uid="{00000000-0005-0000-0000-0000D0280000}"/>
    <cellStyle name="Normal 7 2 2 7 2" xfId="10315" xr:uid="{00000000-0005-0000-0000-0000D1280000}"/>
    <cellStyle name="Normal 7 2 2 8" xfId="6944" xr:uid="{00000000-0005-0000-0000-0000D2280000}"/>
    <cellStyle name="Normal 7 2 2 8 2" xfId="13654" xr:uid="{00000000-0005-0000-0000-0000D3280000}"/>
    <cellStyle name="Normal 7 2 2_IOPES" xfId="2602" xr:uid="{00000000-0005-0000-0000-0000D4280000}"/>
    <cellStyle name="Normal 7 2 3" xfId="496" xr:uid="{00000000-0005-0000-0000-0000D5280000}"/>
    <cellStyle name="Normal 7 2 3 2" xfId="1075" xr:uid="{00000000-0005-0000-0000-0000D6280000}"/>
    <cellStyle name="Normal 7 2 3 2 2" xfId="2213" xr:uid="{00000000-0005-0000-0000-0000D7280000}"/>
    <cellStyle name="Normal 7 2 3 2 2 2" xfId="5483" xr:uid="{00000000-0005-0000-0000-0000D8280000}"/>
    <cellStyle name="Normal 7 2 3 2 2 2 2" xfId="11909" xr:uid="{00000000-0005-0000-0000-0000D9280000}"/>
    <cellStyle name="Normal 7 2 3 2 2 3" xfId="8898" xr:uid="{00000000-0005-0000-0000-0000DA280000}"/>
    <cellStyle name="Normal 7 2 3 2 3" xfId="3465" xr:uid="{00000000-0005-0000-0000-0000DB280000}"/>
    <cellStyle name="Normal 7 2 3 2 3 2" xfId="6404" xr:uid="{00000000-0005-0000-0000-0000DC280000}"/>
    <cellStyle name="Normal 7 2 3 2 3 2 2" xfId="12830" xr:uid="{00000000-0005-0000-0000-0000DD280000}"/>
    <cellStyle name="Normal 7 2 3 2 3 3" xfId="9903" xr:uid="{00000000-0005-0000-0000-0000DE280000}"/>
    <cellStyle name="Normal 7 2 3 2 4" xfId="4734" xr:uid="{00000000-0005-0000-0000-0000DF280000}"/>
    <cellStyle name="Normal 7 2 3 2 4 2" xfId="11160" xr:uid="{00000000-0005-0000-0000-0000E0280000}"/>
    <cellStyle name="Normal 7 2 3 2 5" xfId="7795" xr:uid="{00000000-0005-0000-0000-0000E1280000}"/>
    <cellStyle name="Normal 7 2 3 3" xfId="1659" xr:uid="{00000000-0005-0000-0000-0000E2280000}"/>
    <cellStyle name="Normal 7 2 3 3 2" xfId="5115" xr:uid="{00000000-0005-0000-0000-0000E3280000}"/>
    <cellStyle name="Normal 7 2 3 3 2 2" xfId="11541" xr:uid="{00000000-0005-0000-0000-0000E4280000}"/>
    <cellStyle name="Normal 7 2 3 3 3" xfId="8370" xr:uid="{00000000-0005-0000-0000-0000E5280000}"/>
    <cellStyle name="Normal 7 2 3 4" xfId="3103" xr:uid="{00000000-0005-0000-0000-0000E6280000}"/>
    <cellStyle name="Normal 7 2 3 4 2" xfId="6042" xr:uid="{00000000-0005-0000-0000-0000E7280000}"/>
    <cellStyle name="Normal 7 2 3 4 2 2" xfId="12468" xr:uid="{00000000-0005-0000-0000-0000E8280000}"/>
    <cellStyle name="Normal 7 2 3 4 3" xfId="9541" xr:uid="{00000000-0005-0000-0000-0000E9280000}"/>
    <cellStyle name="Normal 7 2 3 5" xfId="4186" xr:uid="{00000000-0005-0000-0000-0000EA280000}"/>
    <cellStyle name="Normal 7 2 3 5 2" xfId="10612" xr:uid="{00000000-0005-0000-0000-0000EB280000}"/>
    <cellStyle name="Normal 7 2 3 6" xfId="7241" xr:uid="{00000000-0005-0000-0000-0000EC280000}"/>
    <cellStyle name="Normal 7 2 4" xfId="317" xr:uid="{00000000-0005-0000-0000-0000ED280000}"/>
    <cellStyle name="Normal 7 2 4 2" xfId="897" xr:uid="{00000000-0005-0000-0000-0000EE280000}"/>
    <cellStyle name="Normal 7 2 4 2 2" xfId="4556" xr:uid="{00000000-0005-0000-0000-0000EF280000}"/>
    <cellStyle name="Normal 7 2 4 2 2 2" xfId="10982" xr:uid="{00000000-0005-0000-0000-0000F0280000}"/>
    <cellStyle name="Normal 7 2 4 2 3" xfId="7617" xr:uid="{00000000-0005-0000-0000-0000F1280000}"/>
    <cellStyle name="Normal 7 2 4 3" xfId="2462" xr:uid="{00000000-0005-0000-0000-0000F2280000}"/>
    <cellStyle name="Normal 7 2 4 3 2" xfId="5646" xr:uid="{00000000-0005-0000-0000-0000F3280000}"/>
    <cellStyle name="Normal 7 2 4 3 2 2" xfId="12072" xr:uid="{00000000-0005-0000-0000-0000F4280000}"/>
    <cellStyle name="Normal 7 2 4 3 3" xfId="9096" xr:uid="{00000000-0005-0000-0000-0000F5280000}"/>
    <cellStyle name="Normal 7 2 4 4" xfId="3625" xr:uid="{00000000-0005-0000-0000-0000F6280000}"/>
    <cellStyle name="Normal 7 2 4 4 2" xfId="6564" xr:uid="{00000000-0005-0000-0000-0000F7280000}"/>
    <cellStyle name="Normal 7 2 4 4 2 2" xfId="12990" xr:uid="{00000000-0005-0000-0000-0000F8280000}"/>
    <cellStyle name="Normal 7 2 4 4 3" xfId="10063" xr:uid="{00000000-0005-0000-0000-0000F9280000}"/>
    <cellStyle name="Normal 7 2 4 5" xfId="4008" xr:uid="{00000000-0005-0000-0000-0000FA280000}"/>
    <cellStyle name="Normal 7 2 4 5 2" xfId="10434" xr:uid="{00000000-0005-0000-0000-0000FB280000}"/>
    <cellStyle name="Normal 7 2 4 6" xfId="7063" xr:uid="{00000000-0005-0000-0000-0000FC280000}"/>
    <cellStyle name="Normal 7 2 5" xfId="719" xr:uid="{00000000-0005-0000-0000-0000FD280000}"/>
    <cellStyle name="Normal 7 2 5 2" xfId="1877" xr:uid="{00000000-0005-0000-0000-0000FE280000}"/>
    <cellStyle name="Normal 7 2 5 2 2" xfId="5275" xr:uid="{00000000-0005-0000-0000-0000FF280000}"/>
    <cellStyle name="Normal 7 2 5 2 2 2" xfId="11701" xr:uid="{00000000-0005-0000-0000-000000290000}"/>
    <cellStyle name="Normal 7 2 5 2 3" xfId="8573" xr:uid="{00000000-0005-0000-0000-000001290000}"/>
    <cellStyle name="Normal 7 2 5 3" xfId="3259" xr:uid="{00000000-0005-0000-0000-000002290000}"/>
    <cellStyle name="Normal 7 2 5 3 2" xfId="6198" xr:uid="{00000000-0005-0000-0000-000003290000}"/>
    <cellStyle name="Normal 7 2 5 3 2 2" xfId="12624" xr:uid="{00000000-0005-0000-0000-000004290000}"/>
    <cellStyle name="Normal 7 2 5 3 3" xfId="9697" xr:uid="{00000000-0005-0000-0000-000005290000}"/>
    <cellStyle name="Normal 7 2 5 4" xfId="4378" xr:uid="{00000000-0005-0000-0000-000006290000}"/>
    <cellStyle name="Normal 7 2 5 4 2" xfId="10804" xr:uid="{00000000-0005-0000-0000-000007290000}"/>
    <cellStyle name="Normal 7 2 5 5" xfId="7439" xr:uid="{00000000-0005-0000-0000-000008290000}"/>
    <cellStyle name="Normal 7 2 6" xfId="1323" xr:uid="{00000000-0005-0000-0000-000009290000}"/>
    <cellStyle name="Normal 7 2 6 2" xfId="4909" xr:uid="{00000000-0005-0000-0000-00000A290000}"/>
    <cellStyle name="Normal 7 2 6 2 2" xfId="11335" xr:uid="{00000000-0005-0000-0000-00000B290000}"/>
    <cellStyle name="Normal 7 2 6 3" xfId="8037" xr:uid="{00000000-0005-0000-0000-00000C290000}"/>
    <cellStyle name="Normal 7 2 7" xfId="2895" xr:uid="{00000000-0005-0000-0000-00000D290000}"/>
    <cellStyle name="Normal 7 2 7 2" xfId="5836" xr:uid="{00000000-0005-0000-0000-00000E290000}"/>
    <cellStyle name="Normal 7 2 7 2 2" xfId="12262" xr:uid="{00000000-0005-0000-0000-00000F290000}"/>
    <cellStyle name="Normal 7 2 7 3" xfId="9335" xr:uid="{00000000-0005-0000-0000-000010290000}"/>
    <cellStyle name="Normal 7 2 8" xfId="3830" xr:uid="{00000000-0005-0000-0000-000011290000}"/>
    <cellStyle name="Normal 7 2 8 2" xfId="10256" xr:uid="{00000000-0005-0000-0000-000012290000}"/>
    <cellStyle name="Normal 7 2 9" xfId="6885" xr:uid="{00000000-0005-0000-0000-000013290000}"/>
    <cellStyle name="Normal 7 2_IOPES" xfId="2658" xr:uid="{00000000-0005-0000-0000-000014290000}"/>
    <cellStyle name="Normal 7 3" xfId="91" xr:uid="{00000000-0005-0000-0000-000015290000}"/>
    <cellStyle name="Normal 7 3 2" xfId="464" xr:uid="{00000000-0005-0000-0000-000016290000}"/>
    <cellStyle name="Normal 7 3 2 2" xfId="1043" xr:uid="{00000000-0005-0000-0000-000017290000}"/>
    <cellStyle name="Normal 7 3 2 2 2" xfId="2254" xr:uid="{00000000-0005-0000-0000-000018290000}"/>
    <cellStyle name="Normal 7 3 2 2 2 2" xfId="5513" xr:uid="{00000000-0005-0000-0000-000019290000}"/>
    <cellStyle name="Normal 7 3 2 2 2 2 2" xfId="11939" xr:uid="{00000000-0005-0000-0000-00001A290000}"/>
    <cellStyle name="Normal 7 3 2 2 2 3" xfId="8937" xr:uid="{00000000-0005-0000-0000-00001B290000}"/>
    <cellStyle name="Normal 7 3 2 2 3" xfId="3495" xr:uid="{00000000-0005-0000-0000-00001C290000}"/>
    <cellStyle name="Normal 7 3 2 2 3 2" xfId="6434" xr:uid="{00000000-0005-0000-0000-00001D290000}"/>
    <cellStyle name="Normal 7 3 2 2 3 2 2" xfId="12860" xr:uid="{00000000-0005-0000-0000-00001E290000}"/>
    <cellStyle name="Normal 7 3 2 2 3 3" xfId="9933" xr:uid="{00000000-0005-0000-0000-00001F290000}"/>
    <cellStyle name="Normal 7 3 2 2 4" xfId="4702" xr:uid="{00000000-0005-0000-0000-000020290000}"/>
    <cellStyle name="Normal 7 3 2 2 4 2" xfId="11128" xr:uid="{00000000-0005-0000-0000-000021290000}"/>
    <cellStyle name="Normal 7 3 2 2 5" xfId="7763" xr:uid="{00000000-0005-0000-0000-000022290000}"/>
    <cellStyle name="Normal 7 3 2 3" xfId="1699" xr:uid="{00000000-0005-0000-0000-000023290000}"/>
    <cellStyle name="Normal 7 3 2 3 2" xfId="5145" xr:uid="{00000000-0005-0000-0000-000024290000}"/>
    <cellStyle name="Normal 7 3 2 3 2 2" xfId="11571" xr:uid="{00000000-0005-0000-0000-000025290000}"/>
    <cellStyle name="Normal 7 3 2 3 3" xfId="8409" xr:uid="{00000000-0005-0000-0000-000026290000}"/>
    <cellStyle name="Normal 7 3 2 4" xfId="3133" xr:uid="{00000000-0005-0000-0000-000027290000}"/>
    <cellStyle name="Normal 7 3 2 4 2" xfId="6072" xr:uid="{00000000-0005-0000-0000-000028290000}"/>
    <cellStyle name="Normal 7 3 2 4 2 2" xfId="12498" xr:uid="{00000000-0005-0000-0000-000029290000}"/>
    <cellStyle name="Normal 7 3 2 4 3" xfId="9571" xr:uid="{00000000-0005-0000-0000-00002A290000}"/>
    <cellStyle name="Normal 7 3 2 5" xfId="4154" xr:uid="{00000000-0005-0000-0000-00002B290000}"/>
    <cellStyle name="Normal 7 3 2 5 2" xfId="10580" xr:uid="{00000000-0005-0000-0000-00002C290000}"/>
    <cellStyle name="Normal 7 3 2 6" xfId="7209" xr:uid="{00000000-0005-0000-0000-00002D290000}"/>
    <cellStyle name="Normal 7 3 3" xfId="285" xr:uid="{00000000-0005-0000-0000-00002E290000}"/>
    <cellStyle name="Normal 7 3 3 2" xfId="865" xr:uid="{00000000-0005-0000-0000-00002F290000}"/>
    <cellStyle name="Normal 7 3 3 2 2" xfId="4524" xr:uid="{00000000-0005-0000-0000-000030290000}"/>
    <cellStyle name="Normal 7 3 3 2 2 2" xfId="10950" xr:uid="{00000000-0005-0000-0000-000031290000}"/>
    <cellStyle name="Normal 7 3 3 2 3" xfId="7585" xr:uid="{00000000-0005-0000-0000-000032290000}"/>
    <cellStyle name="Normal 7 3 3 3" xfId="2430" xr:uid="{00000000-0005-0000-0000-000033290000}"/>
    <cellStyle name="Normal 7 3 3 3 2" xfId="5614" xr:uid="{00000000-0005-0000-0000-000034290000}"/>
    <cellStyle name="Normal 7 3 3 3 2 2" xfId="12040" xr:uid="{00000000-0005-0000-0000-000035290000}"/>
    <cellStyle name="Normal 7 3 3 3 3" xfId="9064" xr:uid="{00000000-0005-0000-0000-000036290000}"/>
    <cellStyle name="Normal 7 3 3 4" xfId="3593" xr:uid="{00000000-0005-0000-0000-000037290000}"/>
    <cellStyle name="Normal 7 3 3 4 2" xfId="6532" xr:uid="{00000000-0005-0000-0000-000038290000}"/>
    <cellStyle name="Normal 7 3 3 4 2 2" xfId="12958" xr:uid="{00000000-0005-0000-0000-000039290000}"/>
    <cellStyle name="Normal 7 3 3 4 3" xfId="10031" xr:uid="{00000000-0005-0000-0000-00003A290000}"/>
    <cellStyle name="Normal 7 3 3 5" xfId="3976" xr:uid="{00000000-0005-0000-0000-00003B290000}"/>
    <cellStyle name="Normal 7 3 3 5 2" xfId="10402" xr:uid="{00000000-0005-0000-0000-00003C290000}"/>
    <cellStyle name="Normal 7 3 3 6" xfId="7031" xr:uid="{00000000-0005-0000-0000-00003D290000}"/>
    <cellStyle name="Normal 7 3 4" xfId="687" xr:uid="{00000000-0005-0000-0000-00003E290000}"/>
    <cellStyle name="Normal 7 3 4 2" xfId="1942" xr:uid="{00000000-0005-0000-0000-00003F290000}"/>
    <cellStyle name="Normal 7 3 4 2 2" xfId="5333" xr:uid="{00000000-0005-0000-0000-000040290000}"/>
    <cellStyle name="Normal 7 3 4 2 2 2" xfId="11759" xr:uid="{00000000-0005-0000-0000-000041290000}"/>
    <cellStyle name="Normal 7 3 4 2 3" xfId="8638" xr:uid="{00000000-0005-0000-0000-000042290000}"/>
    <cellStyle name="Normal 7 3 4 3" xfId="3317" xr:uid="{00000000-0005-0000-0000-000043290000}"/>
    <cellStyle name="Normal 7 3 4 3 2" xfId="6256" xr:uid="{00000000-0005-0000-0000-000044290000}"/>
    <cellStyle name="Normal 7 3 4 3 2 2" xfId="12682" xr:uid="{00000000-0005-0000-0000-000045290000}"/>
    <cellStyle name="Normal 7 3 4 3 3" xfId="9755" xr:uid="{00000000-0005-0000-0000-000046290000}"/>
    <cellStyle name="Normal 7 3 4 4" xfId="4346" xr:uid="{00000000-0005-0000-0000-000047290000}"/>
    <cellStyle name="Normal 7 3 4 4 2" xfId="10772" xr:uid="{00000000-0005-0000-0000-000048290000}"/>
    <cellStyle name="Normal 7 3 4 5" xfId="7407" xr:uid="{00000000-0005-0000-0000-000049290000}"/>
    <cellStyle name="Normal 7 3 5" xfId="1389" xr:uid="{00000000-0005-0000-0000-00004A290000}"/>
    <cellStyle name="Normal 7 3 5 2" xfId="4967" xr:uid="{00000000-0005-0000-0000-00004B290000}"/>
    <cellStyle name="Normal 7 3 5 2 2" xfId="11393" xr:uid="{00000000-0005-0000-0000-00004C290000}"/>
    <cellStyle name="Normal 7 3 5 3" xfId="8103" xr:uid="{00000000-0005-0000-0000-00004D290000}"/>
    <cellStyle name="Normal 7 3 6" xfId="2953" xr:uid="{00000000-0005-0000-0000-00004E290000}"/>
    <cellStyle name="Normal 7 3 6 2" xfId="5894" xr:uid="{00000000-0005-0000-0000-00004F290000}"/>
    <cellStyle name="Normal 7 3 6 2 2" xfId="12320" xr:uid="{00000000-0005-0000-0000-000050290000}"/>
    <cellStyle name="Normal 7 3 6 3" xfId="9393" xr:uid="{00000000-0005-0000-0000-000051290000}"/>
    <cellStyle name="Normal 7 3 7" xfId="3798" xr:uid="{00000000-0005-0000-0000-000052290000}"/>
    <cellStyle name="Normal 7 3 7 2" xfId="10224" xr:uid="{00000000-0005-0000-0000-000053290000}"/>
    <cellStyle name="Normal 7 3 8" xfId="6853" xr:uid="{00000000-0005-0000-0000-000054290000}"/>
    <cellStyle name="Normal 7 3_IOPES" xfId="2331" xr:uid="{00000000-0005-0000-0000-000055290000}"/>
    <cellStyle name="Normal 7 4" xfId="152" xr:uid="{00000000-0005-0000-0000-000056290000}"/>
    <cellStyle name="Normal 7 4 2" xfId="523" xr:uid="{00000000-0005-0000-0000-000057290000}"/>
    <cellStyle name="Normal 7 4 2 2" xfId="1102" xr:uid="{00000000-0005-0000-0000-000058290000}"/>
    <cellStyle name="Normal 7 4 2 2 2" xfId="4761" xr:uid="{00000000-0005-0000-0000-000059290000}"/>
    <cellStyle name="Normal 7 4 2 2 2 2" xfId="11187" xr:uid="{00000000-0005-0000-0000-00005A290000}"/>
    <cellStyle name="Normal 7 4 2 2 3" xfId="7822" xr:uid="{00000000-0005-0000-0000-00005B290000}"/>
    <cellStyle name="Normal 7 4 2 3" xfId="2491" xr:uid="{00000000-0005-0000-0000-00005C290000}"/>
    <cellStyle name="Normal 7 4 2 3 2" xfId="5673" xr:uid="{00000000-0005-0000-0000-00005D290000}"/>
    <cellStyle name="Normal 7 4 2 3 2 2" xfId="12099" xr:uid="{00000000-0005-0000-0000-00005E290000}"/>
    <cellStyle name="Normal 7 4 2 3 3" xfId="9123" xr:uid="{00000000-0005-0000-0000-00005F290000}"/>
    <cellStyle name="Normal 7 4 2 4" xfId="3652" xr:uid="{00000000-0005-0000-0000-000060290000}"/>
    <cellStyle name="Normal 7 4 2 4 2" xfId="6591" xr:uid="{00000000-0005-0000-0000-000061290000}"/>
    <cellStyle name="Normal 7 4 2 4 2 2" xfId="13017" xr:uid="{00000000-0005-0000-0000-000062290000}"/>
    <cellStyle name="Normal 7 4 2 4 3" xfId="10090" xr:uid="{00000000-0005-0000-0000-000063290000}"/>
    <cellStyle name="Normal 7 4 2 5" xfId="4213" xr:uid="{00000000-0005-0000-0000-000064290000}"/>
    <cellStyle name="Normal 7 4 2 5 2" xfId="10639" xr:uid="{00000000-0005-0000-0000-000065290000}"/>
    <cellStyle name="Normal 7 4 2 6" xfId="7268" xr:uid="{00000000-0005-0000-0000-000066290000}"/>
    <cellStyle name="Normal 7 4 3" xfId="344" xr:uid="{00000000-0005-0000-0000-000067290000}"/>
    <cellStyle name="Normal 7 4 3 2" xfId="924" xr:uid="{00000000-0005-0000-0000-000068290000}"/>
    <cellStyle name="Normal 7 4 3 2 2" xfId="4583" xr:uid="{00000000-0005-0000-0000-000069290000}"/>
    <cellStyle name="Normal 7 4 3 2 2 2" xfId="11009" xr:uid="{00000000-0005-0000-0000-00006A290000}"/>
    <cellStyle name="Normal 7 4 3 2 3" xfId="7644" xr:uid="{00000000-0005-0000-0000-00006B290000}"/>
    <cellStyle name="Normal 7 4 3 3" xfId="2095" xr:uid="{00000000-0005-0000-0000-00006C290000}"/>
    <cellStyle name="Normal 7 4 3 3 2" xfId="5393" xr:uid="{00000000-0005-0000-0000-00006D290000}"/>
    <cellStyle name="Normal 7 4 3 3 2 2" xfId="11819" xr:uid="{00000000-0005-0000-0000-00006E290000}"/>
    <cellStyle name="Normal 7 4 3 3 3" xfId="8789" xr:uid="{00000000-0005-0000-0000-00006F290000}"/>
    <cellStyle name="Normal 7 4 3 4" xfId="3375" xr:uid="{00000000-0005-0000-0000-000070290000}"/>
    <cellStyle name="Normal 7 4 3 4 2" xfId="6314" xr:uid="{00000000-0005-0000-0000-000071290000}"/>
    <cellStyle name="Normal 7 4 3 4 2 2" xfId="12740" xr:uid="{00000000-0005-0000-0000-000072290000}"/>
    <cellStyle name="Normal 7 4 3 4 3" xfId="9813" xr:uid="{00000000-0005-0000-0000-000073290000}"/>
    <cellStyle name="Normal 7 4 3 5" xfId="4035" xr:uid="{00000000-0005-0000-0000-000074290000}"/>
    <cellStyle name="Normal 7 4 3 5 2" xfId="10461" xr:uid="{00000000-0005-0000-0000-000075290000}"/>
    <cellStyle name="Normal 7 4 3 6" xfId="7090" xr:uid="{00000000-0005-0000-0000-000076290000}"/>
    <cellStyle name="Normal 7 4 4" xfId="746" xr:uid="{00000000-0005-0000-0000-000077290000}"/>
    <cellStyle name="Normal 7 4 4 2" xfId="4405" xr:uid="{00000000-0005-0000-0000-000078290000}"/>
    <cellStyle name="Normal 7 4 4 2 2" xfId="10831" xr:uid="{00000000-0005-0000-0000-000079290000}"/>
    <cellStyle name="Normal 7 4 4 3" xfId="7466" xr:uid="{00000000-0005-0000-0000-00007A290000}"/>
    <cellStyle name="Normal 7 4 5" xfId="1546" xr:uid="{00000000-0005-0000-0000-00007B290000}"/>
    <cellStyle name="Normal 7 4 5 2" xfId="5025" xr:uid="{00000000-0005-0000-0000-00007C290000}"/>
    <cellStyle name="Normal 7 4 5 2 2" xfId="11451" xr:uid="{00000000-0005-0000-0000-00007D290000}"/>
    <cellStyle name="Normal 7 4 5 3" xfId="8260" xr:uid="{00000000-0005-0000-0000-00007E290000}"/>
    <cellStyle name="Normal 7 4 6" xfId="3012" xr:uid="{00000000-0005-0000-0000-00007F290000}"/>
    <cellStyle name="Normal 7 4 6 2" xfId="5952" xr:uid="{00000000-0005-0000-0000-000080290000}"/>
    <cellStyle name="Normal 7 4 6 2 2" xfId="12378" xr:uid="{00000000-0005-0000-0000-000081290000}"/>
    <cellStyle name="Normal 7 4 6 3" xfId="9451" xr:uid="{00000000-0005-0000-0000-000082290000}"/>
    <cellStyle name="Normal 7 4 7" xfId="3857" xr:uid="{00000000-0005-0000-0000-000083290000}"/>
    <cellStyle name="Normal 7 4 7 2" xfId="10283" xr:uid="{00000000-0005-0000-0000-000084290000}"/>
    <cellStyle name="Normal 7 4 8" xfId="6912" xr:uid="{00000000-0005-0000-0000-000085290000}"/>
    <cellStyle name="Normal 7 4_IOPES" xfId="2627" xr:uid="{00000000-0005-0000-0000-000086290000}"/>
    <cellStyle name="Normal 7 5" xfId="217" xr:uid="{00000000-0005-0000-0000-000087290000}"/>
    <cellStyle name="Normal 7 5 2" xfId="582" xr:uid="{00000000-0005-0000-0000-000088290000}"/>
    <cellStyle name="Normal 7 5 2 2" xfId="1161" xr:uid="{00000000-0005-0000-0000-000089290000}"/>
    <cellStyle name="Normal 7 5 2 2 2" xfId="4820" xr:uid="{00000000-0005-0000-0000-00008A290000}"/>
    <cellStyle name="Normal 7 5 2 2 2 2" xfId="11246" xr:uid="{00000000-0005-0000-0000-00008B290000}"/>
    <cellStyle name="Normal 7 5 2 2 3" xfId="7881" xr:uid="{00000000-0005-0000-0000-00008C290000}"/>
    <cellStyle name="Normal 7 5 2 3" xfId="2556" xr:uid="{00000000-0005-0000-0000-00008D290000}"/>
    <cellStyle name="Normal 7 5 2 3 2" xfId="5732" xr:uid="{00000000-0005-0000-0000-00008E290000}"/>
    <cellStyle name="Normal 7 5 2 3 2 2" xfId="12158" xr:uid="{00000000-0005-0000-0000-00008F290000}"/>
    <cellStyle name="Normal 7 5 2 3 3" xfId="9182" xr:uid="{00000000-0005-0000-0000-000090290000}"/>
    <cellStyle name="Normal 7 5 2 4" xfId="3711" xr:uid="{00000000-0005-0000-0000-000091290000}"/>
    <cellStyle name="Normal 7 5 2 4 2" xfId="6650" xr:uid="{00000000-0005-0000-0000-000092290000}"/>
    <cellStyle name="Normal 7 5 2 4 2 2" xfId="13076" xr:uid="{00000000-0005-0000-0000-000093290000}"/>
    <cellStyle name="Normal 7 5 2 4 3" xfId="10149" xr:uid="{00000000-0005-0000-0000-000094290000}"/>
    <cellStyle name="Normal 7 5 2 5" xfId="4272" xr:uid="{00000000-0005-0000-0000-000095290000}"/>
    <cellStyle name="Normal 7 5 2 5 2" xfId="10698" xr:uid="{00000000-0005-0000-0000-000096290000}"/>
    <cellStyle name="Normal 7 5 2 6" xfId="7327" xr:uid="{00000000-0005-0000-0000-000097290000}"/>
    <cellStyle name="Normal 7 5 3" xfId="403" xr:uid="{00000000-0005-0000-0000-000098290000}"/>
    <cellStyle name="Normal 7 5 3 2" xfId="983" xr:uid="{00000000-0005-0000-0000-000099290000}"/>
    <cellStyle name="Normal 7 5 3 2 2" xfId="4642" xr:uid="{00000000-0005-0000-0000-00009A290000}"/>
    <cellStyle name="Normal 7 5 3 2 2 2" xfId="11068" xr:uid="{00000000-0005-0000-0000-00009B290000}"/>
    <cellStyle name="Normal 7 5 3 2 3" xfId="7703" xr:uid="{00000000-0005-0000-0000-00009C290000}"/>
    <cellStyle name="Normal 7 5 3 3" xfId="2170" xr:uid="{00000000-0005-0000-0000-00009D290000}"/>
    <cellStyle name="Normal 7 5 3 3 2" xfId="5452" xr:uid="{00000000-0005-0000-0000-00009E290000}"/>
    <cellStyle name="Normal 7 5 3 3 2 2" xfId="11878" xr:uid="{00000000-0005-0000-0000-00009F290000}"/>
    <cellStyle name="Normal 7 5 3 3 3" xfId="8862" xr:uid="{00000000-0005-0000-0000-0000A0290000}"/>
    <cellStyle name="Normal 7 5 3 4" xfId="3434" xr:uid="{00000000-0005-0000-0000-0000A1290000}"/>
    <cellStyle name="Normal 7 5 3 4 2" xfId="6373" xr:uid="{00000000-0005-0000-0000-0000A2290000}"/>
    <cellStyle name="Normal 7 5 3 4 2 2" xfId="12799" xr:uid="{00000000-0005-0000-0000-0000A3290000}"/>
    <cellStyle name="Normal 7 5 3 4 3" xfId="9872" xr:uid="{00000000-0005-0000-0000-0000A4290000}"/>
    <cellStyle name="Normal 7 5 3 5" xfId="4094" xr:uid="{00000000-0005-0000-0000-0000A5290000}"/>
    <cellStyle name="Normal 7 5 3 5 2" xfId="10520" xr:uid="{00000000-0005-0000-0000-0000A6290000}"/>
    <cellStyle name="Normal 7 5 3 6" xfId="7149" xr:uid="{00000000-0005-0000-0000-0000A7290000}"/>
    <cellStyle name="Normal 7 5 4" xfId="805" xr:uid="{00000000-0005-0000-0000-0000A8290000}"/>
    <cellStyle name="Normal 7 5 4 2" xfId="4464" xr:uid="{00000000-0005-0000-0000-0000A9290000}"/>
    <cellStyle name="Normal 7 5 4 2 2" xfId="10890" xr:uid="{00000000-0005-0000-0000-0000AA290000}"/>
    <cellStyle name="Normal 7 5 4 3" xfId="7525" xr:uid="{00000000-0005-0000-0000-0000AB290000}"/>
    <cellStyle name="Normal 7 5 5" xfId="1623" xr:uid="{00000000-0005-0000-0000-0000AC290000}"/>
    <cellStyle name="Normal 7 5 5 2" xfId="5084" xr:uid="{00000000-0005-0000-0000-0000AD290000}"/>
    <cellStyle name="Normal 7 5 5 2 2" xfId="11510" xr:uid="{00000000-0005-0000-0000-0000AE290000}"/>
    <cellStyle name="Normal 7 5 5 3" xfId="8334" xr:uid="{00000000-0005-0000-0000-0000AF290000}"/>
    <cellStyle name="Normal 7 5 6" xfId="3072" xr:uid="{00000000-0005-0000-0000-0000B0290000}"/>
    <cellStyle name="Normal 7 5 6 2" xfId="6011" xr:uid="{00000000-0005-0000-0000-0000B1290000}"/>
    <cellStyle name="Normal 7 5 6 2 2" xfId="12437" xr:uid="{00000000-0005-0000-0000-0000B2290000}"/>
    <cellStyle name="Normal 7 5 6 3" xfId="9510" xr:uid="{00000000-0005-0000-0000-0000B3290000}"/>
    <cellStyle name="Normal 7 5 7" xfId="3916" xr:uid="{00000000-0005-0000-0000-0000B4290000}"/>
    <cellStyle name="Normal 7 5 7 2" xfId="10342" xr:uid="{00000000-0005-0000-0000-0000B5290000}"/>
    <cellStyle name="Normal 7 5 8" xfId="6971" xr:uid="{00000000-0005-0000-0000-0000B6290000}"/>
    <cellStyle name="Normal 7 5_IOPES" xfId="2672" xr:uid="{00000000-0005-0000-0000-0000B7290000}"/>
    <cellStyle name="Normal 7 6" xfId="434" xr:uid="{00000000-0005-0000-0000-0000B8290000}"/>
    <cellStyle name="Normal 7 6 2" xfId="1013" xr:uid="{00000000-0005-0000-0000-0000B9290000}"/>
    <cellStyle name="Normal 7 6 2 2" xfId="4672" xr:uid="{00000000-0005-0000-0000-0000BA290000}"/>
    <cellStyle name="Normal 7 6 2 2 2" xfId="11098" xr:uid="{00000000-0005-0000-0000-0000BB290000}"/>
    <cellStyle name="Normal 7 6 2 3" xfId="7733" xr:uid="{00000000-0005-0000-0000-0000BC290000}"/>
    <cellStyle name="Normal 7 6 3" xfId="2397" xr:uid="{00000000-0005-0000-0000-0000BD290000}"/>
    <cellStyle name="Normal 7 6 3 2" xfId="5584" xr:uid="{00000000-0005-0000-0000-0000BE290000}"/>
    <cellStyle name="Normal 7 6 3 2 2" xfId="12010" xr:uid="{00000000-0005-0000-0000-0000BF290000}"/>
    <cellStyle name="Normal 7 6 3 3" xfId="9034" xr:uid="{00000000-0005-0000-0000-0000C0290000}"/>
    <cellStyle name="Normal 7 6 4" xfId="3563" xr:uid="{00000000-0005-0000-0000-0000C1290000}"/>
    <cellStyle name="Normal 7 6 4 2" xfId="6502" xr:uid="{00000000-0005-0000-0000-0000C2290000}"/>
    <cellStyle name="Normal 7 6 4 2 2" xfId="12928" xr:uid="{00000000-0005-0000-0000-0000C3290000}"/>
    <cellStyle name="Normal 7 6 4 3" xfId="10001" xr:uid="{00000000-0005-0000-0000-0000C4290000}"/>
    <cellStyle name="Normal 7 6 5" xfId="4124" xr:uid="{00000000-0005-0000-0000-0000C5290000}"/>
    <cellStyle name="Normal 7 6 5 2" xfId="10550" xr:uid="{00000000-0005-0000-0000-0000C6290000}"/>
    <cellStyle name="Normal 7 6 6" xfId="7179" xr:uid="{00000000-0005-0000-0000-0000C7290000}"/>
    <cellStyle name="Normal 7 7" xfId="255" xr:uid="{00000000-0005-0000-0000-0000C8290000}"/>
    <cellStyle name="Normal 7 7 2" xfId="835" xr:uid="{00000000-0005-0000-0000-0000C9290000}"/>
    <cellStyle name="Normal 7 7 2 2" xfId="4494" xr:uid="{00000000-0005-0000-0000-0000CA290000}"/>
    <cellStyle name="Normal 7 7 2 2 2" xfId="10920" xr:uid="{00000000-0005-0000-0000-0000CB290000}"/>
    <cellStyle name="Normal 7 7 2 3" xfId="7555" xr:uid="{00000000-0005-0000-0000-0000CC290000}"/>
    <cellStyle name="Normal 7 7 3" xfId="1814" xr:uid="{00000000-0005-0000-0000-0000CD290000}"/>
    <cellStyle name="Normal 7 7 3 2" xfId="5217" xr:uid="{00000000-0005-0000-0000-0000CE290000}"/>
    <cellStyle name="Normal 7 7 3 2 2" xfId="11643" xr:uid="{00000000-0005-0000-0000-0000CF290000}"/>
    <cellStyle name="Normal 7 7 3 3" xfId="8512" xr:uid="{00000000-0005-0000-0000-0000D0290000}"/>
    <cellStyle name="Normal 7 7 4" xfId="3201" xr:uid="{00000000-0005-0000-0000-0000D1290000}"/>
    <cellStyle name="Normal 7 7 4 2" xfId="6140" xr:uid="{00000000-0005-0000-0000-0000D2290000}"/>
    <cellStyle name="Normal 7 7 4 2 2" xfId="12566" xr:uid="{00000000-0005-0000-0000-0000D3290000}"/>
    <cellStyle name="Normal 7 7 4 3" xfId="9639" xr:uid="{00000000-0005-0000-0000-0000D4290000}"/>
    <cellStyle name="Normal 7 7 5" xfId="3946" xr:uid="{00000000-0005-0000-0000-0000D5290000}"/>
    <cellStyle name="Normal 7 7 5 2" xfId="10372" xr:uid="{00000000-0005-0000-0000-0000D6290000}"/>
    <cellStyle name="Normal 7 7 6" xfId="7001" xr:uid="{00000000-0005-0000-0000-0000D7290000}"/>
    <cellStyle name="Normal 7 8" xfId="657" xr:uid="{00000000-0005-0000-0000-0000D8290000}"/>
    <cellStyle name="Normal 7 8 2" xfId="4316" xr:uid="{00000000-0005-0000-0000-0000D9290000}"/>
    <cellStyle name="Normal 7 8 2 2" xfId="10742" xr:uid="{00000000-0005-0000-0000-0000DA290000}"/>
    <cellStyle name="Normal 7 8 3" xfId="7377" xr:uid="{00000000-0005-0000-0000-0000DB290000}"/>
    <cellStyle name="Normal 7 9" xfId="1255" xr:uid="{00000000-0005-0000-0000-0000DC290000}"/>
    <cellStyle name="Normal 7 9 2" xfId="4851" xr:uid="{00000000-0005-0000-0000-0000DD290000}"/>
    <cellStyle name="Normal 7 9 2 2" xfId="11277" xr:uid="{00000000-0005-0000-0000-0000DE290000}"/>
    <cellStyle name="Normal 7 9 3" xfId="7971" xr:uid="{00000000-0005-0000-0000-0000DF290000}"/>
    <cellStyle name="Normal 7_IOPES" xfId="2345" xr:uid="{00000000-0005-0000-0000-0000E0290000}"/>
    <cellStyle name="Normal 70" xfId="3741" xr:uid="{00000000-0005-0000-0000-0000E1290000}"/>
    <cellStyle name="Normal 71" xfId="3747" xr:uid="{00000000-0005-0000-0000-0000E2290000}"/>
    <cellStyle name="Normal 72" xfId="3740" xr:uid="{00000000-0005-0000-0000-0000E3290000}"/>
    <cellStyle name="Normal 73" xfId="3744" xr:uid="{00000000-0005-0000-0000-0000E4290000}"/>
    <cellStyle name="Normal 74" xfId="3738" xr:uid="{00000000-0005-0000-0000-0000E5290000}"/>
    <cellStyle name="Normal 75" xfId="3053" xr:uid="{00000000-0005-0000-0000-0000E6290000}"/>
    <cellStyle name="Normal 76" xfId="3748" xr:uid="{00000000-0005-0000-0000-0000E7290000}"/>
    <cellStyle name="Normal 77" xfId="3746" xr:uid="{00000000-0005-0000-0000-0000E8290000}"/>
    <cellStyle name="Normal 78" xfId="3745" xr:uid="{00000000-0005-0000-0000-0000E9290000}"/>
    <cellStyle name="Normal 79" xfId="2993" xr:uid="{00000000-0005-0000-0000-0000EA290000}"/>
    <cellStyle name="Normal 8" xfId="68" xr:uid="{00000000-0005-0000-0000-0000EB290000}"/>
    <cellStyle name="Normal 8 10" xfId="6831" xr:uid="{00000000-0005-0000-0000-0000EC290000}"/>
    <cellStyle name="Normal 8 2" xfId="130" xr:uid="{00000000-0005-0000-0000-0000ED290000}"/>
    <cellStyle name="Normal 8 2 2" xfId="191" xr:uid="{00000000-0005-0000-0000-0000EE290000}"/>
    <cellStyle name="Normal 8 2 2 10" xfId="6800" xr:uid="{00000000-0005-0000-0000-0000EF290000}"/>
    <cellStyle name="Normal 8 2 2 11" xfId="6951" xr:uid="{00000000-0005-0000-0000-0000F0290000}"/>
    <cellStyle name="Normal 8 2 2 12" xfId="13606" xr:uid="{00000000-0005-0000-0000-0000F1290000}"/>
    <cellStyle name="Normal 8 2 2 2" xfId="562" xr:uid="{00000000-0005-0000-0000-0000F2290000}"/>
    <cellStyle name="Normal 8 2 2 2 2" xfId="1141" xr:uid="{00000000-0005-0000-0000-0000F3290000}"/>
    <cellStyle name="Normal 8 2 2 2 2 2" xfId="4800" xr:uid="{00000000-0005-0000-0000-0000F4290000}"/>
    <cellStyle name="Normal 8 2 2 2 2 2 2" xfId="11226" xr:uid="{00000000-0005-0000-0000-0000F5290000}"/>
    <cellStyle name="Normal 8 2 2 2 2 3" xfId="7861" xr:uid="{00000000-0005-0000-0000-0000F6290000}"/>
    <cellStyle name="Normal 8 2 2 2 3" xfId="4252" xr:uid="{00000000-0005-0000-0000-0000F7290000}"/>
    <cellStyle name="Normal 8 2 2 2 3 2" xfId="10678" xr:uid="{00000000-0005-0000-0000-0000F8290000}"/>
    <cellStyle name="Normal 8 2 2 2 4" xfId="7307" xr:uid="{00000000-0005-0000-0000-0000F9290000}"/>
    <cellStyle name="Normal 8 2 2 3" xfId="383" xr:uid="{00000000-0005-0000-0000-0000FA290000}"/>
    <cellStyle name="Normal 8 2 2 3 2" xfId="963" xr:uid="{00000000-0005-0000-0000-0000FB290000}"/>
    <cellStyle name="Normal 8 2 2 3 2 2" xfId="4622" xr:uid="{00000000-0005-0000-0000-0000FC290000}"/>
    <cellStyle name="Normal 8 2 2 3 2 2 2" xfId="11048" xr:uid="{00000000-0005-0000-0000-0000FD290000}"/>
    <cellStyle name="Normal 8 2 2 3 2 3" xfId="7683" xr:uid="{00000000-0005-0000-0000-0000FE290000}"/>
    <cellStyle name="Normal 8 2 2 3 3" xfId="4074" xr:uid="{00000000-0005-0000-0000-0000FF290000}"/>
    <cellStyle name="Normal 8 2 2 3 3 2" xfId="10500" xr:uid="{00000000-0005-0000-0000-0000002A0000}"/>
    <cellStyle name="Normal 8 2 2 3 4" xfId="7129" xr:uid="{00000000-0005-0000-0000-0000012A0000}"/>
    <cellStyle name="Normal 8 2 2 4" xfId="785" xr:uid="{00000000-0005-0000-0000-0000022A0000}"/>
    <cellStyle name="Normal 8 2 2 4 2" xfId="4444" xr:uid="{00000000-0005-0000-0000-0000032A0000}"/>
    <cellStyle name="Normal 8 2 2 4 2 2" xfId="10870" xr:uid="{00000000-0005-0000-0000-0000042A0000}"/>
    <cellStyle name="Normal 8 2 2 4 3" xfId="7505" xr:uid="{00000000-0005-0000-0000-0000052A0000}"/>
    <cellStyle name="Normal 8 2 2 5" xfId="2530" xr:uid="{00000000-0005-0000-0000-0000062A0000}"/>
    <cellStyle name="Normal 8 2 2 5 2" xfId="5712" xr:uid="{00000000-0005-0000-0000-0000072A0000}"/>
    <cellStyle name="Normal 8 2 2 5 2 2" xfId="12138" xr:uid="{00000000-0005-0000-0000-0000082A0000}"/>
    <cellStyle name="Normal 8 2 2 5 3" xfId="9162" xr:uid="{00000000-0005-0000-0000-0000092A0000}"/>
    <cellStyle name="Normal 8 2 2 6" xfId="3691" xr:uid="{00000000-0005-0000-0000-00000A2A0000}"/>
    <cellStyle name="Normal 8 2 2 6 2" xfId="6630" xr:uid="{00000000-0005-0000-0000-00000B2A0000}"/>
    <cellStyle name="Normal 8 2 2 6 2 2" xfId="13056" xr:uid="{00000000-0005-0000-0000-00000C2A0000}"/>
    <cellStyle name="Normal 8 2 2 6 3" xfId="10129" xr:uid="{00000000-0005-0000-0000-00000D2A0000}"/>
    <cellStyle name="Normal 8 2 2 7" xfId="3896" xr:uid="{00000000-0005-0000-0000-00000E2A0000}"/>
    <cellStyle name="Normal 8 2 2 7 2" xfId="10322" xr:uid="{00000000-0005-0000-0000-00000F2A0000}"/>
    <cellStyle name="Normal 8 2 2 8" xfId="6719" xr:uid="{00000000-0005-0000-0000-0000102A0000}"/>
    <cellStyle name="Normal 8 2 2 9" xfId="6759" xr:uid="{00000000-0005-0000-0000-0000112A0000}"/>
    <cellStyle name="Normal 8 2 3" xfId="503" xr:uid="{00000000-0005-0000-0000-0000122A0000}"/>
    <cellStyle name="Normal 8 2 3 2" xfId="1082" xr:uid="{00000000-0005-0000-0000-0000132A0000}"/>
    <cellStyle name="Normal 8 2 3 2 2" xfId="4741" xr:uid="{00000000-0005-0000-0000-0000142A0000}"/>
    <cellStyle name="Normal 8 2 3 2 2 2" xfId="11167" xr:uid="{00000000-0005-0000-0000-0000152A0000}"/>
    <cellStyle name="Normal 8 2 3 2 3" xfId="7802" xr:uid="{00000000-0005-0000-0000-0000162A0000}"/>
    <cellStyle name="Normal 8 2 3 3" xfId="2469" xr:uid="{00000000-0005-0000-0000-0000172A0000}"/>
    <cellStyle name="Normal 8 2 3 3 2" xfId="5653" xr:uid="{00000000-0005-0000-0000-0000182A0000}"/>
    <cellStyle name="Normal 8 2 3 3 2 2" xfId="12079" xr:uid="{00000000-0005-0000-0000-0000192A0000}"/>
    <cellStyle name="Normal 8 2 3 3 3" xfId="9103" xr:uid="{00000000-0005-0000-0000-00001A2A0000}"/>
    <cellStyle name="Normal 8 2 3 4" xfId="3632" xr:uid="{00000000-0005-0000-0000-00001B2A0000}"/>
    <cellStyle name="Normal 8 2 3 4 2" xfId="6571" xr:uid="{00000000-0005-0000-0000-00001C2A0000}"/>
    <cellStyle name="Normal 8 2 3 4 2 2" xfId="12997" xr:uid="{00000000-0005-0000-0000-00001D2A0000}"/>
    <cellStyle name="Normal 8 2 3 4 3" xfId="10070" xr:uid="{00000000-0005-0000-0000-00001E2A0000}"/>
    <cellStyle name="Normal 8 2 3 5" xfId="4193" xr:uid="{00000000-0005-0000-0000-00001F2A0000}"/>
    <cellStyle name="Normal 8 2 3 5 2" xfId="10619" xr:uid="{00000000-0005-0000-0000-0000202A0000}"/>
    <cellStyle name="Normal 8 2 3 6" xfId="7248" xr:uid="{00000000-0005-0000-0000-0000212A0000}"/>
    <cellStyle name="Normal 8 2 4" xfId="324" xr:uid="{00000000-0005-0000-0000-0000222A0000}"/>
    <cellStyle name="Normal 8 2 4 2" xfId="904" xr:uid="{00000000-0005-0000-0000-0000232A0000}"/>
    <cellStyle name="Normal 8 2 4 2 2" xfId="4563" xr:uid="{00000000-0005-0000-0000-0000242A0000}"/>
    <cellStyle name="Normal 8 2 4 2 2 2" xfId="10989" xr:uid="{00000000-0005-0000-0000-0000252A0000}"/>
    <cellStyle name="Normal 8 2 4 2 3" xfId="7624" xr:uid="{00000000-0005-0000-0000-0000262A0000}"/>
    <cellStyle name="Normal 8 2 4 3" xfId="4015" xr:uid="{00000000-0005-0000-0000-0000272A0000}"/>
    <cellStyle name="Normal 8 2 4 3 2" xfId="10441" xr:uid="{00000000-0005-0000-0000-0000282A0000}"/>
    <cellStyle name="Normal 8 2 4 4" xfId="7070" xr:uid="{00000000-0005-0000-0000-0000292A0000}"/>
    <cellStyle name="Normal 8 2 5" xfId="726" xr:uid="{00000000-0005-0000-0000-00002A2A0000}"/>
    <cellStyle name="Normal 8 2 5 2" xfId="4385" xr:uid="{00000000-0005-0000-0000-00002B2A0000}"/>
    <cellStyle name="Normal 8 2 5 2 2" xfId="10811" xr:uid="{00000000-0005-0000-0000-00002C2A0000}"/>
    <cellStyle name="Normal 8 2 5 3" xfId="7446" xr:uid="{00000000-0005-0000-0000-00002D2A0000}"/>
    <cellStyle name="Normal 8 2 6" xfId="1779" xr:uid="{00000000-0005-0000-0000-00002E2A0000}"/>
    <cellStyle name="Normal 8 2 7" xfId="3837" xr:uid="{00000000-0005-0000-0000-00002F2A0000}"/>
    <cellStyle name="Normal 8 2 7 2" xfId="10263" xr:uid="{00000000-0005-0000-0000-0000302A0000}"/>
    <cellStyle name="Normal 8 2 8" xfId="6892" xr:uid="{00000000-0005-0000-0000-0000312A0000}"/>
    <cellStyle name="Normal 8 2_IOPES" xfId="2349" xr:uid="{00000000-0005-0000-0000-0000322A0000}"/>
    <cellStyle name="Normal 8 3" xfId="99" xr:uid="{00000000-0005-0000-0000-0000332A0000}"/>
    <cellStyle name="Normal 8 3 2" xfId="472" xr:uid="{00000000-0005-0000-0000-0000342A0000}"/>
    <cellStyle name="Normal 8 3 2 2" xfId="1051" xr:uid="{00000000-0005-0000-0000-0000352A0000}"/>
    <cellStyle name="Normal 8 3 2 2 2" xfId="4710" xr:uid="{00000000-0005-0000-0000-0000362A0000}"/>
    <cellStyle name="Normal 8 3 2 2 2 2" xfId="11136" xr:uid="{00000000-0005-0000-0000-0000372A0000}"/>
    <cellStyle name="Normal 8 3 2 2 3" xfId="7771" xr:uid="{00000000-0005-0000-0000-0000382A0000}"/>
    <cellStyle name="Normal 8 3 2 3" xfId="4162" xr:uid="{00000000-0005-0000-0000-0000392A0000}"/>
    <cellStyle name="Normal 8 3 2 3 2" xfId="10588" xr:uid="{00000000-0005-0000-0000-00003A2A0000}"/>
    <cellStyle name="Normal 8 3 2 4" xfId="7217" xr:uid="{00000000-0005-0000-0000-00003B2A0000}"/>
    <cellStyle name="Normal 8 3 3" xfId="293" xr:uid="{00000000-0005-0000-0000-00003C2A0000}"/>
    <cellStyle name="Normal 8 3 3 2" xfId="873" xr:uid="{00000000-0005-0000-0000-00003D2A0000}"/>
    <cellStyle name="Normal 8 3 3 2 2" xfId="4532" xr:uid="{00000000-0005-0000-0000-00003E2A0000}"/>
    <cellStyle name="Normal 8 3 3 2 2 2" xfId="10958" xr:uid="{00000000-0005-0000-0000-00003F2A0000}"/>
    <cellStyle name="Normal 8 3 3 2 3" xfId="7593" xr:uid="{00000000-0005-0000-0000-0000402A0000}"/>
    <cellStyle name="Normal 8 3 3 3" xfId="3984" xr:uid="{00000000-0005-0000-0000-0000412A0000}"/>
    <cellStyle name="Normal 8 3 3 3 2" xfId="10410" xr:uid="{00000000-0005-0000-0000-0000422A0000}"/>
    <cellStyle name="Normal 8 3 3 4" xfId="7039" xr:uid="{00000000-0005-0000-0000-0000432A0000}"/>
    <cellStyle name="Normal 8 3 4" xfId="695" xr:uid="{00000000-0005-0000-0000-0000442A0000}"/>
    <cellStyle name="Normal 8 3 4 2" xfId="4354" xr:uid="{00000000-0005-0000-0000-0000452A0000}"/>
    <cellStyle name="Normal 8 3 4 2 2" xfId="10780" xr:uid="{00000000-0005-0000-0000-0000462A0000}"/>
    <cellStyle name="Normal 8 3 4 3" xfId="7415" xr:uid="{00000000-0005-0000-0000-0000472A0000}"/>
    <cellStyle name="Normal 8 3 5" xfId="2438" xr:uid="{00000000-0005-0000-0000-0000482A0000}"/>
    <cellStyle name="Normal 8 3 5 2" xfId="5622" xr:uid="{00000000-0005-0000-0000-0000492A0000}"/>
    <cellStyle name="Normal 8 3 5 2 2" xfId="12048" xr:uid="{00000000-0005-0000-0000-00004A2A0000}"/>
    <cellStyle name="Normal 8 3 5 3" xfId="9072" xr:uid="{00000000-0005-0000-0000-00004B2A0000}"/>
    <cellStyle name="Normal 8 3 6" xfId="3601" xr:uid="{00000000-0005-0000-0000-00004C2A0000}"/>
    <cellStyle name="Normal 8 3 6 2" xfId="6540" xr:uid="{00000000-0005-0000-0000-00004D2A0000}"/>
    <cellStyle name="Normal 8 3 6 2 2" xfId="12966" xr:uid="{00000000-0005-0000-0000-00004E2A0000}"/>
    <cellStyle name="Normal 8 3 6 3" xfId="10039" xr:uid="{00000000-0005-0000-0000-00004F2A0000}"/>
    <cellStyle name="Normal 8 3 7" xfId="3806" xr:uid="{00000000-0005-0000-0000-0000502A0000}"/>
    <cellStyle name="Normal 8 3 7 2" xfId="10232" xr:uid="{00000000-0005-0000-0000-0000512A0000}"/>
    <cellStyle name="Normal 8 3 8" xfId="6861" xr:uid="{00000000-0005-0000-0000-0000522A0000}"/>
    <cellStyle name="Normal 8 3 9" xfId="13631" xr:uid="{00000000-0005-0000-0000-0000532A0000}"/>
    <cellStyle name="Normal 8 4" xfId="160" xr:uid="{00000000-0005-0000-0000-0000542A0000}"/>
    <cellStyle name="Normal 8 4 2" xfId="531" xr:uid="{00000000-0005-0000-0000-0000552A0000}"/>
    <cellStyle name="Normal 8 4 2 2" xfId="1110" xr:uid="{00000000-0005-0000-0000-0000562A0000}"/>
    <cellStyle name="Normal 8 4 2 2 2" xfId="4769" xr:uid="{00000000-0005-0000-0000-0000572A0000}"/>
    <cellStyle name="Normal 8 4 2 2 2 2" xfId="11195" xr:uid="{00000000-0005-0000-0000-0000582A0000}"/>
    <cellStyle name="Normal 8 4 2 2 3" xfId="7830" xr:uid="{00000000-0005-0000-0000-0000592A0000}"/>
    <cellStyle name="Normal 8 4 2 3" xfId="4221" xr:uid="{00000000-0005-0000-0000-00005A2A0000}"/>
    <cellStyle name="Normal 8 4 2 3 2" xfId="10647" xr:uid="{00000000-0005-0000-0000-00005B2A0000}"/>
    <cellStyle name="Normal 8 4 2 4" xfId="7276" xr:uid="{00000000-0005-0000-0000-00005C2A0000}"/>
    <cellStyle name="Normal 8 4 3" xfId="352" xr:uid="{00000000-0005-0000-0000-00005D2A0000}"/>
    <cellStyle name="Normal 8 4 3 2" xfId="932" xr:uid="{00000000-0005-0000-0000-00005E2A0000}"/>
    <cellStyle name="Normal 8 4 3 2 2" xfId="4591" xr:uid="{00000000-0005-0000-0000-00005F2A0000}"/>
    <cellStyle name="Normal 8 4 3 2 2 2" xfId="11017" xr:uid="{00000000-0005-0000-0000-0000602A0000}"/>
    <cellStyle name="Normal 8 4 3 2 3" xfId="7652" xr:uid="{00000000-0005-0000-0000-0000612A0000}"/>
    <cellStyle name="Normal 8 4 3 3" xfId="4043" xr:uid="{00000000-0005-0000-0000-0000622A0000}"/>
    <cellStyle name="Normal 8 4 3 3 2" xfId="10469" xr:uid="{00000000-0005-0000-0000-0000632A0000}"/>
    <cellStyle name="Normal 8 4 3 4" xfId="7098" xr:uid="{00000000-0005-0000-0000-0000642A0000}"/>
    <cellStyle name="Normal 8 4 4" xfId="754" xr:uid="{00000000-0005-0000-0000-0000652A0000}"/>
    <cellStyle name="Normal 8 4 4 2" xfId="4413" xr:uid="{00000000-0005-0000-0000-0000662A0000}"/>
    <cellStyle name="Normal 8 4 4 2 2" xfId="10839" xr:uid="{00000000-0005-0000-0000-0000672A0000}"/>
    <cellStyle name="Normal 8 4 4 3" xfId="7474" xr:uid="{00000000-0005-0000-0000-0000682A0000}"/>
    <cellStyle name="Normal 8 4 5" xfId="2499" xr:uid="{00000000-0005-0000-0000-0000692A0000}"/>
    <cellStyle name="Normal 8 4 5 2" xfId="5681" xr:uid="{00000000-0005-0000-0000-00006A2A0000}"/>
    <cellStyle name="Normal 8 4 5 2 2" xfId="12107" xr:uid="{00000000-0005-0000-0000-00006B2A0000}"/>
    <cellStyle name="Normal 8 4 5 3" xfId="9131" xr:uid="{00000000-0005-0000-0000-00006C2A0000}"/>
    <cellStyle name="Normal 8 4 6" xfId="3660" xr:uid="{00000000-0005-0000-0000-00006D2A0000}"/>
    <cellStyle name="Normal 8 4 6 2" xfId="6599" xr:uid="{00000000-0005-0000-0000-00006E2A0000}"/>
    <cellStyle name="Normal 8 4 6 2 2" xfId="13025" xr:uid="{00000000-0005-0000-0000-00006F2A0000}"/>
    <cellStyle name="Normal 8 4 6 3" xfId="10098" xr:uid="{00000000-0005-0000-0000-0000702A0000}"/>
    <cellStyle name="Normal 8 4 7" xfId="3865" xr:uid="{00000000-0005-0000-0000-0000712A0000}"/>
    <cellStyle name="Normal 8 4 7 2" xfId="10291" xr:uid="{00000000-0005-0000-0000-0000722A0000}"/>
    <cellStyle name="Normal 8 4 8" xfId="6920" xr:uid="{00000000-0005-0000-0000-0000732A0000}"/>
    <cellStyle name="Normal 8 5" xfId="442" xr:uid="{00000000-0005-0000-0000-0000742A0000}"/>
    <cellStyle name="Normal 8 5 2" xfId="1021" xr:uid="{00000000-0005-0000-0000-0000752A0000}"/>
    <cellStyle name="Normal 8 5 2 2" xfId="4680" xr:uid="{00000000-0005-0000-0000-0000762A0000}"/>
    <cellStyle name="Normal 8 5 2 2 2" xfId="11106" xr:uid="{00000000-0005-0000-0000-0000772A0000}"/>
    <cellStyle name="Normal 8 5 2 3" xfId="7741" xr:uid="{00000000-0005-0000-0000-0000782A0000}"/>
    <cellStyle name="Normal 8 5 3" xfId="2407" xr:uid="{00000000-0005-0000-0000-0000792A0000}"/>
    <cellStyle name="Normal 8 5 3 2" xfId="5592" xr:uid="{00000000-0005-0000-0000-00007A2A0000}"/>
    <cellStyle name="Normal 8 5 3 2 2" xfId="12018" xr:uid="{00000000-0005-0000-0000-00007B2A0000}"/>
    <cellStyle name="Normal 8 5 3 3" xfId="9042" xr:uid="{00000000-0005-0000-0000-00007C2A0000}"/>
    <cellStyle name="Normal 8 5 4" xfId="3571" xr:uid="{00000000-0005-0000-0000-00007D2A0000}"/>
    <cellStyle name="Normal 8 5 4 2" xfId="6510" xr:uid="{00000000-0005-0000-0000-00007E2A0000}"/>
    <cellStyle name="Normal 8 5 4 2 2" xfId="12936" xr:uid="{00000000-0005-0000-0000-00007F2A0000}"/>
    <cellStyle name="Normal 8 5 4 3" xfId="10009" xr:uid="{00000000-0005-0000-0000-0000802A0000}"/>
    <cellStyle name="Normal 8 5 5" xfId="4132" xr:uid="{00000000-0005-0000-0000-0000812A0000}"/>
    <cellStyle name="Normal 8 5 5 2" xfId="10558" xr:uid="{00000000-0005-0000-0000-0000822A0000}"/>
    <cellStyle name="Normal 8 5 6" xfId="7187" xr:uid="{00000000-0005-0000-0000-0000832A0000}"/>
    <cellStyle name="Normal 8 6" xfId="263" xr:uid="{00000000-0005-0000-0000-0000842A0000}"/>
    <cellStyle name="Normal 8 6 2" xfId="843" xr:uid="{00000000-0005-0000-0000-0000852A0000}"/>
    <cellStyle name="Normal 8 6 2 2" xfId="4502" xr:uid="{00000000-0005-0000-0000-0000862A0000}"/>
    <cellStyle name="Normal 8 6 2 2 2" xfId="10928" xr:uid="{00000000-0005-0000-0000-0000872A0000}"/>
    <cellStyle name="Normal 8 6 2 3" xfId="7563" xr:uid="{00000000-0005-0000-0000-0000882A0000}"/>
    <cellStyle name="Normal 8 6 3" xfId="3954" xr:uid="{00000000-0005-0000-0000-0000892A0000}"/>
    <cellStyle name="Normal 8 6 3 2" xfId="10380" xr:uid="{00000000-0005-0000-0000-00008A2A0000}"/>
    <cellStyle name="Normal 8 6 4" xfId="7009" xr:uid="{00000000-0005-0000-0000-00008B2A0000}"/>
    <cellStyle name="Normal 8 7" xfId="665" xr:uid="{00000000-0005-0000-0000-00008C2A0000}"/>
    <cellStyle name="Normal 8 7 2" xfId="4324" xr:uid="{00000000-0005-0000-0000-00008D2A0000}"/>
    <cellStyle name="Normal 8 7 2 2" xfId="10750" xr:uid="{00000000-0005-0000-0000-00008E2A0000}"/>
    <cellStyle name="Normal 8 7 3" xfId="7385" xr:uid="{00000000-0005-0000-0000-00008F2A0000}"/>
    <cellStyle name="Normal 8 8" xfId="1263" xr:uid="{00000000-0005-0000-0000-0000902A0000}"/>
    <cellStyle name="Normal 8 9" xfId="3776" xr:uid="{00000000-0005-0000-0000-0000912A0000}"/>
    <cellStyle name="Normal 8 9 2" xfId="10202" xr:uid="{00000000-0005-0000-0000-0000922A0000}"/>
    <cellStyle name="Normal 8_IOPES" xfId="2640" xr:uid="{00000000-0005-0000-0000-0000932A0000}"/>
    <cellStyle name="Normal 80" xfId="3742" xr:uid="{00000000-0005-0000-0000-0000942A0000}"/>
    <cellStyle name="Normal 81" xfId="3739" xr:uid="{00000000-0005-0000-0000-0000952A0000}"/>
    <cellStyle name="Normal 82" xfId="3743" xr:uid="{00000000-0005-0000-0000-0000962A0000}"/>
    <cellStyle name="Normal 83" xfId="3749" xr:uid="{00000000-0005-0000-0000-0000972A0000}"/>
    <cellStyle name="Normal 84" xfId="6804" xr:uid="{00000000-0005-0000-0000-0000982A0000}"/>
    <cellStyle name="Normal 85" xfId="9258" xr:uid="{00000000-0005-0000-0000-0000992A0000}"/>
    <cellStyle name="Normal 86" xfId="13112" xr:uid="{00000000-0005-0000-0000-00009A2A0000}"/>
    <cellStyle name="Normal 86 2" xfId="13661" xr:uid="{00000000-0005-0000-0000-00009B2A0000}"/>
    <cellStyle name="Normal 87" xfId="13103" xr:uid="{00000000-0005-0000-0000-00009C2A0000}"/>
    <cellStyle name="Normal 88" xfId="13104" xr:uid="{00000000-0005-0000-0000-00009D2A0000}"/>
    <cellStyle name="Normal 89" xfId="13113" xr:uid="{00000000-0005-0000-0000-00009E2A0000}"/>
    <cellStyle name="Normal 9" xfId="103" xr:uid="{00000000-0005-0000-0000-00009F2A0000}"/>
    <cellStyle name="Normal 9 10" xfId="2783" xr:uid="{00000000-0005-0000-0000-0000A02A0000}"/>
    <cellStyle name="Normal 9 11" xfId="3810" xr:uid="{00000000-0005-0000-0000-0000A12A0000}"/>
    <cellStyle name="Normal 9 11 2" xfId="10236" xr:uid="{00000000-0005-0000-0000-0000A22A0000}"/>
    <cellStyle name="Normal 9 12" xfId="6865" xr:uid="{00000000-0005-0000-0000-0000A32A0000}"/>
    <cellStyle name="Normal 9 2" xfId="164" xr:uid="{00000000-0005-0000-0000-0000A42A0000}"/>
    <cellStyle name="Normal 9 2 2" xfId="535" xr:uid="{00000000-0005-0000-0000-0000A52A0000}"/>
    <cellStyle name="Normal 9 2 2 2" xfId="1114" xr:uid="{00000000-0005-0000-0000-0000A62A0000}"/>
    <cellStyle name="Normal 9 2 2 2 2" xfId="4773" xr:uid="{00000000-0005-0000-0000-0000A72A0000}"/>
    <cellStyle name="Normal 9 2 2 2 2 2" xfId="11199" xr:uid="{00000000-0005-0000-0000-0000A82A0000}"/>
    <cellStyle name="Normal 9 2 2 2 3" xfId="7834" xr:uid="{00000000-0005-0000-0000-0000A92A0000}"/>
    <cellStyle name="Normal 9 2 2 3" xfId="2503" xr:uid="{00000000-0005-0000-0000-0000AA2A0000}"/>
    <cellStyle name="Normal 9 2 2 3 2" xfId="5685" xr:uid="{00000000-0005-0000-0000-0000AB2A0000}"/>
    <cellStyle name="Normal 9 2 2 3 2 2" xfId="12111" xr:uid="{00000000-0005-0000-0000-0000AC2A0000}"/>
    <cellStyle name="Normal 9 2 2 3 3" xfId="9135" xr:uid="{00000000-0005-0000-0000-0000AD2A0000}"/>
    <cellStyle name="Normal 9 2 2 4" xfId="3664" xr:uid="{00000000-0005-0000-0000-0000AE2A0000}"/>
    <cellStyle name="Normal 9 2 2 4 2" xfId="6603" xr:uid="{00000000-0005-0000-0000-0000AF2A0000}"/>
    <cellStyle name="Normal 9 2 2 4 2 2" xfId="13029" xr:uid="{00000000-0005-0000-0000-0000B02A0000}"/>
    <cellStyle name="Normal 9 2 2 4 3" xfId="10102" xr:uid="{00000000-0005-0000-0000-0000B12A0000}"/>
    <cellStyle name="Normal 9 2 2 5" xfId="4225" xr:uid="{00000000-0005-0000-0000-0000B22A0000}"/>
    <cellStyle name="Normal 9 2 2 5 2" xfId="10651" xr:uid="{00000000-0005-0000-0000-0000B32A0000}"/>
    <cellStyle name="Normal 9 2 2 6" xfId="7280" xr:uid="{00000000-0005-0000-0000-0000B42A0000}"/>
    <cellStyle name="Normal 9 2 3" xfId="356" xr:uid="{00000000-0005-0000-0000-0000B52A0000}"/>
    <cellStyle name="Normal 9 2 3 2" xfId="936" xr:uid="{00000000-0005-0000-0000-0000B62A0000}"/>
    <cellStyle name="Normal 9 2 3 2 2" xfId="4595" xr:uid="{00000000-0005-0000-0000-0000B72A0000}"/>
    <cellStyle name="Normal 9 2 3 2 2 2" xfId="11021" xr:uid="{00000000-0005-0000-0000-0000B82A0000}"/>
    <cellStyle name="Normal 9 2 3 2 3" xfId="7656" xr:uid="{00000000-0005-0000-0000-0000B92A0000}"/>
    <cellStyle name="Normal 9 2 3 3" xfId="2302" xr:uid="{00000000-0005-0000-0000-0000BA2A0000}"/>
    <cellStyle name="Normal 9 2 3 3 2" xfId="5556" xr:uid="{00000000-0005-0000-0000-0000BB2A0000}"/>
    <cellStyle name="Normal 9 2 3 3 2 2" xfId="11982" xr:uid="{00000000-0005-0000-0000-0000BC2A0000}"/>
    <cellStyle name="Normal 9 2 3 3 3" xfId="8983" xr:uid="{00000000-0005-0000-0000-0000BD2A0000}"/>
    <cellStyle name="Normal 9 2 3 4" xfId="3537" xr:uid="{00000000-0005-0000-0000-0000BE2A0000}"/>
    <cellStyle name="Normal 9 2 3 4 2" xfId="6476" xr:uid="{00000000-0005-0000-0000-0000BF2A0000}"/>
    <cellStyle name="Normal 9 2 3 4 2 2" xfId="12902" xr:uid="{00000000-0005-0000-0000-0000C02A0000}"/>
    <cellStyle name="Normal 9 2 3 4 3" xfId="9975" xr:uid="{00000000-0005-0000-0000-0000C12A0000}"/>
    <cellStyle name="Normal 9 2 3 5" xfId="4047" xr:uid="{00000000-0005-0000-0000-0000C22A0000}"/>
    <cellStyle name="Normal 9 2 3 5 2" xfId="10473" xr:uid="{00000000-0005-0000-0000-0000C32A0000}"/>
    <cellStyle name="Normal 9 2 3 6" xfId="7102" xr:uid="{00000000-0005-0000-0000-0000C42A0000}"/>
    <cellStyle name="Normal 9 2 4" xfId="758" xr:uid="{00000000-0005-0000-0000-0000C52A0000}"/>
    <cellStyle name="Normal 9 2 4 2" xfId="4417" xr:uid="{00000000-0005-0000-0000-0000C62A0000}"/>
    <cellStyle name="Normal 9 2 4 2 2" xfId="10843" xr:uid="{00000000-0005-0000-0000-0000C72A0000}"/>
    <cellStyle name="Normal 9 2 4 3" xfId="7478" xr:uid="{00000000-0005-0000-0000-0000C82A0000}"/>
    <cellStyle name="Normal 9 2 5" xfId="1746" xr:uid="{00000000-0005-0000-0000-0000C92A0000}"/>
    <cellStyle name="Normal 9 2 5 2" xfId="5188" xr:uid="{00000000-0005-0000-0000-0000CA2A0000}"/>
    <cellStyle name="Normal 9 2 5 2 2" xfId="11614" xr:uid="{00000000-0005-0000-0000-0000CB2A0000}"/>
    <cellStyle name="Normal 9 2 5 3" xfId="8455" xr:uid="{00000000-0005-0000-0000-0000CC2A0000}"/>
    <cellStyle name="Normal 9 2 6" xfId="3175" xr:uid="{00000000-0005-0000-0000-0000CD2A0000}"/>
    <cellStyle name="Normal 9 2 6 2" xfId="6114" xr:uid="{00000000-0005-0000-0000-0000CE2A0000}"/>
    <cellStyle name="Normal 9 2 6 2 2" xfId="12540" xr:uid="{00000000-0005-0000-0000-0000CF2A0000}"/>
    <cellStyle name="Normal 9 2 6 3" xfId="9613" xr:uid="{00000000-0005-0000-0000-0000D02A0000}"/>
    <cellStyle name="Normal 9 2 7" xfId="3869" xr:uid="{00000000-0005-0000-0000-0000D12A0000}"/>
    <cellStyle name="Normal 9 2 7 2" xfId="10295" xr:uid="{00000000-0005-0000-0000-0000D22A0000}"/>
    <cellStyle name="Normal 9 2 8" xfId="6924" xr:uid="{00000000-0005-0000-0000-0000D32A0000}"/>
    <cellStyle name="Normal 9 2_IOPES" xfId="2613" xr:uid="{00000000-0005-0000-0000-0000D42A0000}"/>
    <cellStyle name="Normal 9 3" xfId="228" xr:uid="{00000000-0005-0000-0000-0000D52A0000}"/>
    <cellStyle name="Normal 9 4" xfId="476" xr:uid="{00000000-0005-0000-0000-0000D62A0000}"/>
    <cellStyle name="Normal 9 4 2" xfId="1055" xr:uid="{00000000-0005-0000-0000-0000D72A0000}"/>
    <cellStyle name="Normal 9 4 2 2" xfId="2226" xr:uid="{00000000-0005-0000-0000-0000D82A0000}"/>
    <cellStyle name="Normal 9 4 2 2 2" xfId="5494" xr:uid="{00000000-0005-0000-0000-0000D92A0000}"/>
    <cellStyle name="Normal 9 4 2 2 2 2" xfId="11920" xr:uid="{00000000-0005-0000-0000-0000DA2A0000}"/>
    <cellStyle name="Normal 9 4 2 2 3" xfId="8909" xr:uid="{00000000-0005-0000-0000-0000DB2A0000}"/>
    <cellStyle name="Normal 9 4 2 3" xfId="3476" xr:uid="{00000000-0005-0000-0000-0000DC2A0000}"/>
    <cellStyle name="Normal 9 4 2 3 2" xfId="6415" xr:uid="{00000000-0005-0000-0000-0000DD2A0000}"/>
    <cellStyle name="Normal 9 4 2 3 2 2" xfId="12841" xr:uid="{00000000-0005-0000-0000-0000DE2A0000}"/>
    <cellStyle name="Normal 9 4 2 3 3" xfId="9914" xr:uid="{00000000-0005-0000-0000-0000DF2A0000}"/>
    <cellStyle name="Normal 9 4 2 4" xfId="4714" xr:uid="{00000000-0005-0000-0000-0000E02A0000}"/>
    <cellStyle name="Normal 9 4 2 4 2" xfId="11140" xr:uid="{00000000-0005-0000-0000-0000E12A0000}"/>
    <cellStyle name="Normal 9 4 2 5" xfId="7775" xr:uid="{00000000-0005-0000-0000-0000E22A0000}"/>
    <cellStyle name="Normal 9 4 3" xfId="1671" xr:uid="{00000000-0005-0000-0000-0000E32A0000}"/>
    <cellStyle name="Normal 9 4 3 2" xfId="5126" xr:uid="{00000000-0005-0000-0000-0000E42A0000}"/>
    <cellStyle name="Normal 9 4 3 2 2" xfId="11552" xr:uid="{00000000-0005-0000-0000-0000E52A0000}"/>
    <cellStyle name="Normal 9 4 3 3" xfId="8381" xr:uid="{00000000-0005-0000-0000-0000E62A0000}"/>
    <cellStyle name="Normal 9 4 4" xfId="3114" xr:uid="{00000000-0005-0000-0000-0000E72A0000}"/>
    <cellStyle name="Normal 9 4 4 2" xfId="6053" xr:uid="{00000000-0005-0000-0000-0000E82A0000}"/>
    <cellStyle name="Normal 9 4 4 2 2" xfId="12479" xr:uid="{00000000-0005-0000-0000-0000E92A0000}"/>
    <cellStyle name="Normal 9 4 4 3" xfId="9552" xr:uid="{00000000-0005-0000-0000-0000EA2A0000}"/>
    <cellStyle name="Normal 9 4 5" xfId="4166" xr:uid="{00000000-0005-0000-0000-0000EB2A0000}"/>
    <cellStyle name="Normal 9 4 5 2" xfId="10592" xr:uid="{00000000-0005-0000-0000-0000EC2A0000}"/>
    <cellStyle name="Normal 9 4 6" xfId="7221" xr:uid="{00000000-0005-0000-0000-0000ED2A0000}"/>
    <cellStyle name="Normal 9 5" xfId="297" xr:uid="{00000000-0005-0000-0000-0000EE2A0000}"/>
    <cellStyle name="Normal 9 5 2" xfId="877" xr:uid="{00000000-0005-0000-0000-0000EF2A0000}"/>
    <cellStyle name="Normal 9 5 2 2" xfId="4536" xr:uid="{00000000-0005-0000-0000-0000F02A0000}"/>
    <cellStyle name="Normal 9 5 2 2 2" xfId="10962" xr:uid="{00000000-0005-0000-0000-0000F12A0000}"/>
    <cellStyle name="Normal 9 5 2 3" xfId="7597" xr:uid="{00000000-0005-0000-0000-0000F22A0000}"/>
    <cellStyle name="Normal 9 5 3" xfId="2442" xr:uid="{00000000-0005-0000-0000-0000F32A0000}"/>
    <cellStyle name="Normal 9 5 3 2" xfId="5626" xr:uid="{00000000-0005-0000-0000-0000F42A0000}"/>
    <cellStyle name="Normal 9 5 3 2 2" xfId="12052" xr:uid="{00000000-0005-0000-0000-0000F52A0000}"/>
    <cellStyle name="Normal 9 5 3 3" xfId="9076" xr:uid="{00000000-0005-0000-0000-0000F62A0000}"/>
    <cellStyle name="Normal 9 5 4" xfId="3605" xr:uid="{00000000-0005-0000-0000-0000F72A0000}"/>
    <cellStyle name="Normal 9 5 4 2" xfId="6544" xr:uid="{00000000-0005-0000-0000-0000F82A0000}"/>
    <cellStyle name="Normal 9 5 4 2 2" xfId="12970" xr:uid="{00000000-0005-0000-0000-0000F92A0000}"/>
    <cellStyle name="Normal 9 5 4 3" xfId="10043" xr:uid="{00000000-0005-0000-0000-0000FA2A0000}"/>
    <cellStyle name="Normal 9 5 5" xfId="3988" xr:uid="{00000000-0005-0000-0000-0000FB2A0000}"/>
    <cellStyle name="Normal 9 5 5 2" xfId="10414" xr:uid="{00000000-0005-0000-0000-0000FC2A0000}"/>
    <cellStyle name="Normal 9 5 6" xfId="7043" xr:uid="{00000000-0005-0000-0000-0000FD2A0000}"/>
    <cellStyle name="Normal 9 6" xfId="699" xr:uid="{00000000-0005-0000-0000-0000FE2A0000}"/>
    <cellStyle name="Normal 9 6 2" xfId="4358" xr:uid="{00000000-0005-0000-0000-0000FF2A0000}"/>
    <cellStyle name="Normal 9 6 2 2" xfId="10784" xr:uid="{00000000-0005-0000-0000-0000002B0000}"/>
    <cellStyle name="Normal 9 6 3" xfId="7419" xr:uid="{00000000-0005-0000-0000-0000012B0000}"/>
    <cellStyle name="Normal 9 7" xfId="2767" xr:uid="{00000000-0005-0000-0000-0000022B0000}"/>
    <cellStyle name="Normal 9 8" xfId="2810" xr:uid="{00000000-0005-0000-0000-0000032B0000}"/>
    <cellStyle name="Normal 9 9" xfId="2782" xr:uid="{00000000-0005-0000-0000-0000042B0000}"/>
    <cellStyle name="Normal 9_IOPES" xfId="2703" xr:uid="{00000000-0005-0000-0000-0000052B0000}"/>
    <cellStyle name="Normal 90" xfId="13110" xr:uid="{00000000-0005-0000-0000-0000062B0000}"/>
    <cellStyle name="Normal 91" xfId="13108" xr:uid="{00000000-0005-0000-0000-0000072B0000}"/>
    <cellStyle name="Normal 92" xfId="13105" xr:uid="{00000000-0005-0000-0000-0000082B0000}"/>
    <cellStyle name="Normal 93" xfId="13106" xr:uid="{00000000-0005-0000-0000-0000092B0000}"/>
    <cellStyle name="Normal 94" xfId="13109" xr:uid="{00000000-0005-0000-0000-00000A2B0000}"/>
    <cellStyle name="Normal 95" xfId="13111" xr:uid="{00000000-0005-0000-0000-00000B2B0000}"/>
    <cellStyle name="Normal 96" xfId="13115" xr:uid="{00000000-0005-0000-0000-00000C2B0000}"/>
    <cellStyle name="Normal 97" xfId="13524" xr:uid="{00000000-0005-0000-0000-00000D2B0000}"/>
    <cellStyle name="Normal 98" xfId="13589" xr:uid="{00000000-0005-0000-0000-00000E2B0000}"/>
    <cellStyle name="Normal 99" xfId="13591" xr:uid="{00000000-0005-0000-0000-00000F2B0000}"/>
    <cellStyle name="Nota 2" xfId="632" xr:uid="{00000000-0005-0000-0000-0000102B0000}"/>
    <cellStyle name="Nota 2 2" xfId="4297" xr:uid="{00000000-0005-0000-0000-0000112B0000}"/>
    <cellStyle name="Nota 2 2 2" xfId="10723" xr:uid="{00000000-0005-0000-0000-0000122B0000}"/>
    <cellStyle name="Nota 2 3" xfId="7352" xr:uid="{00000000-0005-0000-0000-0000132B0000}"/>
    <cellStyle name="Note" xfId="13" xr:uid="{00000000-0005-0000-0000-0000142B0000}"/>
    <cellStyle name="Note 10" xfId="1225" xr:uid="{00000000-0005-0000-0000-0000152B0000}"/>
    <cellStyle name="Note 10 2" xfId="2741" xr:uid="{00000000-0005-0000-0000-0000162B0000}"/>
    <cellStyle name="Note 10 2 2" xfId="9235" xr:uid="{00000000-0005-0000-0000-0000172B0000}"/>
    <cellStyle name="Note 10 2 3" xfId="13550" xr:uid="{00000000-0005-0000-0000-0000182B0000}"/>
    <cellStyle name="Note 10 3" xfId="2361" xr:uid="{00000000-0005-0000-0000-0000192B0000}"/>
    <cellStyle name="Note 10 3 2" xfId="9013" xr:uid="{00000000-0005-0000-0000-00001A2B0000}"/>
    <cellStyle name="Note 10 3 3" xfId="13519" xr:uid="{00000000-0005-0000-0000-00001B2B0000}"/>
    <cellStyle name="Note 10 4" xfId="7945" xr:uid="{00000000-0005-0000-0000-00001C2B0000}"/>
    <cellStyle name="Note 10 5" xfId="13174" xr:uid="{00000000-0005-0000-0000-00001D2B0000}"/>
    <cellStyle name="Note 11" xfId="1213" xr:uid="{00000000-0005-0000-0000-00001E2B0000}"/>
    <cellStyle name="Note 11 2" xfId="2750" xr:uid="{00000000-0005-0000-0000-00001F2B0000}"/>
    <cellStyle name="Note 11 2 2" xfId="9244" xr:uid="{00000000-0005-0000-0000-0000202B0000}"/>
    <cellStyle name="Note 11 2 3" xfId="13559" xr:uid="{00000000-0005-0000-0000-0000212B0000}"/>
    <cellStyle name="Note 11 3" xfId="2656" xr:uid="{00000000-0005-0000-0000-0000222B0000}"/>
    <cellStyle name="Note 11 3 2" xfId="9210" xr:uid="{00000000-0005-0000-0000-0000232B0000}"/>
    <cellStyle name="Note 11 3 3" xfId="13531" xr:uid="{00000000-0005-0000-0000-0000242B0000}"/>
    <cellStyle name="Note 11 4" xfId="7933" xr:uid="{00000000-0005-0000-0000-0000252B0000}"/>
    <cellStyle name="Note 11 5" xfId="13162" xr:uid="{00000000-0005-0000-0000-0000262B0000}"/>
    <cellStyle name="Note 12" xfId="1231" xr:uid="{00000000-0005-0000-0000-0000272B0000}"/>
    <cellStyle name="Note 12 2" xfId="2740" xr:uid="{00000000-0005-0000-0000-0000282B0000}"/>
    <cellStyle name="Note 12 2 2" xfId="9234" xr:uid="{00000000-0005-0000-0000-0000292B0000}"/>
    <cellStyle name="Note 12 2 3" xfId="13549" xr:uid="{00000000-0005-0000-0000-00002A2B0000}"/>
    <cellStyle name="Note 12 3" xfId="2359" xr:uid="{00000000-0005-0000-0000-00002B2B0000}"/>
    <cellStyle name="Note 12 3 2" xfId="9012" xr:uid="{00000000-0005-0000-0000-00002C2B0000}"/>
    <cellStyle name="Note 12 3 3" xfId="13518" xr:uid="{00000000-0005-0000-0000-00002D2B0000}"/>
    <cellStyle name="Note 12 4" xfId="7951" xr:uid="{00000000-0005-0000-0000-00002E2B0000}"/>
    <cellStyle name="Note 12 5" xfId="13180" xr:uid="{00000000-0005-0000-0000-00002F2B0000}"/>
    <cellStyle name="Note 13" xfId="1195" xr:uid="{00000000-0005-0000-0000-0000302B0000}"/>
    <cellStyle name="Note 13 2" xfId="2760" xr:uid="{00000000-0005-0000-0000-0000312B0000}"/>
    <cellStyle name="Note 13 2 2" xfId="9254" xr:uid="{00000000-0005-0000-0000-0000322B0000}"/>
    <cellStyle name="Note 13 2 3" xfId="13569" xr:uid="{00000000-0005-0000-0000-0000332B0000}"/>
    <cellStyle name="Note 13 3" xfId="2726" xr:uid="{00000000-0005-0000-0000-0000342B0000}"/>
    <cellStyle name="Note 13 3 2" xfId="9224" xr:uid="{00000000-0005-0000-0000-0000352B0000}"/>
    <cellStyle name="Note 13 3 3" xfId="13541" xr:uid="{00000000-0005-0000-0000-0000362B0000}"/>
    <cellStyle name="Note 13 4" xfId="7915" xr:uid="{00000000-0005-0000-0000-0000372B0000}"/>
    <cellStyle name="Note 13 5" xfId="13144" xr:uid="{00000000-0005-0000-0000-0000382B0000}"/>
    <cellStyle name="Note 14" xfId="1176" xr:uid="{00000000-0005-0000-0000-0000392B0000}"/>
    <cellStyle name="Note 14 2" xfId="2759" xr:uid="{00000000-0005-0000-0000-00003A2B0000}"/>
    <cellStyle name="Note 14 2 2" xfId="9253" xr:uid="{00000000-0005-0000-0000-00003B2B0000}"/>
    <cellStyle name="Note 14 2 3" xfId="13568" xr:uid="{00000000-0005-0000-0000-00003C2B0000}"/>
    <cellStyle name="Note 14 3" xfId="2724" xr:uid="{00000000-0005-0000-0000-00003D2B0000}"/>
    <cellStyle name="Note 14 3 2" xfId="9222" xr:uid="{00000000-0005-0000-0000-00003E2B0000}"/>
    <cellStyle name="Note 14 3 3" xfId="13540" xr:uid="{00000000-0005-0000-0000-00003F2B0000}"/>
    <cellStyle name="Note 14 4" xfId="7896" xr:uid="{00000000-0005-0000-0000-0000402B0000}"/>
    <cellStyle name="Note 14 5" xfId="13125" xr:uid="{00000000-0005-0000-0000-0000412B0000}"/>
    <cellStyle name="Note 15" xfId="1208" xr:uid="{00000000-0005-0000-0000-0000422B0000}"/>
    <cellStyle name="Note 15 2" xfId="7928" xr:uid="{00000000-0005-0000-0000-0000432B0000}"/>
    <cellStyle name="Note 15 3" xfId="13157" xr:uid="{00000000-0005-0000-0000-0000442B0000}"/>
    <cellStyle name="Note 16" xfId="6680" xr:uid="{00000000-0005-0000-0000-0000452B0000}"/>
    <cellStyle name="Note 17" xfId="6723" xr:uid="{00000000-0005-0000-0000-0000462B0000}"/>
    <cellStyle name="Note 18" xfId="6764" xr:uid="{00000000-0005-0000-0000-0000472B0000}"/>
    <cellStyle name="Note 19" xfId="9203" xr:uid="{00000000-0005-0000-0000-0000482B0000}"/>
    <cellStyle name="Note 2" xfId="31" xr:uid="{00000000-0005-0000-0000-0000492B0000}"/>
    <cellStyle name="Note 2 10" xfId="1183" xr:uid="{00000000-0005-0000-0000-00004A2B0000}"/>
    <cellStyle name="Note 2 10 2" xfId="2743" xr:uid="{00000000-0005-0000-0000-00004B2B0000}"/>
    <cellStyle name="Note 2 10 2 2" xfId="9237" xr:uid="{00000000-0005-0000-0000-00004C2B0000}"/>
    <cellStyle name="Note 2 10 2 3" xfId="13552" xr:uid="{00000000-0005-0000-0000-00004D2B0000}"/>
    <cellStyle name="Note 2 10 3" xfId="2586" xr:uid="{00000000-0005-0000-0000-00004E2B0000}"/>
    <cellStyle name="Note 2 10 3 2" xfId="9204" xr:uid="{00000000-0005-0000-0000-00004F2B0000}"/>
    <cellStyle name="Note 2 10 3 3" xfId="13525" xr:uid="{00000000-0005-0000-0000-0000502B0000}"/>
    <cellStyle name="Note 2 10 4" xfId="7903" xr:uid="{00000000-0005-0000-0000-0000512B0000}"/>
    <cellStyle name="Note 2 10 5" xfId="13132" xr:uid="{00000000-0005-0000-0000-0000522B0000}"/>
    <cellStyle name="Note 2 11" xfId="1221" xr:uid="{00000000-0005-0000-0000-0000532B0000}"/>
    <cellStyle name="Note 2 11 2" xfId="2752" xr:uid="{00000000-0005-0000-0000-0000542B0000}"/>
    <cellStyle name="Note 2 11 2 2" xfId="9246" xr:uid="{00000000-0005-0000-0000-0000552B0000}"/>
    <cellStyle name="Note 2 11 2 3" xfId="13561" xr:uid="{00000000-0005-0000-0000-0000562B0000}"/>
    <cellStyle name="Note 2 11 3" xfId="2679" xr:uid="{00000000-0005-0000-0000-0000572B0000}"/>
    <cellStyle name="Note 2 11 3 2" xfId="9213" xr:uid="{00000000-0005-0000-0000-0000582B0000}"/>
    <cellStyle name="Note 2 11 3 3" xfId="13533" xr:uid="{00000000-0005-0000-0000-0000592B0000}"/>
    <cellStyle name="Note 2 11 4" xfId="7941" xr:uid="{00000000-0005-0000-0000-00005A2B0000}"/>
    <cellStyle name="Note 2 11 5" xfId="13170" xr:uid="{00000000-0005-0000-0000-00005B2B0000}"/>
    <cellStyle name="Note 2 12" xfId="1229" xr:uid="{00000000-0005-0000-0000-00005C2B0000}"/>
    <cellStyle name="Note 2 12 2" xfId="2755" xr:uid="{00000000-0005-0000-0000-00005D2B0000}"/>
    <cellStyle name="Note 2 12 2 2" xfId="9249" xr:uid="{00000000-0005-0000-0000-00005E2B0000}"/>
    <cellStyle name="Note 2 12 2 3" xfId="13564" xr:uid="{00000000-0005-0000-0000-00005F2B0000}"/>
    <cellStyle name="Note 2 12 3" xfId="2719" xr:uid="{00000000-0005-0000-0000-0000602B0000}"/>
    <cellStyle name="Note 2 12 3 2" xfId="9218" xr:uid="{00000000-0005-0000-0000-0000612B0000}"/>
    <cellStyle name="Note 2 12 3 3" xfId="13536" xr:uid="{00000000-0005-0000-0000-0000622B0000}"/>
    <cellStyle name="Note 2 12 4" xfId="7949" xr:uid="{00000000-0005-0000-0000-0000632B0000}"/>
    <cellStyle name="Note 2 12 5" xfId="13178" xr:uid="{00000000-0005-0000-0000-0000642B0000}"/>
    <cellStyle name="Note 2 13" xfId="1227" xr:uid="{00000000-0005-0000-0000-0000652B0000}"/>
    <cellStyle name="Note 2 13 2" xfId="2738" xr:uid="{00000000-0005-0000-0000-0000662B0000}"/>
    <cellStyle name="Note 2 13 2 2" xfId="9232" xr:uid="{00000000-0005-0000-0000-0000672B0000}"/>
    <cellStyle name="Note 2 13 2 3" xfId="13547" xr:uid="{00000000-0005-0000-0000-0000682B0000}"/>
    <cellStyle name="Note 2 13 3" xfId="2333" xr:uid="{00000000-0005-0000-0000-0000692B0000}"/>
    <cellStyle name="Note 2 13 3 2" xfId="9008" xr:uid="{00000000-0005-0000-0000-00006A2B0000}"/>
    <cellStyle name="Note 2 13 3 3" xfId="13514" xr:uid="{00000000-0005-0000-0000-00006B2B0000}"/>
    <cellStyle name="Note 2 13 4" xfId="7947" xr:uid="{00000000-0005-0000-0000-00006C2B0000}"/>
    <cellStyle name="Note 2 13 5" xfId="13176" xr:uid="{00000000-0005-0000-0000-00006D2B0000}"/>
    <cellStyle name="Note 2 14" xfId="1202" xr:uid="{00000000-0005-0000-0000-00006E2B0000}"/>
    <cellStyle name="Note 2 14 2" xfId="7922" xr:uid="{00000000-0005-0000-0000-00006F2B0000}"/>
    <cellStyle name="Note 2 14 3" xfId="13151" xr:uid="{00000000-0005-0000-0000-0000702B0000}"/>
    <cellStyle name="Note 2 15" xfId="6722" xr:uid="{00000000-0005-0000-0000-0000712B0000}"/>
    <cellStyle name="Note 2 16" xfId="6721" xr:uid="{00000000-0005-0000-0000-0000722B0000}"/>
    <cellStyle name="Note 2 17" xfId="6762" xr:uid="{00000000-0005-0000-0000-0000732B0000}"/>
    <cellStyle name="Note 2 18" xfId="13107" xr:uid="{00000000-0005-0000-0000-0000742B0000}"/>
    <cellStyle name="Note 2 2" xfId="1174" xr:uid="{00000000-0005-0000-0000-0000752B0000}"/>
    <cellStyle name="Note 2 2 2" xfId="1438" xr:uid="{00000000-0005-0000-0000-0000762B0000}"/>
    <cellStyle name="Note 2 2 2 2" xfId="1452" xr:uid="{00000000-0005-0000-0000-0000772B0000}"/>
    <cellStyle name="Note 2 2 2 2 2" xfId="2002" xr:uid="{00000000-0005-0000-0000-0000782B0000}"/>
    <cellStyle name="Note 2 2 2 2 2 2" xfId="8696" xr:uid="{00000000-0005-0000-0000-0000792B0000}"/>
    <cellStyle name="Note 2 2 2 2 2 3" xfId="13389" xr:uid="{00000000-0005-0000-0000-00007A2B0000}"/>
    <cellStyle name="Note 2 2 2 2 3" xfId="8166" xr:uid="{00000000-0005-0000-0000-00007B2B0000}"/>
    <cellStyle name="Note 2 2 2 2 4" xfId="13221" xr:uid="{00000000-0005-0000-0000-00007C2B0000}"/>
    <cellStyle name="Note 2 2 2 3" xfId="1486" xr:uid="{00000000-0005-0000-0000-00007D2B0000}"/>
    <cellStyle name="Note 2 2 2 3 2" xfId="2035" xr:uid="{00000000-0005-0000-0000-00007E2B0000}"/>
    <cellStyle name="Note 2 2 2 3 2 2" xfId="8729" xr:uid="{00000000-0005-0000-0000-00007F2B0000}"/>
    <cellStyle name="Note 2 2 2 3 2 3" xfId="13422" xr:uid="{00000000-0005-0000-0000-0000802B0000}"/>
    <cellStyle name="Note 2 2 2 3 3" xfId="8200" xr:uid="{00000000-0005-0000-0000-0000812B0000}"/>
    <cellStyle name="Note 2 2 2 3 4" xfId="13255" xr:uid="{00000000-0005-0000-0000-0000822B0000}"/>
    <cellStyle name="Note 2 2 2 4" xfId="1751" xr:uid="{00000000-0005-0000-0000-0000832B0000}"/>
    <cellStyle name="Note 2 2 2 4 2" xfId="2307" xr:uid="{00000000-0005-0000-0000-0000842B0000}"/>
    <cellStyle name="Note 2 2 2 4 2 2" xfId="8988" xr:uid="{00000000-0005-0000-0000-0000852B0000}"/>
    <cellStyle name="Note 2 2 2 4 2 3" xfId="13501" xr:uid="{00000000-0005-0000-0000-0000862B0000}"/>
    <cellStyle name="Note 2 2 2 4 3" xfId="8460" xr:uid="{00000000-0005-0000-0000-0000872B0000}"/>
    <cellStyle name="Note 2 2 2 4 4" xfId="13334" xr:uid="{00000000-0005-0000-0000-0000882B0000}"/>
    <cellStyle name="Note 2 2 2 5" xfId="1774" xr:uid="{00000000-0005-0000-0000-0000892B0000}"/>
    <cellStyle name="Note 2 2 2 5 2" xfId="8481" xr:uid="{00000000-0005-0000-0000-00008A2B0000}"/>
    <cellStyle name="Note 2 2 2 5 3" xfId="13355" xr:uid="{00000000-0005-0000-0000-00008B2B0000}"/>
    <cellStyle name="Note 2 2 2 6" xfId="1778" xr:uid="{00000000-0005-0000-0000-00008C2B0000}"/>
    <cellStyle name="Note 2 2 2 6 2" xfId="2320" xr:uid="{00000000-0005-0000-0000-00008D2B0000}"/>
    <cellStyle name="Note 2 2 2 6 2 2" xfId="8999" xr:uid="{00000000-0005-0000-0000-00008E2B0000}"/>
    <cellStyle name="Note 2 2 2 6 2 3" xfId="13512" xr:uid="{00000000-0005-0000-0000-00008F2B0000}"/>
    <cellStyle name="Note 2 2 2 6 3" xfId="8484" xr:uid="{00000000-0005-0000-0000-0000902B0000}"/>
    <cellStyle name="Note 2 2 2 6 4" xfId="13358" xr:uid="{00000000-0005-0000-0000-0000912B0000}"/>
    <cellStyle name="Note 2 2 2 7" xfId="8152" xr:uid="{00000000-0005-0000-0000-0000922B0000}"/>
    <cellStyle name="Note 2 2 2 8" xfId="13207" xr:uid="{00000000-0005-0000-0000-0000932B0000}"/>
    <cellStyle name="Note 2 2 3" xfId="1474" xr:uid="{00000000-0005-0000-0000-0000942B0000}"/>
    <cellStyle name="Note 2 2 3 2" xfId="1453" xr:uid="{00000000-0005-0000-0000-0000952B0000}"/>
    <cellStyle name="Note 2 2 3 2 2" xfId="2003" xr:uid="{00000000-0005-0000-0000-0000962B0000}"/>
    <cellStyle name="Note 2 2 3 2 2 2" xfId="8697" xr:uid="{00000000-0005-0000-0000-0000972B0000}"/>
    <cellStyle name="Note 2 2 3 2 2 3" xfId="13390" xr:uid="{00000000-0005-0000-0000-0000982B0000}"/>
    <cellStyle name="Note 2 2 3 2 3" xfId="8167" xr:uid="{00000000-0005-0000-0000-0000992B0000}"/>
    <cellStyle name="Note 2 2 3 2 4" xfId="13222" xr:uid="{00000000-0005-0000-0000-00009A2B0000}"/>
    <cellStyle name="Note 2 2 3 3" xfId="1500" xr:uid="{00000000-0005-0000-0000-00009B2B0000}"/>
    <cellStyle name="Note 2 2 3 3 2" xfId="2049" xr:uid="{00000000-0005-0000-0000-00009C2B0000}"/>
    <cellStyle name="Note 2 2 3 3 2 2" xfId="8743" xr:uid="{00000000-0005-0000-0000-00009D2B0000}"/>
    <cellStyle name="Note 2 2 3 3 2 3" xfId="13436" xr:uid="{00000000-0005-0000-0000-00009E2B0000}"/>
    <cellStyle name="Note 2 2 3 3 3" xfId="8214" xr:uid="{00000000-0005-0000-0000-00009F2B0000}"/>
    <cellStyle name="Note 2 2 3 3 4" xfId="13269" xr:uid="{00000000-0005-0000-0000-0000A02B0000}"/>
    <cellStyle name="Note 2 2 3 4" xfId="2023" xr:uid="{00000000-0005-0000-0000-0000A12B0000}"/>
    <cellStyle name="Note 2 2 3 4 2" xfId="8717" xr:uid="{00000000-0005-0000-0000-0000A22B0000}"/>
    <cellStyle name="Note 2 2 3 4 3" xfId="13410" xr:uid="{00000000-0005-0000-0000-0000A32B0000}"/>
    <cellStyle name="Note 2 2 3 5" xfId="8188" xr:uid="{00000000-0005-0000-0000-0000A42B0000}"/>
    <cellStyle name="Note 2 2 3 6" xfId="13243" xr:uid="{00000000-0005-0000-0000-0000A52B0000}"/>
    <cellStyle name="Note 2 2 4" xfId="1642" xr:uid="{00000000-0005-0000-0000-0000A62B0000}"/>
    <cellStyle name="Note 2 2 4 2" xfId="2192" xr:uid="{00000000-0005-0000-0000-0000A72B0000}"/>
    <cellStyle name="Note 2 2 4 2 2" xfId="8881" xr:uid="{00000000-0005-0000-0000-0000A82B0000}"/>
    <cellStyle name="Note 2 2 4 2 3" xfId="13483" xr:uid="{00000000-0005-0000-0000-0000A92B0000}"/>
    <cellStyle name="Note 2 2 4 3" xfId="8353" xr:uid="{00000000-0005-0000-0000-0000AA2B0000}"/>
    <cellStyle name="Note 2 2 4 4" xfId="13316" xr:uid="{00000000-0005-0000-0000-0000AB2B0000}"/>
    <cellStyle name="Note 2 2 5" xfId="1921" xr:uid="{00000000-0005-0000-0000-0000AC2B0000}"/>
    <cellStyle name="Note 2 2 5 2" xfId="8617" xr:uid="{00000000-0005-0000-0000-0000AD2B0000}"/>
    <cellStyle name="Note 2 2 5 3" xfId="13368" xr:uid="{00000000-0005-0000-0000-0000AE2B0000}"/>
    <cellStyle name="Note 2 2 6" xfId="2736" xr:uid="{00000000-0005-0000-0000-0000AF2B0000}"/>
    <cellStyle name="Note 2 2 6 2" xfId="9231" xr:uid="{00000000-0005-0000-0000-0000B02B0000}"/>
    <cellStyle name="Note 2 2 6 3" xfId="13546" xr:uid="{00000000-0005-0000-0000-0000B12B0000}"/>
    <cellStyle name="Note 2 2 7" xfId="1369" xr:uid="{00000000-0005-0000-0000-0000B22B0000}"/>
    <cellStyle name="Note 2 2 7 2" xfId="8083" xr:uid="{00000000-0005-0000-0000-0000B32B0000}"/>
    <cellStyle name="Note 2 2 7 3" xfId="13196" xr:uid="{00000000-0005-0000-0000-0000B42B0000}"/>
    <cellStyle name="Note 2 2 8" xfId="7894" xr:uid="{00000000-0005-0000-0000-0000B52B0000}"/>
    <cellStyle name="Note 2 2 9" xfId="13123" xr:uid="{00000000-0005-0000-0000-0000B62B0000}"/>
    <cellStyle name="Note 2 3" xfId="637" xr:uid="{00000000-0005-0000-0000-0000B72B0000}"/>
    <cellStyle name="Note 2 3 2" xfId="1433" xr:uid="{00000000-0005-0000-0000-0000B82B0000}"/>
    <cellStyle name="Note 2 3 2 2" xfId="1448" xr:uid="{00000000-0005-0000-0000-0000B92B0000}"/>
    <cellStyle name="Note 2 3 2 2 2" xfId="1998" xr:uid="{00000000-0005-0000-0000-0000BA2B0000}"/>
    <cellStyle name="Note 2 3 2 2 2 2" xfId="8692" xr:uid="{00000000-0005-0000-0000-0000BB2B0000}"/>
    <cellStyle name="Note 2 3 2 2 2 3" xfId="13385" xr:uid="{00000000-0005-0000-0000-0000BC2B0000}"/>
    <cellStyle name="Note 2 3 2 2 3" xfId="8162" xr:uid="{00000000-0005-0000-0000-0000BD2B0000}"/>
    <cellStyle name="Note 2 3 2 2 4" xfId="13217" xr:uid="{00000000-0005-0000-0000-0000BE2B0000}"/>
    <cellStyle name="Note 2 3 2 3" xfId="1485" xr:uid="{00000000-0005-0000-0000-0000BF2B0000}"/>
    <cellStyle name="Note 2 3 2 3 2" xfId="2034" xr:uid="{00000000-0005-0000-0000-0000C02B0000}"/>
    <cellStyle name="Note 2 3 2 3 2 2" xfId="8728" xr:uid="{00000000-0005-0000-0000-0000C12B0000}"/>
    <cellStyle name="Note 2 3 2 3 2 3" xfId="13421" xr:uid="{00000000-0005-0000-0000-0000C22B0000}"/>
    <cellStyle name="Note 2 3 2 3 3" xfId="8199" xr:uid="{00000000-0005-0000-0000-0000C32B0000}"/>
    <cellStyle name="Note 2 3 2 3 4" xfId="13254" xr:uid="{00000000-0005-0000-0000-0000C42B0000}"/>
    <cellStyle name="Note 2 3 2 4" xfId="1986" xr:uid="{00000000-0005-0000-0000-0000C52B0000}"/>
    <cellStyle name="Note 2 3 2 4 2" xfId="8682" xr:uid="{00000000-0005-0000-0000-0000C62B0000}"/>
    <cellStyle name="Note 2 3 2 4 3" xfId="13375" xr:uid="{00000000-0005-0000-0000-0000C72B0000}"/>
    <cellStyle name="Note 2 3 2 5" xfId="8147" xr:uid="{00000000-0005-0000-0000-0000C82B0000}"/>
    <cellStyle name="Note 2 3 2 6" xfId="13202" xr:uid="{00000000-0005-0000-0000-0000C92B0000}"/>
    <cellStyle name="Note 2 3 3" xfId="1468" xr:uid="{00000000-0005-0000-0000-0000CA2B0000}"/>
    <cellStyle name="Note 2 3 3 2" xfId="1443" xr:uid="{00000000-0005-0000-0000-0000CB2B0000}"/>
    <cellStyle name="Note 2 3 3 2 2" xfId="1993" xr:uid="{00000000-0005-0000-0000-0000CC2B0000}"/>
    <cellStyle name="Note 2 3 3 2 2 2" xfId="8687" xr:uid="{00000000-0005-0000-0000-0000CD2B0000}"/>
    <cellStyle name="Note 2 3 3 2 2 3" xfId="13380" xr:uid="{00000000-0005-0000-0000-0000CE2B0000}"/>
    <cellStyle name="Note 2 3 3 2 3" xfId="8157" xr:uid="{00000000-0005-0000-0000-0000CF2B0000}"/>
    <cellStyle name="Note 2 3 3 2 4" xfId="13212" xr:uid="{00000000-0005-0000-0000-0000D02B0000}"/>
    <cellStyle name="Note 2 3 3 3" xfId="1507" xr:uid="{00000000-0005-0000-0000-0000D12B0000}"/>
    <cellStyle name="Note 2 3 3 3 2" xfId="2056" xr:uid="{00000000-0005-0000-0000-0000D22B0000}"/>
    <cellStyle name="Note 2 3 3 3 2 2" xfId="8750" xr:uid="{00000000-0005-0000-0000-0000D32B0000}"/>
    <cellStyle name="Note 2 3 3 3 2 3" xfId="13443" xr:uid="{00000000-0005-0000-0000-0000D42B0000}"/>
    <cellStyle name="Note 2 3 3 3 3" xfId="8221" xr:uid="{00000000-0005-0000-0000-0000D52B0000}"/>
    <cellStyle name="Note 2 3 3 3 4" xfId="13276" xr:uid="{00000000-0005-0000-0000-0000D62B0000}"/>
    <cellStyle name="Note 2 3 3 4" xfId="2017" xr:uid="{00000000-0005-0000-0000-0000D72B0000}"/>
    <cellStyle name="Note 2 3 3 4 2" xfId="8711" xr:uid="{00000000-0005-0000-0000-0000D82B0000}"/>
    <cellStyle name="Note 2 3 3 4 3" xfId="13404" xr:uid="{00000000-0005-0000-0000-0000D92B0000}"/>
    <cellStyle name="Note 2 3 3 5" xfId="8182" xr:uid="{00000000-0005-0000-0000-0000DA2B0000}"/>
    <cellStyle name="Note 2 3 3 6" xfId="13237" xr:uid="{00000000-0005-0000-0000-0000DB2B0000}"/>
    <cellStyle name="Note 2 3 4" xfId="1682" xr:uid="{00000000-0005-0000-0000-0000DC2B0000}"/>
    <cellStyle name="Note 2 3 4 2" xfId="2237" xr:uid="{00000000-0005-0000-0000-0000DD2B0000}"/>
    <cellStyle name="Note 2 3 4 2 2" xfId="8920" xr:uid="{00000000-0005-0000-0000-0000DE2B0000}"/>
    <cellStyle name="Note 2 3 4 2 3" xfId="13492" xr:uid="{00000000-0005-0000-0000-0000DF2B0000}"/>
    <cellStyle name="Note 2 3 4 3" xfId="8392" xr:uid="{00000000-0005-0000-0000-0000E02B0000}"/>
    <cellStyle name="Note 2 3 4 4" xfId="13325" xr:uid="{00000000-0005-0000-0000-0000E12B0000}"/>
    <cellStyle name="Note 2 3 5" xfId="1762" xr:uid="{00000000-0005-0000-0000-0000E22B0000}"/>
    <cellStyle name="Note 2 3 5 2" xfId="8470" xr:uid="{00000000-0005-0000-0000-0000E32B0000}"/>
    <cellStyle name="Note 2 3 5 3" xfId="13344" xr:uid="{00000000-0005-0000-0000-0000E42B0000}"/>
    <cellStyle name="Note 2 3 6" xfId="1775" xr:uid="{00000000-0005-0000-0000-0000E52B0000}"/>
    <cellStyle name="Note 2 3 6 2" xfId="2318" xr:uid="{00000000-0005-0000-0000-0000E62B0000}"/>
    <cellStyle name="Note 2 3 6 2 2" xfId="8997" xr:uid="{00000000-0005-0000-0000-0000E72B0000}"/>
    <cellStyle name="Note 2 3 6 2 3" xfId="13510" xr:uid="{00000000-0005-0000-0000-0000E82B0000}"/>
    <cellStyle name="Note 2 3 6 3" xfId="8482" xr:uid="{00000000-0005-0000-0000-0000E92B0000}"/>
    <cellStyle name="Note 2 3 6 4" xfId="13356" xr:uid="{00000000-0005-0000-0000-0000EA2B0000}"/>
    <cellStyle name="Note 2 3 7" xfId="1363" xr:uid="{00000000-0005-0000-0000-0000EB2B0000}"/>
    <cellStyle name="Note 2 3 7 2" xfId="8077" xr:uid="{00000000-0005-0000-0000-0000EC2B0000}"/>
    <cellStyle name="Note 2 3 7 3" xfId="13190" xr:uid="{00000000-0005-0000-0000-0000ED2B0000}"/>
    <cellStyle name="Note 2 3 8" xfId="7357" xr:uid="{00000000-0005-0000-0000-0000EE2B0000}"/>
    <cellStyle name="Note 2 3 9" xfId="13120" xr:uid="{00000000-0005-0000-0000-0000EF2B0000}"/>
    <cellStyle name="Note 2 4" xfId="1210" xr:uid="{00000000-0005-0000-0000-0000F02B0000}"/>
    <cellStyle name="Note 2 4 2" xfId="1493" xr:uid="{00000000-0005-0000-0000-0000F12B0000}"/>
    <cellStyle name="Note 2 4 2 2" xfId="1482" xr:uid="{00000000-0005-0000-0000-0000F22B0000}"/>
    <cellStyle name="Note 2 4 2 2 2" xfId="2031" xr:uid="{00000000-0005-0000-0000-0000F32B0000}"/>
    <cellStyle name="Note 2 4 2 2 2 2" xfId="8725" xr:uid="{00000000-0005-0000-0000-0000F42B0000}"/>
    <cellStyle name="Note 2 4 2 2 2 3" xfId="13418" xr:uid="{00000000-0005-0000-0000-0000F52B0000}"/>
    <cellStyle name="Note 2 4 2 2 3" xfId="8196" xr:uid="{00000000-0005-0000-0000-0000F62B0000}"/>
    <cellStyle name="Note 2 4 2 2 4" xfId="13251" xr:uid="{00000000-0005-0000-0000-0000F72B0000}"/>
    <cellStyle name="Note 2 4 2 3" xfId="1498" xr:uid="{00000000-0005-0000-0000-0000F82B0000}"/>
    <cellStyle name="Note 2 4 2 3 2" xfId="2047" xr:uid="{00000000-0005-0000-0000-0000F92B0000}"/>
    <cellStyle name="Note 2 4 2 3 2 2" xfId="8741" xr:uid="{00000000-0005-0000-0000-0000FA2B0000}"/>
    <cellStyle name="Note 2 4 2 3 2 3" xfId="13434" xr:uid="{00000000-0005-0000-0000-0000FB2B0000}"/>
    <cellStyle name="Note 2 4 2 3 3" xfId="8212" xr:uid="{00000000-0005-0000-0000-0000FC2B0000}"/>
    <cellStyle name="Note 2 4 2 3 4" xfId="13267" xr:uid="{00000000-0005-0000-0000-0000FD2B0000}"/>
    <cellStyle name="Note 2 4 2 4" xfId="2042" xr:uid="{00000000-0005-0000-0000-0000FE2B0000}"/>
    <cellStyle name="Note 2 4 2 4 2" xfId="8736" xr:uid="{00000000-0005-0000-0000-0000FF2B0000}"/>
    <cellStyle name="Note 2 4 2 4 3" xfId="13429" xr:uid="{00000000-0005-0000-0000-0000002C0000}"/>
    <cellStyle name="Note 2 4 2 5" xfId="8207" xr:uid="{00000000-0005-0000-0000-0000012C0000}"/>
    <cellStyle name="Note 2 4 2 6" xfId="13262" xr:uid="{00000000-0005-0000-0000-0000022C0000}"/>
    <cellStyle name="Note 2 4 3" xfId="1673" xr:uid="{00000000-0005-0000-0000-0000032C0000}"/>
    <cellStyle name="Note 2 4 3 2" xfId="2228" xr:uid="{00000000-0005-0000-0000-0000042C0000}"/>
    <cellStyle name="Note 2 4 3 2 2" xfId="8911" xr:uid="{00000000-0005-0000-0000-0000052C0000}"/>
    <cellStyle name="Note 2 4 3 2 3" xfId="13485" xr:uid="{00000000-0005-0000-0000-0000062C0000}"/>
    <cellStyle name="Note 2 4 3 3" xfId="8383" xr:uid="{00000000-0005-0000-0000-0000072C0000}"/>
    <cellStyle name="Note 2 4 3 4" xfId="13318" xr:uid="{00000000-0005-0000-0000-0000082C0000}"/>
    <cellStyle name="Note 2 4 4" xfId="1754" xr:uid="{00000000-0005-0000-0000-0000092C0000}"/>
    <cellStyle name="Note 2 4 4 2" xfId="8463" xr:uid="{00000000-0005-0000-0000-00000A2C0000}"/>
    <cellStyle name="Note 2 4 4 3" xfId="13337" xr:uid="{00000000-0005-0000-0000-00000B2C0000}"/>
    <cellStyle name="Note 2 4 5" xfId="1600" xr:uid="{00000000-0005-0000-0000-00000C2C0000}"/>
    <cellStyle name="Note 2 4 5 2" xfId="2148" xr:uid="{00000000-0005-0000-0000-00000D2C0000}"/>
    <cellStyle name="Note 2 4 5 2 2" xfId="8840" xr:uid="{00000000-0005-0000-0000-00000E2C0000}"/>
    <cellStyle name="Note 2 4 5 2 3" xfId="13474" xr:uid="{00000000-0005-0000-0000-00000F2C0000}"/>
    <cellStyle name="Note 2 4 5 3" xfId="8311" xr:uid="{00000000-0005-0000-0000-0000102C0000}"/>
    <cellStyle name="Note 2 4 5 4" xfId="13307" xr:uid="{00000000-0005-0000-0000-0000112C0000}"/>
    <cellStyle name="Note 2 4 6" xfId="1306" xr:uid="{00000000-0005-0000-0000-0000122C0000}"/>
    <cellStyle name="Note 2 4 6 2" xfId="8020" xr:uid="{00000000-0005-0000-0000-0000132C0000}"/>
    <cellStyle name="Note 2 4 6 3" xfId="13189" xr:uid="{00000000-0005-0000-0000-0000142C0000}"/>
    <cellStyle name="Note 2 4 7" xfId="7930" xr:uid="{00000000-0005-0000-0000-0000152C0000}"/>
    <cellStyle name="Note 2 4 8" xfId="13159" xr:uid="{00000000-0005-0000-0000-0000162C0000}"/>
    <cellStyle name="Note 2 5" xfId="1179" xr:uid="{00000000-0005-0000-0000-0000172C0000}"/>
    <cellStyle name="Note 2 5 2" xfId="2077" xr:uid="{00000000-0005-0000-0000-0000182C0000}"/>
    <cellStyle name="Note 2 5 2 2" xfId="8771" xr:uid="{00000000-0005-0000-0000-0000192C0000}"/>
    <cellStyle name="Note 2 5 2 3" xfId="13462" xr:uid="{00000000-0005-0000-0000-00001A2C0000}"/>
    <cellStyle name="Note 2 5 3" xfId="1528" xr:uid="{00000000-0005-0000-0000-00001B2C0000}"/>
    <cellStyle name="Note 2 5 3 2" xfId="8242" xr:uid="{00000000-0005-0000-0000-00001C2C0000}"/>
    <cellStyle name="Note 2 5 3 3" xfId="13295" xr:uid="{00000000-0005-0000-0000-00001D2C0000}"/>
    <cellStyle name="Note 2 5 4" xfId="7899" xr:uid="{00000000-0005-0000-0000-00001E2C0000}"/>
    <cellStyle name="Note 2 5 5" xfId="13128" xr:uid="{00000000-0005-0000-0000-00001F2C0000}"/>
    <cellStyle name="Note 2 6" xfId="1215" xr:uid="{00000000-0005-0000-0000-0000202C0000}"/>
    <cellStyle name="Note 2 6 2" xfId="2067" xr:uid="{00000000-0005-0000-0000-0000212C0000}"/>
    <cellStyle name="Note 2 6 2 2" xfId="8761" xr:uid="{00000000-0005-0000-0000-0000222C0000}"/>
    <cellStyle name="Note 2 6 2 3" xfId="13454" xr:uid="{00000000-0005-0000-0000-0000232C0000}"/>
    <cellStyle name="Note 2 6 3" xfId="1518" xr:uid="{00000000-0005-0000-0000-0000242C0000}"/>
    <cellStyle name="Note 2 6 3 2" xfId="8232" xr:uid="{00000000-0005-0000-0000-0000252C0000}"/>
    <cellStyle name="Note 2 6 3 3" xfId="13287" xr:uid="{00000000-0005-0000-0000-0000262C0000}"/>
    <cellStyle name="Note 2 6 4" xfId="7935" xr:uid="{00000000-0005-0000-0000-0000272C0000}"/>
    <cellStyle name="Note 2 6 5" xfId="13164" xr:uid="{00000000-0005-0000-0000-0000282C0000}"/>
    <cellStyle name="Note 2 7" xfId="1185" xr:uid="{00000000-0005-0000-0000-0000292C0000}"/>
    <cellStyle name="Note 2 7 2" xfId="2139" xr:uid="{00000000-0005-0000-0000-00002A2C0000}"/>
    <cellStyle name="Note 2 7 2 2" xfId="8833" xr:uid="{00000000-0005-0000-0000-00002B2C0000}"/>
    <cellStyle name="Note 2 7 2 3" xfId="13468" xr:uid="{00000000-0005-0000-0000-00002C2C0000}"/>
    <cellStyle name="Note 2 7 3" xfId="1590" xr:uid="{00000000-0005-0000-0000-00002D2C0000}"/>
    <cellStyle name="Note 2 7 3 2" xfId="8304" xr:uid="{00000000-0005-0000-0000-00002E2C0000}"/>
    <cellStyle name="Note 2 7 3 3" xfId="13301" xr:uid="{00000000-0005-0000-0000-00002F2C0000}"/>
    <cellStyle name="Note 2 7 4" xfId="7905" xr:uid="{00000000-0005-0000-0000-0000302C0000}"/>
    <cellStyle name="Note 2 7 5" xfId="13134" xr:uid="{00000000-0005-0000-0000-0000312C0000}"/>
    <cellStyle name="Note 2 8" xfId="1205" xr:uid="{00000000-0005-0000-0000-0000322C0000}"/>
    <cellStyle name="Note 2 8 2" xfId="2153" xr:uid="{00000000-0005-0000-0000-0000332C0000}"/>
    <cellStyle name="Note 2 8 2 2" xfId="8845" xr:uid="{00000000-0005-0000-0000-0000342C0000}"/>
    <cellStyle name="Note 2 8 2 3" xfId="13477" xr:uid="{00000000-0005-0000-0000-0000352C0000}"/>
    <cellStyle name="Note 2 8 3" xfId="1605" xr:uid="{00000000-0005-0000-0000-0000362C0000}"/>
    <cellStyle name="Note 2 8 3 2" xfId="8316" xr:uid="{00000000-0005-0000-0000-0000372C0000}"/>
    <cellStyle name="Note 2 8 3 3" xfId="13310" xr:uid="{00000000-0005-0000-0000-0000382C0000}"/>
    <cellStyle name="Note 2 8 4" xfId="7925" xr:uid="{00000000-0005-0000-0000-0000392C0000}"/>
    <cellStyle name="Note 2 8 5" xfId="13154" xr:uid="{00000000-0005-0000-0000-00003A2C0000}"/>
    <cellStyle name="Note 2 9" xfId="1203" xr:uid="{00000000-0005-0000-0000-00003B2C0000}"/>
    <cellStyle name="Note 2 9 2" xfId="2742" xr:uid="{00000000-0005-0000-0000-00003C2C0000}"/>
    <cellStyle name="Note 2 9 2 2" xfId="9236" xr:uid="{00000000-0005-0000-0000-00003D2C0000}"/>
    <cellStyle name="Note 2 9 2 3" xfId="13551" xr:uid="{00000000-0005-0000-0000-00003E2C0000}"/>
    <cellStyle name="Note 2 9 3" xfId="2373" xr:uid="{00000000-0005-0000-0000-00003F2C0000}"/>
    <cellStyle name="Note 2 9 3 2" xfId="9017" xr:uid="{00000000-0005-0000-0000-0000402C0000}"/>
    <cellStyle name="Note 2 9 3 3" xfId="13521" xr:uid="{00000000-0005-0000-0000-0000412C0000}"/>
    <cellStyle name="Note 2 9 4" xfId="7923" xr:uid="{00000000-0005-0000-0000-0000422C0000}"/>
    <cellStyle name="Note 2 9 5" xfId="13152" xr:uid="{00000000-0005-0000-0000-0000432C0000}"/>
    <cellStyle name="Note 2_IOPES" xfId="2346" xr:uid="{00000000-0005-0000-0000-0000442C0000}"/>
    <cellStyle name="Note 3" xfId="634" xr:uid="{00000000-0005-0000-0000-0000452C0000}"/>
    <cellStyle name="Note 3 2" xfId="1434" xr:uid="{00000000-0005-0000-0000-0000462C0000}"/>
    <cellStyle name="Note 3 2 2" xfId="1449" xr:uid="{00000000-0005-0000-0000-0000472C0000}"/>
    <cellStyle name="Note 3 2 2 2" xfId="1999" xr:uid="{00000000-0005-0000-0000-0000482C0000}"/>
    <cellStyle name="Note 3 2 2 2 2" xfId="8693" xr:uid="{00000000-0005-0000-0000-0000492C0000}"/>
    <cellStyle name="Note 3 2 2 2 3" xfId="13386" xr:uid="{00000000-0005-0000-0000-00004A2C0000}"/>
    <cellStyle name="Note 3 2 2 3" xfId="8163" xr:uid="{00000000-0005-0000-0000-00004B2C0000}"/>
    <cellStyle name="Note 3 2 2 4" xfId="13218" xr:uid="{00000000-0005-0000-0000-00004C2C0000}"/>
    <cellStyle name="Note 3 2 3" xfId="1511" xr:uid="{00000000-0005-0000-0000-00004D2C0000}"/>
    <cellStyle name="Note 3 2 3 2" xfId="2060" xr:uid="{00000000-0005-0000-0000-00004E2C0000}"/>
    <cellStyle name="Note 3 2 3 2 2" xfId="8754" xr:uid="{00000000-0005-0000-0000-00004F2C0000}"/>
    <cellStyle name="Note 3 2 3 2 3" xfId="13447" xr:uid="{00000000-0005-0000-0000-0000502C0000}"/>
    <cellStyle name="Note 3 2 3 3" xfId="8225" xr:uid="{00000000-0005-0000-0000-0000512C0000}"/>
    <cellStyle name="Note 3 2 3 4" xfId="13280" xr:uid="{00000000-0005-0000-0000-0000522C0000}"/>
    <cellStyle name="Note 3 2 4" xfId="1749" xr:uid="{00000000-0005-0000-0000-0000532C0000}"/>
    <cellStyle name="Note 3 2 4 2" xfId="2305" xr:uid="{00000000-0005-0000-0000-0000542C0000}"/>
    <cellStyle name="Note 3 2 4 2 2" xfId="8986" xr:uid="{00000000-0005-0000-0000-0000552C0000}"/>
    <cellStyle name="Note 3 2 4 2 3" xfId="13499" xr:uid="{00000000-0005-0000-0000-0000562C0000}"/>
    <cellStyle name="Note 3 2 4 3" xfId="8458" xr:uid="{00000000-0005-0000-0000-0000572C0000}"/>
    <cellStyle name="Note 3 2 4 4" xfId="13332" xr:uid="{00000000-0005-0000-0000-0000582C0000}"/>
    <cellStyle name="Note 3 2 5" xfId="1772" xr:uid="{00000000-0005-0000-0000-0000592C0000}"/>
    <cellStyle name="Note 3 2 5 2" xfId="8479" xr:uid="{00000000-0005-0000-0000-00005A2C0000}"/>
    <cellStyle name="Note 3 2 5 3" xfId="13353" xr:uid="{00000000-0005-0000-0000-00005B2C0000}"/>
    <cellStyle name="Note 3 2 6" xfId="1777" xr:uid="{00000000-0005-0000-0000-00005C2C0000}"/>
    <cellStyle name="Note 3 2 6 2" xfId="2319" xr:uid="{00000000-0005-0000-0000-00005D2C0000}"/>
    <cellStyle name="Note 3 2 6 2 2" xfId="8998" xr:uid="{00000000-0005-0000-0000-00005E2C0000}"/>
    <cellStyle name="Note 3 2 6 2 3" xfId="13511" xr:uid="{00000000-0005-0000-0000-00005F2C0000}"/>
    <cellStyle name="Note 3 2 6 3" xfId="8483" xr:uid="{00000000-0005-0000-0000-0000602C0000}"/>
    <cellStyle name="Note 3 2 6 4" xfId="13357" xr:uid="{00000000-0005-0000-0000-0000612C0000}"/>
    <cellStyle name="Note 3 2 7" xfId="8148" xr:uid="{00000000-0005-0000-0000-0000622C0000}"/>
    <cellStyle name="Note 3 2 8" xfId="13203" xr:uid="{00000000-0005-0000-0000-0000632C0000}"/>
    <cellStyle name="Note 3 3" xfId="1461" xr:uid="{00000000-0005-0000-0000-0000642C0000}"/>
    <cellStyle name="Note 3 3 2" xfId="1445" xr:uid="{00000000-0005-0000-0000-0000652C0000}"/>
    <cellStyle name="Note 3 3 2 2" xfId="1995" xr:uid="{00000000-0005-0000-0000-0000662C0000}"/>
    <cellStyle name="Note 3 3 2 2 2" xfId="8689" xr:uid="{00000000-0005-0000-0000-0000672C0000}"/>
    <cellStyle name="Note 3 3 2 2 3" xfId="13382" xr:uid="{00000000-0005-0000-0000-0000682C0000}"/>
    <cellStyle name="Note 3 3 2 3" xfId="8159" xr:uid="{00000000-0005-0000-0000-0000692C0000}"/>
    <cellStyle name="Note 3 3 2 4" xfId="13214" xr:uid="{00000000-0005-0000-0000-00006A2C0000}"/>
    <cellStyle name="Note 3 3 3" xfId="1469" xr:uid="{00000000-0005-0000-0000-00006B2C0000}"/>
    <cellStyle name="Note 3 3 3 2" xfId="2018" xr:uid="{00000000-0005-0000-0000-00006C2C0000}"/>
    <cellStyle name="Note 3 3 3 2 2" xfId="8712" xr:uid="{00000000-0005-0000-0000-00006D2C0000}"/>
    <cellStyle name="Note 3 3 3 2 3" xfId="13405" xr:uid="{00000000-0005-0000-0000-00006E2C0000}"/>
    <cellStyle name="Note 3 3 3 3" xfId="8183" xr:uid="{00000000-0005-0000-0000-00006F2C0000}"/>
    <cellStyle name="Note 3 3 3 4" xfId="13238" xr:uid="{00000000-0005-0000-0000-0000702C0000}"/>
    <cellStyle name="Note 3 3 4" xfId="2011" xr:uid="{00000000-0005-0000-0000-0000712C0000}"/>
    <cellStyle name="Note 3 3 4 2" xfId="8705" xr:uid="{00000000-0005-0000-0000-0000722C0000}"/>
    <cellStyle name="Note 3 3 4 3" xfId="13398" xr:uid="{00000000-0005-0000-0000-0000732C0000}"/>
    <cellStyle name="Note 3 3 5" xfId="8175" xr:uid="{00000000-0005-0000-0000-0000742C0000}"/>
    <cellStyle name="Note 3 3 6" xfId="13230" xr:uid="{00000000-0005-0000-0000-0000752C0000}"/>
    <cellStyle name="Note 3 4" xfId="1638" xr:uid="{00000000-0005-0000-0000-0000762C0000}"/>
    <cellStyle name="Note 3 4 2" xfId="2186" xr:uid="{00000000-0005-0000-0000-0000772C0000}"/>
    <cellStyle name="Note 3 4 2 2" xfId="8877" xr:uid="{00000000-0005-0000-0000-0000782C0000}"/>
    <cellStyle name="Note 3 4 2 3" xfId="13481" xr:uid="{00000000-0005-0000-0000-0000792C0000}"/>
    <cellStyle name="Note 3 4 3" xfId="8349" xr:uid="{00000000-0005-0000-0000-00007A2C0000}"/>
    <cellStyle name="Note 3 4 4" xfId="13314" xr:uid="{00000000-0005-0000-0000-00007B2C0000}"/>
    <cellStyle name="Note 3 5" xfId="1917" xr:uid="{00000000-0005-0000-0000-00007C2C0000}"/>
    <cellStyle name="Note 3 5 2" xfId="8613" xr:uid="{00000000-0005-0000-0000-00007D2C0000}"/>
    <cellStyle name="Note 3 5 3" xfId="13364" xr:uid="{00000000-0005-0000-0000-00007E2C0000}"/>
    <cellStyle name="Note 3 6" xfId="2735" xr:uid="{00000000-0005-0000-0000-00007F2C0000}"/>
    <cellStyle name="Note 3 6 2" xfId="9230" xr:uid="{00000000-0005-0000-0000-0000802C0000}"/>
    <cellStyle name="Note 3 6 3" xfId="13545" xr:uid="{00000000-0005-0000-0000-0000812C0000}"/>
    <cellStyle name="Note 3 7" xfId="1364" xr:uid="{00000000-0005-0000-0000-0000822C0000}"/>
    <cellStyle name="Note 3 7 2" xfId="8078" xr:uid="{00000000-0005-0000-0000-0000832C0000}"/>
    <cellStyle name="Note 3 7 3" xfId="13191" xr:uid="{00000000-0005-0000-0000-0000842C0000}"/>
    <cellStyle name="Note 3 8" xfId="7354" xr:uid="{00000000-0005-0000-0000-0000852C0000}"/>
    <cellStyle name="Note 3 9" xfId="13117" xr:uid="{00000000-0005-0000-0000-0000862C0000}"/>
    <cellStyle name="Note 4" xfId="1206" xr:uid="{00000000-0005-0000-0000-0000872C0000}"/>
    <cellStyle name="Note 4 2" xfId="1432" xr:uid="{00000000-0005-0000-0000-0000882C0000}"/>
    <cellStyle name="Note 4 2 2" xfId="1447" xr:uid="{00000000-0005-0000-0000-0000892C0000}"/>
    <cellStyle name="Note 4 2 2 2" xfId="1997" xr:uid="{00000000-0005-0000-0000-00008A2C0000}"/>
    <cellStyle name="Note 4 2 2 2 2" xfId="8691" xr:uid="{00000000-0005-0000-0000-00008B2C0000}"/>
    <cellStyle name="Note 4 2 2 2 3" xfId="13384" xr:uid="{00000000-0005-0000-0000-00008C2C0000}"/>
    <cellStyle name="Note 4 2 2 3" xfId="8161" xr:uid="{00000000-0005-0000-0000-00008D2C0000}"/>
    <cellStyle name="Note 4 2 2 4" xfId="13216" xr:uid="{00000000-0005-0000-0000-00008E2C0000}"/>
    <cellStyle name="Note 4 2 3" xfId="1444" xr:uid="{00000000-0005-0000-0000-00008F2C0000}"/>
    <cellStyle name="Note 4 2 3 2" xfId="1994" xr:uid="{00000000-0005-0000-0000-0000902C0000}"/>
    <cellStyle name="Note 4 2 3 2 2" xfId="8688" xr:uid="{00000000-0005-0000-0000-0000912C0000}"/>
    <cellStyle name="Note 4 2 3 2 3" xfId="13381" xr:uid="{00000000-0005-0000-0000-0000922C0000}"/>
    <cellStyle name="Note 4 2 3 3" xfId="8158" xr:uid="{00000000-0005-0000-0000-0000932C0000}"/>
    <cellStyle name="Note 4 2 3 4" xfId="13213" xr:uid="{00000000-0005-0000-0000-0000942C0000}"/>
    <cellStyle name="Note 4 2 4" xfId="1985" xr:uid="{00000000-0005-0000-0000-0000952C0000}"/>
    <cellStyle name="Note 4 2 4 2" xfId="8681" xr:uid="{00000000-0005-0000-0000-0000962C0000}"/>
    <cellStyle name="Note 4 2 4 3" xfId="13374" xr:uid="{00000000-0005-0000-0000-0000972C0000}"/>
    <cellStyle name="Note 4 2 5" xfId="8146" xr:uid="{00000000-0005-0000-0000-0000982C0000}"/>
    <cellStyle name="Note 4 2 6" xfId="13201" xr:uid="{00000000-0005-0000-0000-0000992C0000}"/>
    <cellStyle name="Note 4 3" xfId="1494" xr:uid="{00000000-0005-0000-0000-00009A2C0000}"/>
    <cellStyle name="Note 4 3 2" xfId="1473" xr:uid="{00000000-0005-0000-0000-00009B2C0000}"/>
    <cellStyle name="Note 4 3 2 2" xfId="2022" xr:uid="{00000000-0005-0000-0000-00009C2C0000}"/>
    <cellStyle name="Note 4 3 2 2 2" xfId="8716" xr:uid="{00000000-0005-0000-0000-00009D2C0000}"/>
    <cellStyle name="Note 4 3 2 2 3" xfId="13409" xr:uid="{00000000-0005-0000-0000-00009E2C0000}"/>
    <cellStyle name="Note 4 3 2 3" xfId="8187" xr:uid="{00000000-0005-0000-0000-00009F2C0000}"/>
    <cellStyle name="Note 4 3 2 4" xfId="13242" xr:uid="{00000000-0005-0000-0000-0000A02C0000}"/>
    <cellStyle name="Note 4 3 3" xfId="1481" xr:uid="{00000000-0005-0000-0000-0000A12C0000}"/>
    <cellStyle name="Note 4 3 3 2" xfId="2030" xr:uid="{00000000-0005-0000-0000-0000A22C0000}"/>
    <cellStyle name="Note 4 3 3 2 2" xfId="8724" xr:uid="{00000000-0005-0000-0000-0000A32C0000}"/>
    <cellStyle name="Note 4 3 3 2 3" xfId="13417" xr:uid="{00000000-0005-0000-0000-0000A42C0000}"/>
    <cellStyle name="Note 4 3 3 3" xfId="8195" xr:uid="{00000000-0005-0000-0000-0000A52C0000}"/>
    <cellStyle name="Note 4 3 3 4" xfId="13250" xr:uid="{00000000-0005-0000-0000-0000A62C0000}"/>
    <cellStyle name="Note 4 3 4" xfId="2043" xr:uid="{00000000-0005-0000-0000-0000A72C0000}"/>
    <cellStyle name="Note 4 3 4 2" xfId="8737" xr:uid="{00000000-0005-0000-0000-0000A82C0000}"/>
    <cellStyle name="Note 4 3 4 3" xfId="13430" xr:uid="{00000000-0005-0000-0000-0000A92C0000}"/>
    <cellStyle name="Note 4 3 5" xfId="8208" xr:uid="{00000000-0005-0000-0000-0000AA2C0000}"/>
    <cellStyle name="Note 4 3 6" xfId="13263" xr:uid="{00000000-0005-0000-0000-0000AB2C0000}"/>
    <cellStyle name="Note 4 4" xfId="1678" xr:uid="{00000000-0005-0000-0000-0000AC2C0000}"/>
    <cellStyle name="Note 4 4 2" xfId="2233" xr:uid="{00000000-0005-0000-0000-0000AD2C0000}"/>
    <cellStyle name="Note 4 4 2 2" xfId="8916" xr:uid="{00000000-0005-0000-0000-0000AE2C0000}"/>
    <cellStyle name="Note 4 4 2 3" xfId="13490" xr:uid="{00000000-0005-0000-0000-0000AF2C0000}"/>
    <cellStyle name="Note 4 4 3" xfId="8388" xr:uid="{00000000-0005-0000-0000-0000B02C0000}"/>
    <cellStyle name="Note 4 4 4" xfId="13323" xr:uid="{00000000-0005-0000-0000-0000B12C0000}"/>
    <cellStyle name="Note 4 5" xfId="1760" xr:uid="{00000000-0005-0000-0000-0000B22C0000}"/>
    <cellStyle name="Note 4 5 2" xfId="8468" xr:uid="{00000000-0005-0000-0000-0000B32C0000}"/>
    <cellStyle name="Note 4 5 3" xfId="13342" xr:uid="{00000000-0005-0000-0000-0000B42C0000}"/>
    <cellStyle name="Note 4 6" xfId="1602" xr:uid="{00000000-0005-0000-0000-0000B52C0000}"/>
    <cellStyle name="Note 4 6 2" xfId="2150" xr:uid="{00000000-0005-0000-0000-0000B62C0000}"/>
    <cellStyle name="Note 4 6 2 2" xfId="8842" xr:uid="{00000000-0005-0000-0000-0000B72C0000}"/>
    <cellStyle name="Note 4 6 2 3" xfId="13476" xr:uid="{00000000-0005-0000-0000-0000B82C0000}"/>
    <cellStyle name="Note 4 6 3" xfId="8313" xr:uid="{00000000-0005-0000-0000-0000B92C0000}"/>
    <cellStyle name="Note 4 6 4" xfId="13309" xr:uid="{00000000-0005-0000-0000-0000BA2C0000}"/>
    <cellStyle name="Note 4 7" xfId="1301" xr:uid="{00000000-0005-0000-0000-0000BB2C0000}"/>
    <cellStyle name="Note 4 7 2" xfId="8015" xr:uid="{00000000-0005-0000-0000-0000BC2C0000}"/>
    <cellStyle name="Note 4 7 3" xfId="13186" xr:uid="{00000000-0005-0000-0000-0000BD2C0000}"/>
    <cellStyle name="Note 4 8" xfId="7926" xr:uid="{00000000-0005-0000-0000-0000BE2C0000}"/>
    <cellStyle name="Note 4 9" xfId="13155" xr:uid="{00000000-0005-0000-0000-0000BF2C0000}"/>
    <cellStyle name="Note 5" xfId="1196" xr:uid="{00000000-0005-0000-0000-0000C02C0000}"/>
    <cellStyle name="Note 5 2" xfId="1490" xr:uid="{00000000-0005-0000-0000-0000C12C0000}"/>
    <cellStyle name="Note 5 2 2" xfId="1446" xr:uid="{00000000-0005-0000-0000-0000C22C0000}"/>
    <cellStyle name="Note 5 2 2 2" xfId="1996" xr:uid="{00000000-0005-0000-0000-0000C32C0000}"/>
    <cellStyle name="Note 5 2 2 2 2" xfId="8690" xr:uid="{00000000-0005-0000-0000-0000C42C0000}"/>
    <cellStyle name="Note 5 2 2 2 3" xfId="13383" xr:uid="{00000000-0005-0000-0000-0000C52C0000}"/>
    <cellStyle name="Note 5 2 2 3" xfId="8160" xr:uid="{00000000-0005-0000-0000-0000C62C0000}"/>
    <cellStyle name="Note 5 2 2 4" xfId="13215" xr:uid="{00000000-0005-0000-0000-0000C72C0000}"/>
    <cellStyle name="Note 5 2 3" xfId="1476" xr:uid="{00000000-0005-0000-0000-0000C82C0000}"/>
    <cellStyle name="Note 5 2 3 2" xfId="2025" xr:uid="{00000000-0005-0000-0000-0000C92C0000}"/>
    <cellStyle name="Note 5 2 3 2 2" xfId="8719" xr:uid="{00000000-0005-0000-0000-0000CA2C0000}"/>
    <cellStyle name="Note 5 2 3 2 3" xfId="13412" xr:uid="{00000000-0005-0000-0000-0000CB2C0000}"/>
    <cellStyle name="Note 5 2 3 3" xfId="8190" xr:uid="{00000000-0005-0000-0000-0000CC2C0000}"/>
    <cellStyle name="Note 5 2 3 4" xfId="13245" xr:uid="{00000000-0005-0000-0000-0000CD2C0000}"/>
    <cellStyle name="Note 5 2 4" xfId="2039" xr:uid="{00000000-0005-0000-0000-0000CE2C0000}"/>
    <cellStyle name="Note 5 2 4 2" xfId="8733" xr:uid="{00000000-0005-0000-0000-0000CF2C0000}"/>
    <cellStyle name="Note 5 2 4 3" xfId="13426" xr:uid="{00000000-0005-0000-0000-0000D02C0000}"/>
    <cellStyle name="Note 5 2 5" xfId="8204" xr:uid="{00000000-0005-0000-0000-0000D12C0000}"/>
    <cellStyle name="Note 5 2 6" xfId="13259" xr:uid="{00000000-0005-0000-0000-0000D22C0000}"/>
    <cellStyle name="Note 5 3" xfId="1677" xr:uid="{00000000-0005-0000-0000-0000D32C0000}"/>
    <cellStyle name="Note 5 3 2" xfId="2232" xr:uid="{00000000-0005-0000-0000-0000D42C0000}"/>
    <cellStyle name="Note 5 3 2 2" xfId="8915" xr:uid="{00000000-0005-0000-0000-0000D52C0000}"/>
    <cellStyle name="Note 5 3 2 3" xfId="13489" xr:uid="{00000000-0005-0000-0000-0000D62C0000}"/>
    <cellStyle name="Note 5 3 3" xfId="8387" xr:uid="{00000000-0005-0000-0000-0000D72C0000}"/>
    <cellStyle name="Note 5 3 4" xfId="13322" xr:uid="{00000000-0005-0000-0000-0000D82C0000}"/>
    <cellStyle name="Note 5 4" xfId="1759" xr:uid="{00000000-0005-0000-0000-0000D92C0000}"/>
    <cellStyle name="Note 5 4 2" xfId="8467" xr:uid="{00000000-0005-0000-0000-0000DA2C0000}"/>
    <cellStyle name="Note 5 4 3" xfId="13341" xr:uid="{00000000-0005-0000-0000-0000DB2C0000}"/>
    <cellStyle name="Note 5 5" xfId="1601" xr:uid="{00000000-0005-0000-0000-0000DC2C0000}"/>
    <cellStyle name="Note 5 5 2" xfId="2149" xr:uid="{00000000-0005-0000-0000-0000DD2C0000}"/>
    <cellStyle name="Note 5 5 2 2" xfId="8841" xr:uid="{00000000-0005-0000-0000-0000DE2C0000}"/>
    <cellStyle name="Note 5 5 2 3" xfId="13475" xr:uid="{00000000-0005-0000-0000-0000DF2C0000}"/>
    <cellStyle name="Note 5 5 3" xfId="8312" xr:uid="{00000000-0005-0000-0000-0000E02C0000}"/>
    <cellStyle name="Note 5 5 4" xfId="13308" xr:uid="{00000000-0005-0000-0000-0000E12C0000}"/>
    <cellStyle name="Note 5 6" xfId="1305" xr:uid="{00000000-0005-0000-0000-0000E22C0000}"/>
    <cellStyle name="Note 5 6 2" xfId="8019" xr:uid="{00000000-0005-0000-0000-0000E32C0000}"/>
    <cellStyle name="Note 5 6 3" xfId="13188" xr:uid="{00000000-0005-0000-0000-0000E42C0000}"/>
    <cellStyle name="Note 5 7" xfId="7916" xr:uid="{00000000-0005-0000-0000-0000E52C0000}"/>
    <cellStyle name="Note 5 8" xfId="13145" xr:uid="{00000000-0005-0000-0000-0000E62C0000}"/>
    <cellStyle name="Note 6" xfId="1207" xr:uid="{00000000-0005-0000-0000-0000E72C0000}"/>
    <cellStyle name="Note 6 2" xfId="2072" xr:uid="{00000000-0005-0000-0000-0000E82C0000}"/>
    <cellStyle name="Note 6 2 2" xfId="8766" xr:uid="{00000000-0005-0000-0000-0000E92C0000}"/>
    <cellStyle name="Note 6 2 3" xfId="13459" xr:uid="{00000000-0005-0000-0000-0000EA2C0000}"/>
    <cellStyle name="Note 6 3" xfId="1523" xr:uid="{00000000-0005-0000-0000-0000EB2C0000}"/>
    <cellStyle name="Note 6 3 2" xfId="8237" xr:uid="{00000000-0005-0000-0000-0000EC2C0000}"/>
    <cellStyle name="Note 6 3 3" xfId="13292" xr:uid="{00000000-0005-0000-0000-0000ED2C0000}"/>
    <cellStyle name="Note 6 4" xfId="7927" xr:uid="{00000000-0005-0000-0000-0000EE2C0000}"/>
    <cellStyle name="Note 6 5" xfId="13156" xr:uid="{00000000-0005-0000-0000-0000EF2C0000}"/>
    <cellStyle name="Note 7" xfId="1182" xr:uid="{00000000-0005-0000-0000-0000F02C0000}"/>
    <cellStyle name="Note 7 2" xfId="2076" xr:uid="{00000000-0005-0000-0000-0000F12C0000}"/>
    <cellStyle name="Note 7 2 2" xfId="8770" xr:uid="{00000000-0005-0000-0000-0000F22C0000}"/>
    <cellStyle name="Note 7 2 3" xfId="13461" xr:uid="{00000000-0005-0000-0000-0000F32C0000}"/>
    <cellStyle name="Note 7 3" xfId="1527" xr:uid="{00000000-0005-0000-0000-0000F42C0000}"/>
    <cellStyle name="Note 7 3 2" xfId="8241" xr:uid="{00000000-0005-0000-0000-0000F52C0000}"/>
    <cellStyle name="Note 7 3 3" xfId="13294" xr:uid="{00000000-0005-0000-0000-0000F62C0000}"/>
    <cellStyle name="Note 7 4" xfId="7902" xr:uid="{00000000-0005-0000-0000-0000F72C0000}"/>
    <cellStyle name="Note 7 5" xfId="13131" xr:uid="{00000000-0005-0000-0000-0000F82C0000}"/>
    <cellStyle name="Note 8" xfId="1217" xr:uid="{00000000-0005-0000-0000-0000F92C0000}"/>
    <cellStyle name="Note 8 2" xfId="2136" xr:uid="{00000000-0005-0000-0000-0000FA2C0000}"/>
    <cellStyle name="Note 8 2 2" xfId="8830" xr:uid="{00000000-0005-0000-0000-0000FB2C0000}"/>
    <cellStyle name="Note 8 2 3" xfId="13465" xr:uid="{00000000-0005-0000-0000-0000FC2C0000}"/>
    <cellStyle name="Note 8 3" xfId="1587" xr:uid="{00000000-0005-0000-0000-0000FD2C0000}"/>
    <cellStyle name="Note 8 3 2" xfId="8301" xr:uid="{00000000-0005-0000-0000-0000FE2C0000}"/>
    <cellStyle name="Note 8 3 3" xfId="13298" xr:uid="{00000000-0005-0000-0000-0000FF2C0000}"/>
    <cellStyle name="Note 8 4" xfId="7937" xr:uid="{00000000-0005-0000-0000-0000002D0000}"/>
    <cellStyle name="Note 8 5" xfId="13166" xr:uid="{00000000-0005-0000-0000-0000012D0000}"/>
    <cellStyle name="Note 9" xfId="1201" xr:uid="{00000000-0005-0000-0000-0000022D0000}"/>
    <cellStyle name="Note 9 2" xfId="2146" xr:uid="{00000000-0005-0000-0000-0000032D0000}"/>
    <cellStyle name="Note 9 2 2" xfId="8838" xr:uid="{00000000-0005-0000-0000-0000042D0000}"/>
    <cellStyle name="Note 9 2 3" xfId="13472" xr:uid="{00000000-0005-0000-0000-0000052D0000}"/>
    <cellStyle name="Note 9 3" xfId="1598" xr:uid="{00000000-0005-0000-0000-0000062D0000}"/>
    <cellStyle name="Note 9 3 2" xfId="8309" xr:uid="{00000000-0005-0000-0000-0000072D0000}"/>
    <cellStyle name="Note 9 3 3" xfId="13305" xr:uid="{00000000-0005-0000-0000-0000082D0000}"/>
    <cellStyle name="Note 9 4" xfId="7921" xr:uid="{00000000-0005-0000-0000-0000092D0000}"/>
    <cellStyle name="Note 9 5" xfId="13150" xr:uid="{00000000-0005-0000-0000-00000A2D0000}"/>
    <cellStyle name="Note_IOPES" xfId="2374" xr:uid="{00000000-0005-0000-0000-00000B2D0000}"/>
    <cellStyle name="Output" xfId="603" xr:uid="{00000000-0005-0000-0000-00000C2D0000}"/>
    <cellStyle name="Output 10" xfId="1226" xr:uid="{00000000-0005-0000-0000-00000D2D0000}"/>
    <cellStyle name="Output 10 2" xfId="2748" xr:uid="{00000000-0005-0000-0000-00000E2D0000}"/>
    <cellStyle name="Output 10 2 2" xfId="9242" xr:uid="{00000000-0005-0000-0000-00000F2D0000}"/>
    <cellStyle name="Output 10 2 3" xfId="13557" xr:uid="{00000000-0005-0000-0000-0000102D0000}"/>
    <cellStyle name="Output 10 3" xfId="2623" xr:uid="{00000000-0005-0000-0000-0000112D0000}"/>
    <cellStyle name="Output 10 3 2" xfId="9208" xr:uid="{00000000-0005-0000-0000-0000122D0000}"/>
    <cellStyle name="Output 10 3 3" xfId="13529" xr:uid="{00000000-0005-0000-0000-0000132D0000}"/>
    <cellStyle name="Output 10 4" xfId="7946" xr:uid="{00000000-0005-0000-0000-0000142D0000}"/>
    <cellStyle name="Output 10 5" xfId="13175" xr:uid="{00000000-0005-0000-0000-0000152D0000}"/>
    <cellStyle name="Output 11" xfId="1194" xr:uid="{00000000-0005-0000-0000-0000162D0000}"/>
    <cellStyle name="Output 11 2" xfId="2747" xr:uid="{00000000-0005-0000-0000-0000172D0000}"/>
    <cellStyle name="Output 11 2 2" xfId="9241" xr:uid="{00000000-0005-0000-0000-0000182D0000}"/>
    <cellStyle name="Output 11 2 3" xfId="13556" xr:uid="{00000000-0005-0000-0000-0000192D0000}"/>
    <cellStyle name="Output 11 3" xfId="2622" xr:uid="{00000000-0005-0000-0000-00001A2D0000}"/>
    <cellStyle name="Output 11 3 2" xfId="9207" xr:uid="{00000000-0005-0000-0000-00001B2D0000}"/>
    <cellStyle name="Output 11 3 3" xfId="13528" xr:uid="{00000000-0005-0000-0000-00001C2D0000}"/>
    <cellStyle name="Output 11 4" xfId="7914" xr:uid="{00000000-0005-0000-0000-00001D2D0000}"/>
    <cellStyle name="Output 11 5" xfId="13143" xr:uid="{00000000-0005-0000-0000-00001E2D0000}"/>
    <cellStyle name="Output 12" xfId="1230" xr:uid="{00000000-0005-0000-0000-00001F2D0000}"/>
    <cellStyle name="Output 12 2" xfId="2739" xr:uid="{00000000-0005-0000-0000-0000202D0000}"/>
    <cellStyle name="Output 12 2 2" xfId="9233" xr:uid="{00000000-0005-0000-0000-0000212D0000}"/>
    <cellStyle name="Output 12 2 3" xfId="13548" xr:uid="{00000000-0005-0000-0000-0000222D0000}"/>
    <cellStyle name="Output 12 3" xfId="2347" xr:uid="{00000000-0005-0000-0000-0000232D0000}"/>
    <cellStyle name="Output 12 3 2" xfId="9009" xr:uid="{00000000-0005-0000-0000-0000242D0000}"/>
    <cellStyle name="Output 12 3 3" xfId="13515" xr:uid="{00000000-0005-0000-0000-0000252D0000}"/>
    <cellStyle name="Output 12 4" xfId="7950" xr:uid="{00000000-0005-0000-0000-0000262D0000}"/>
    <cellStyle name="Output 12 5" xfId="13179" xr:uid="{00000000-0005-0000-0000-0000272D0000}"/>
    <cellStyle name="Output 13" xfId="1188" xr:uid="{00000000-0005-0000-0000-0000282D0000}"/>
    <cellStyle name="Output 13 2" xfId="2761" xr:uid="{00000000-0005-0000-0000-0000292D0000}"/>
    <cellStyle name="Output 13 2 2" xfId="9255" xr:uid="{00000000-0005-0000-0000-00002A2D0000}"/>
    <cellStyle name="Output 13 2 3" xfId="13570" xr:uid="{00000000-0005-0000-0000-00002B2D0000}"/>
    <cellStyle name="Output 13 3" xfId="2727" xr:uid="{00000000-0005-0000-0000-00002C2D0000}"/>
    <cellStyle name="Output 13 3 2" xfId="9225" xr:uid="{00000000-0005-0000-0000-00002D2D0000}"/>
    <cellStyle name="Output 13 3 3" xfId="13542" xr:uid="{00000000-0005-0000-0000-00002E2D0000}"/>
    <cellStyle name="Output 13 4" xfId="7908" xr:uid="{00000000-0005-0000-0000-00002F2D0000}"/>
    <cellStyle name="Output 13 5" xfId="13137" xr:uid="{00000000-0005-0000-0000-0000302D0000}"/>
    <cellStyle name="Output 14" xfId="1214" xr:uid="{00000000-0005-0000-0000-0000312D0000}"/>
    <cellStyle name="Output 14 2" xfId="7934" xr:uid="{00000000-0005-0000-0000-0000322D0000}"/>
    <cellStyle name="Output 14 3" xfId="13163" xr:uid="{00000000-0005-0000-0000-0000332D0000}"/>
    <cellStyle name="Output 15" xfId="6683" xr:uid="{00000000-0005-0000-0000-0000342D0000}"/>
    <cellStyle name="Output 16" xfId="6679" xr:uid="{00000000-0005-0000-0000-0000352D0000}"/>
    <cellStyle name="Output 17" xfId="6802" xr:uid="{00000000-0005-0000-0000-0000362D0000}"/>
    <cellStyle name="Output 18" xfId="13114" xr:uid="{00000000-0005-0000-0000-0000372D0000}"/>
    <cellStyle name="Output 2" xfId="633" xr:uid="{00000000-0005-0000-0000-0000382D0000}"/>
    <cellStyle name="Output 2 2" xfId="1436" xr:uid="{00000000-0005-0000-0000-0000392D0000}"/>
    <cellStyle name="Output 2 2 2" xfId="1458" xr:uid="{00000000-0005-0000-0000-00003A2D0000}"/>
    <cellStyle name="Output 2 2 2 2" xfId="2008" xr:uid="{00000000-0005-0000-0000-00003B2D0000}"/>
    <cellStyle name="Output 2 2 2 2 2" xfId="8702" xr:uid="{00000000-0005-0000-0000-00003C2D0000}"/>
    <cellStyle name="Output 2 2 2 2 3" xfId="13395" xr:uid="{00000000-0005-0000-0000-00003D2D0000}"/>
    <cellStyle name="Output 2 2 2 3" xfId="8172" xr:uid="{00000000-0005-0000-0000-00003E2D0000}"/>
    <cellStyle name="Output 2 2 2 4" xfId="13227" xr:uid="{00000000-0005-0000-0000-00003F2D0000}"/>
    <cellStyle name="Output 2 2 3" xfId="1504" xr:uid="{00000000-0005-0000-0000-0000402D0000}"/>
    <cellStyle name="Output 2 2 3 2" xfId="2053" xr:uid="{00000000-0005-0000-0000-0000412D0000}"/>
    <cellStyle name="Output 2 2 3 2 2" xfId="8747" xr:uid="{00000000-0005-0000-0000-0000422D0000}"/>
    <cellStyle name="Output 2 2 3 2 3" xfId="13440" xr:uid="{00000000-0005-0000-0000-0000432D0000}"/>
    <cellStyle name="Output 2 2 3 3" xfId="8218" xr:uid="{00000000-0005-0000-0000-0000442D0000}"/>
    <cellStyle name="Output 2 2 3 4" xfId="13273" xr:uid="{00000000-0005-0000-0000-0000452D0000}"/>
    <cellStyle name="Output 2 2 4" xfId="1716" xr:uid="{00000000-0005-0000-0000-0000462D0000}"/>
    <cellStyle name="Output 2 2 4 2" xfId="2272" xr:uid="{00000000-0005-0000-0000-0000472D0000}"/>
    <cellStyle name="Output 2 2 4 2 2" xfId="8953" xr:uid="{00000000-0005-0000-0000-0000482D0000}"/>
    <cellStyle name="Output 2 2 4 2 3" xfId="13496" xr:uid="{00000000-0005-0000-0000-0000492D0000}"/>
    <cellStyle name="Output 2 2 4 3" xfId="8425" xr:uid="{00000000-0005-0000-0000-00004A2D0000}"/>
    <cellStyle name="Output 2 2 4 4" xfId="13329" xr:uid="{00000000-0005-0000-0000-00004B2D0000}"/>
    <cellStyle name="Output 2 2 5" xfId="1768" xr:uid="{00000000-0005-0000-0000-00004C2D0000}"/>
    <cellStyle name="Output 2 2 5 2" xfId="8475" xr:uid="{00000000-0005-0000-0000-00004D2D0000}"/>
    <cellStyle name="Output 2 2 5 3" xfId="13349" xr:uid="{00000000-0005-0000-0000-00004E2D0000}"/>
    <cellStyle name="Output 2 2 6" xfId="8150" xr:uid="{00000000-0005-0000-0000-00004F2D0000}"/>
    <cellStyle name="Output 2 2 7" xfId="13205" xr:uid="{00000000-0005-0000-0000-0000502D0000}"/>
    <cellStyle name="Output 2 3" xfId="1466" xr:uid="{00000000-0005-0000-0000-0000512D0000}"/>
    <cellStyle name="Output 2 3 2" xfId="1497" xr:uid="{00000000-0005-0000-0000-0000522D0000}"/>
    <cellStyle name="Output 2 3 2 2" xfId="2046" xr:uid="{00000000-0005-0000-0000-0000532D0000}"/>
    <cellStyle name="Output 2 3 2 2 2" xfId="8740" xr:uid="{00000000-0005-0000-0000-0000542D0000}"/>
    <cellStyle name="Output 2 3 2 2 3" xfId="13433" xr:uid="{00000000-0005-0000-0000-0000552D0000}"/>
    <cellStyle name="Output 2 3 2 3" xfId="8211" xr:uid="{00000000-0005-0000-0000-0000562D0000}"/>
    <cellStyle name="Output 2 3 2 4" xfId="13266" xr:uid="{00000000-0005-0000-0000-0000572D0000}"/>
    <cellStyle name="Output 2 3 3" xfId="1510" xr:uid="{00000000-0005-0000-0000-0000582D0000}"/>
    <cellStyle name="Output 2 3 3 2" xfId="2059" xr:uid="{00000000-0005-0000-0000-0000592D0000}"/>
    <cellStyle name="Output 2 3 3 2 2" xfId="8753" xr:uid="{00000000-0005-0000-0000-00005A2D0000}"/>
    <cellStyle name="Output 2 3 3 2 3" xfId="13446" xr:uid="{00000000-0005-0000-0000-00005B2D0000}"/>
    <cellStyle name="Output 2 3 3 3" xfId="8224" xr:uid="{00000000-0005-0000-0000-00005C2D0000}"/>
    <cellStyle name="Output 2 3 3 4" xfId="13279" xr:uid="{00000000-0005-0000-0000-00005D2D0000}"/>
    <cellStyle name="Output 2 3 4" xfId="1750" xr:uid="{00000000-0005-0000-0000-00005E2D0000}"/>
    <cellStyle name="Output 2 3 4 2" xfId="2306" xr:uid="{00000000-0005-0000-0000-00005F2D0000}"/>
    <cellStyle name="Output 2 3 4 2 2" xfId="8987" xr:uid="{00000000-0005-0000-0000-0000602D0000}"/>
    <cellStyle name="Output 2 3 4 2 3" xfId="13500" xr:uid="{00000000-0005-0000-0000-0000612D0000}"/>
    <cellStyle name="Output 2 3 4 3" xfId="8459" xr:uid="{00000000-0005-0000-0000-0000622D0000}"/>
    <cellStyle name="Output 2 3 4 4" xfId="13333" xr:uid="{00000000-0005-0000-0000-0000632D0000}"/>
    <cellStyle name="Output 2 3 5" xfId="1773" xr:uid="{00000000-0005-0000-0000-0000642D0000}"/>
    <cellStyle name="Output 2 3 5 2" xfId="8480" xr:uid="{00000000-0005-0000-0000-0000652D0000}"/>
    <cellStyle name="Output 2 3 5 3" xfId="13354" xr:uid="{00000000-0005-0000-0000-0000662D0000}"/>
    <cellStyle name="Output 2 3 6" xfId="8180" xr:uid="{00000000-0005-0000-0000-0000672D0000}"/>
    <cellStyle name="Output 2 3 7" xfId="13235" xr:uid="{00000000-0005-0000-0000-0000682D0000}"/>
    <cellStyle name="Output 2 4" xfId="1639" xr:uid="{00000000-0005-0000-0000-0000692D0000}"/>
    <cellStyle name="Output 2 4 2" xfId="2187" xr:uid="{00000000-0005-0000-0000-00006A2D0000}"/>
    <cellStyle name="Output 2 4 2 2" xfId="8878" xr:uid="{00000000-0005-0000-0000-00006B2D0000}"/>
    <cellStyle name="Output 2 4 2 3" xfId="13482" xr:uid="{00000000-0005-0000-0000-00006C2D0000}"/>
    <cellStyle name="Output 2 4 3" xfId="8350" xr:uid="{00000000-0005-0000-0000-00006D2D0000}"/>
    <cellStyle name="Output 2 4 4" xfId="13315" xr:uid="{00000000-0005-0000-0000-00006E2D0000}"/>
    <cellStyle name="Output 2 5" xfId="1919" xr:uid="{00000000-0005-0000-0000-00006F2D0000}"/>
    <cellStyle name="Output 2 5 2" xfId="8615" xr:uid="{00000000-0005-0000-0000-0000702D0000}"/>
    <cellStyle name="Output 2 5 3" xfId="13366" xr:uid="{00000000-0005-0000-0000-0000712D0000}"/>
    <cellStyle name="Output 2 6" xfId="1367" xr:uid="{00000000-0005-0000-0000-0000722D0000}"/>
    <cellStyle name="Output 2 6 2" xfId="8081" xr:uid="{00000000-0005-0000-0000-0000732D0000}"/>
    <cellStyle name="Output 2 6 3" xfId="13194" xr:uid="{00000000-0005-0000-0000-0000742D0000}"/>
    <cellStyle name="Output 2 7" xfId="7353" xr:uid="{00000000-0005-0000-0000-0000752D0000}"/>
    <cellStyle name="Output 2 8" xfId="13116" xr:uid="{00000000-0005-0000-0000-0000762D0000}"/>
    <cellStyle name="Output 3" xfId="1181" xr:uid="{00000000-0005-0000-0000-0000772D0000}"/>
    <cellStyle name="Output 3 2" xfId="1464" xr:uid="{00000000-0005-0000-0000-0000782D0000}"/>
    <cellStyle name="Output 3 2 2" xfId="1442" xr:uid="{00000000-0005-0000-0000-0000792D0000}"/>
    <cellStyle name="Output 3 2 2 2" xfId="1992" xr:uid="{00000000-0005-0000-0000-00007A2D0000}"/>
    <cellStyle name="Output 3 2 2 2 2" xfId="8686" xr:uid="{00000000-0005-0000-0000-00007B2D0000}"/>
    <cellStyle name="Output 3 2 2 2 3" xfId="13379" xr:uid="{00000000-0005-0000-0000-00007C2D0000}"/>
    <cellStyle name="Output 3 2 2 3" xfId="8156" xr:uid="{00000000-0005-0000-0000-00007D2D0000}"/>
    <cellStyle name="Output 3 2 2 4" xfId="13211" xr:uid="{00000000-0005-0000-0000-00007E2D0000}"/>
    <cellStyle name="Output 3 2 3" xfId="1512" xr:uid="{00000000-0005-0000-0000-00007F2D0000}"/>
    <cellStyle name="Output 3 2 3 2" xfId="2061" xr:uid="{00000000-0005-0000-0000-0000802D0000}"/>
    <cellStyle name="Output 3 2 3 2 2" xfId="8755" xr:uid="{00000000-0005-0000-0000-0000812D0000}"/>
    <cellStyle name="Output 3 2 3 2 3" xfId="13448" xr:uid="{00000000-0005-0000-0000-0000822D0000}"/>
    <cellStyle name="Output 3 2 3 3" xfId="8226" xr:uid="{00000000-0005-0000-0000-0000832D0000}"/>
    <cellStyle name="Output 3 2 3 4" xfId="13281" xr:uid="{00000000-0005-0000-0000-0000842D0000}"/>
    <cellStyle name="Output 3 2 4" xfId="2014" xr:uid="{00000000-0005-0000-0000-0000852D0000}"/>
    <cellStyle name="Output 3 2 4 2" xfId="8708" xr:uid="{00000000-0005-0000-0000-0000862D0000}"/>
    <cellStyle name="Output 3 2 4 3" xfId="13401" xr:uid="{00000000-0005-0000-0000-0000872D0000}"/>
    <cellStyle name="Output 3 2 5" xfId="8178" xr:uid="{00000000-0005-0000-0000-0000882D0000}"/>
    <cellStyle name="Output 3 2 6" xfId="13233" xr:uid="{00000000-0005-0000-0000-0000892D0000}"/>
    <cellStyle name="Output 3 3" xfId="1679" xr:uid="{00000000-0005-0000-0000-00008A2D0000}"/>
    <cellStyle name="Output 3 3 2" xfId="2234" xr:uid="{00000000-0005-0000-0000-00008B2D0000}"/>
    <cellStyle name="Output 3 3 2 2" xfId="8917" xr:uid="{00000000-0005-0000-0000-00008C2D0000}"/>
    <cellStyle name="Output 3 3 2 3" xfId="13491" xr:uid="{00000000-0005-0000-0000-00008D2D0000}"/>
    <cellStyle name="Output 3 3 3" xfId="8389" xr:uid="{00000000-0005-0000-0000-00008E2D0000}"/>
    <cellStyle name="Output 3 3 4" xfId="13324" xr:uid="{00000000-0005-0000-0000-00008F2D0000}"/>
    <cellStyle name="Output 3 4" xfId="1761" xr:uid="{00000000-0005-0000-0000-0000902D0000}"/>
    <cellStyle name="Output 3 4 2" xfId="8469" xr:uid="{00000000-0005-0000-0000-0000912D0000}"/>
    <cellStyle name="Output 3 4 3" xfId="13343" xr:uid="{00000000-0005-0000-0000-0000922D0000}"/>
    <cellStyle name="Output 3 5" xfId="1365" xr:uid="{00000000-0005-0000-0000-0000932D0000}"/>
    <cellStyle name="Output 3 5 2" xfId="8079" xr:uid="{00000000-0005-0000-0000-0000942D0000}"/>
    <cellStyle name="Output 3 5 3" xfId="13192" xr:uid="{00000000-0005-0000-0000-0000952D0000}"/>
    <cellStyle name="Output 3 6" xfId="7901" xr:uid="{00000000-0005-0000-0000-0000962D0000}"/>
    <cellStyle name="Output 3 7" xfId="13130" xr:uid="{00000000-0005-0000-0000-0000972D0000}"/>
    <cellStyle name="Output 4" xfId="1200" xr:uid="{00000000-0005-0000-0000-0000982D0000}"/>
    <cellStyle name="Output 4 2" xfId="1431" xr:uid="{00000000-0005-0000-0000-0000992D0000}"/>
    <cellStyle name="Output 4 2 2" xfId="1441" xr:uid="{00000000-0005-0000-0000-00009A2D0000}"/>
    <cellStyle name="Output 4 2 2 2" xfId="1991" xr:uid="{00000000-0005-0000-0000-00009B2D0000}"/>
    <cellStyle name="Output 4 2 2 2 2" xfId="8685" xr:uid="{00000000-0005-0000-0000-00009C2D0000}"/>
    <cellStyle name="Output 4 2 2 2 3" xfId="13378" xr:uid="{00000000-0005-0000-0000-00009D2D0000}"/>
    <cellStyle name="Output 4 2 2 3" xfId="8155" xr:uid="{00000000-0005-0000-0000-00009E2D0000}"/>
    <cellStyle name="Output 4 2 2 4" xfId="13210" xr:uid="{00000000-0005-0000-0000-00009F2D0000}"/>
    <cellStyle name="Output 4 2 3" xfId="1505" xr:uid="{00000000-0005-0000-0000-0000A02D0000}"/>
    <cellStyle name="Output 4 2 3 2" xfId="2054" xr:uid="{00000000-0005-0000-0000-0000A12D0000}"/>
    <cellStyle name="Output 4 2 3 2 2" xfId="8748" xr:uid="{00000000-0005-0000-0000-0000A22D0000}"/>
    <cellStyle name="Output 4 2 3 2 3" xfId="13441" xr:uid="{00000000-0005-0000-0000-0000A32D0000}"/>
    <cellStyle name="Output 4 2 3 3" xfId="8219" xr:uid="{00000000-0005-0000-0000-0000A42D0000}"/>
    <cellStyle name="Output 4 2 3 4" xfId="13274" xr:uid="{00000000-0005-0000-0000-0000A52D0000}"/>
    <cellStyle name="Output 4 2 4" xfId="1984" xr:uid="{00000000-0005-0000-0000-0000A62D0000}"/>
    <cellStyle name="Output 4 2 4 2" xfId="8680" xr:uid="{00000000-0005-0000-0000-0000A72D0000}"/>
    <cellStyle name="Output 4 2 4 3" xfId="13373" xr:uid="{00000000-0005-0000-0000-0000A82D0000}"/>
    <cellStyle name="Output 4 2 5" xfId="8145" xr:uid="{00000000-0005-0000-0000-0000A92D0000}"/>
    <cellStyle name="Output 4 2 6" xfId="13200" xr:uid="{00000000-0005-0000-0000-0000AA2D0000}"/>
    <cellStyle name="Output 4 3" xfId="1492" xr:uid="{00000000-0005-0000-0000-0000AB2D0000}"/>
    <cellStyle name="Output 4 3 2" xfId="1456" xr:uid="{00000000-0005-0000-0000-0000AC2D0000}"/>
    <cellStyle name="Output 4 3 2 2" xfId="2006" xr:uid="{00000000-0005-0000-0000-0000AD2D0000}"/>
    <cellStyle name="Output 4 3 2 2 2" xfId="8700" xr:uid="{00000000-0005-0000-0000-0000AE2D0000}"/>
    <cellStyle name="Output 4 3 2 2 3" xfId="13393" xr:uid="{00000000-0005-0000-0000-0000AF2D0000}"/>
    <cellStyle name="Output 4 3 2 3" xfId="8170" xr:uid="{00000000-0005-0000-0000-0000B02D0000}"/>
    <cellStyle name="Output 4 3 2 4" xfId="13225" xr:uid="{00000000-0005-0000-0000-0000B12D0000}"/>
    <cellStyle name="Output 4 3 3" xfId="1484" xr:uid="{00000000-0005-0000-0000-0000B22D0000}"/>
    <cellStyle name="Output 4 3 3 2" xfId="2033" xr:uid="{00000000-0005-0000-0000-0000B32D0000}"/>
    <cellStyle name="Output 4 3 3 2 2" xfId="8727" xr:uid="{00000000-0005-0000-0000-0000B42D0000}"/>
    <cellStyle name="Output 4 3 3 2 3" xfId="13420" xr:uid="{00000000-0005-0000-0000-0000B52D0000}"/>
    <cellStyle name="Output 4 3 3 3" xfId="8198" xr:uid="{00000000-0005-0000-0000-0000B62D0000}"/>
    <cellStyle name="Output 4 3 3 4" xfId="13253" xr:uid="{00000000-0005-0000-0000-0000B72D0000}"/>
    <cellStyle name="Output 4 3 4" xfId="2041" xr:uid="{00000000-0005-0000-0000-0000B82D0000}"/>
    <cellStyle name="Output 4 3 4 2" xfId="8735" xr:uid="{00000000-0005-0000-0000-0000B92D0000}"/>
    <cellStyle name="Output 4 3 4 3" xfId="13428" xr:uid="{00000000-0005-0000-0000-0000BA2D0000}"/>
    <cellStyle name="Output 4 3 5" xfId="8206" xr:uid="{00000000-0005-0000-0000-0000BB2D0000}"/>
    <cellStyle name="Output 4 3 6" xfId="13261" xr:uid="{00000000-0005-0000-0000-0000BC2D0000}"/>
    <cellStyle name="Output 4 4" xfId="1676" xr:uid="{00000000-0005-0000-0000-0000BD2D0000}"/>
    <cellStyle name="Output 4 4 2" xfId="2231" xr:uid="{00000000-0005-0000-0000-0000BE2D0000}"/>
    <cellStyle name="Output 4 4 2 2" xfId="8914" xr:uid="{00000000-0005-0000-0000-0000BF2D0000}"/>
    <cellStyle name="Output 4 4 2 3" xfId="13488" xr:uid="{00000000-0005-0000-0000-0000C02D0000}"/>
    <cellStyle name="Output 4 4 3" xfId="8386" xr:uid="{00000000-0005-0000-0000-0000C12D0000}"/>
    <cellStyle name="Output 4 4 4" xfId="13321" xr:uid="{00000000-0005-0000-0000-0000C22D0000}"/>
    <cellStyle name="Output 4 5" xfId="1758" xr:uid="{00000000-0005-0000-0000-0000C32D0000}"/>
    <cellStyle name="Output 4 5 2" xfId="8466" xr:uid="{00000000-0005-0000-0000-0000C42D0000}"/>
    <cellStyle name="Output 4 5 3" xfId="13340" xr:uid="{00000000-0005-0000-0000-0000C52D0000}"/>
    <cellStyle name="Output 4 6" xfId="1300" xr:uid="{00000000-0005-0000-0000-0000C62D0000}"/>
    <cellStyle name="Output 4 6 2" xfId="8014" xr:uid="{00000000-0005-0000-0000-0000C72D0000}"/>
    <cellStyle name="Output 4 6 3" xfId="13185" xr:uid="{00000000-0005-0000-0000-0000C82D0000}"/>
    <cellStyle name="Output 4 7" xfId="7920" xr:uid="{00000000-0005-0000-0000-0000C92D0000}"/>
    <cellStyle name="Output 4 8" xfId="13149" xr:uid="{00000000-0005-0000-0000-0000CA2D0000}"/>
    <cellStyle name="Output 5" xfId="1190" xr:uid="{00000000-0005-0000-0000-0000CB2D0000}"/>
    <cellStyle name="Output 5 2" xfId="2073" xr:uid="{00000000-0005-0000-0000-0000CC2D0000}"/>
    <cellStyle name="Output 5 2 2" xfId="8767" xr:uid="{00000000-0005-0000-0000-0000CD2D0000}"/>
    <cellStyle name="Output 5 2 3" xfId="13460" xr:uid="{00000000-0005-0000-0000-0000CE2D0000}"/>
    <cellStyle name="Output 5 3" xfId="1524" xr:uid="{00000000-0005-0000-0000-0000CF2D0000}"/>
    <cellStyle name="Output 5 3 2" xfId="8238" xr:uid="{00000000-0005-0000-0000-0000D02D0000}"/>
    <cellStyle name="Output 5 3 3" xfId="13293" xr:uid="{00000000-0005-0000-0000-0000D12D0000}"/>
    <cellStyle name="Output 5 4" xfId="7910" xr:uid="{00000000-0005-0000-0000-0000D22D0000}"/>
    <cellStyle name="Output 5 5" xfId="13139" xr:uid="{00000000-0005-0000-0000-0000D32D0000}"/>
    <cellStyle name="Output 6" xfId="1186" xr:uid="{00000000-0005-0000-0000-0000D42D0000}"/>
    <cellStyle name="Output 6 2" xfId="2069" xr:uid="{00000000-0005-0000-0000-0000D52D0000}"/>
    <cellStyle name="Output 6 2 2" xfId="8763" xr:uid="{00000000-0005-0000-0000-0000D62D0000}"/>
    <cellStyle name="Output 6 2 3" xfId="13456" xr:uid="{00000000-0005-0000-0000-0000D72D0000}"/>
    <cellStyle name="Output 6 3" xfId="1520" xr:uid="{00000000-0005-0000-0000-0000D82D0000}"/>
    <cellStyle name="Output 6 3 2" xfId="8234" xr:uid="{00000000-0005-0000-0000-0000D92D0000}"/>
    <cellStyle name="Output 6 3 3" xfId="13289" xr:uid="{00000000-0005-0000-0000-0000DA2D0000}"/>
    <cellStyle name="Output 6 4" xfId="7906" xr:uid="{00000000-0005-0000-0000-0000DB2D0000}"/>
    <cellStyle name="Output 6 5" xfId="13135" xr:uid="{00000000-0005-0000-0000-0000DC2D0000}"/>
    <cellStyle name="Output 7" xfId="1175" xr:uid="{00000000-0005-0000-0000-0000DD2D0000}"/>
    <cellStyle name="Output 7 2" xfId="2137" xr:uid="{00000000-0005-0000-0000-0000DE2D0000}"/>
    <cellStyle name="Output 7 2 2" xfId="8831" xr:uid="{00000000-0005-0000-0000-0000DF2D0000}"/>
    <cellStyle name="Output 7 2 3" xfId="13466" xr:uid="{00000000-0005-0000-0000-0000E02D0000}"/>
    <cellStyle name="Output 7 3" xfId="1588" xr:uid="{00000000-0005-0000-0000-0000E12D0000}"/>
    <cellStyle name="Output 7 3 2" xfId="8302" xr:uid="{00000000-0005-0000-0000-0000E22D0000}"/>
    <cellStyle name="Output 7 3 3" xfId="13299" xr:uid="{00000000-0005-0000-0000-0000E32D0000}"/>
    <cellStyle name="Output 7 4" xfId="7895" xr:uid="{00000000-0005-0000-0000-0000E42D0000}"/>
    <cellStyle name="Output 7 5" xfId="13124" xr:uid="{00000000-0005-0000-0000-0000E52D0000}"/>
    <cellStyle name="Output 8" xfId="1209" xr:uid="{00000000-0005-0000-0000-0000E62D0000}"/>
    <cellStyle name="Output 8 2" xfId="2147" xr:uid="{00000000-0005-0000-0000-0000E72D0000}"/>
    <cellStyle name="Output 8 2 2" xfId="8839" xr:uid="{00000000-0005-0000-0000-0000E82D0000}"/>
    <cellStyle name="Output 8 2 3" xfId="13473" xr:uid="{00000000-0005-0000-0000-0000E92D0000}"/>
    <cellStyle name="Output 8 3" xfId="1599" xr:uid="{00000000-0005-0000-0000-0000EA2D0000}"/>
    <cellStyle name="Output 8 3 2" xfId="8310" xr:uid="{00000000-0005-0000-0000-0000EB2D0000}"/>
    <cellStyle name="Output 8 3 3" xfId="13306" xr:uid="{00000000-0005-0000-0000-0000EC2D0000}"/>
    <cellStyle name="Output 8 4" xfId="7929" xr:uid="{00000000-0005-0000-0000-0000ED2D0000}"/>
    <cellStyle name="Output 8 5" xfId="13158" xr:uid="{00000000-0005-0000-0000-0000EE2D0000}"/>
    <cellStyle name="Output 9" xfId="1228" xr:uid="{00000000-0005-0000-0000-0000EF2D0000}"/>
    <cellStyle name="Output 9 2" xfId="2362" xr:uid="{00000000-0005-0000-0000-0000F02D0000}"/>
    <cellStyle name="Output 9 2 2" xfId="9014" xr:uid="{00000000-0005-0000-0000-0000F12D0000}"/>
    <cellStyle name="Output 9 2 3" xfId="13520" xr:uid="{00000000-0005-0000-0000-0000F22D0000}"/>
    <cellStyle name="Output 9 3" xfId="7948" xr:uid="{00000000-0005-0000-0000-0000F32D0000}"/>
    <cellStyle name="Output 9 4" xfId="13177" xr:uid="{00000000-0005-0000-0000-0000F42D0000}"/>
    <cellStyle name="Output_IOPES" xfId="2624" xr:uid="{00000000-0005-0000-0000-0000F52D0000}"/>
    <cellStyle name="Percent 2" xfId="14" xr:uid="{00000000-0005-0000-0000-0000F62D0000}"/>
    <cellStyle name="Percent 2 2" xfId="32" xr:uid="{00000000-0005-0000-0000-0000F72D0000}"/>
    <cellStyle name="Percent 2_IOPES" xfId="2709" xr:uid="{00000000-0005-0000-0000-0000F82D0000}"/>
    <cellStyle name="Porcentagem" xfId="13684" builtinId="5"/>
    <cellStyle name="Porcentagem 2" xfId="15" xr:uid="{00000000-0005-0000-0000-0000FA2D0000}"/>
    <cellStyle name="Porcentagem 2 10" xfId="64" xr:uid="{00000000-0005-0000-0000-0000FB2D0000}"/>
    <cellStyle name="Porcentagem 2 2" xfId="16" xr:uid="{00000000-0005-0000-0000-0000FC2D0000}"/>
    <cellStyle name="Porcentagem 2 2 2" xfId="34" xr:uid="{00000000-0005-0000-0000-0000FD2D0000}"/>
    <cellStyle name="Porcentagem 2 3" xfId="33" xr:uid="{00000000-0005-0000-0000-0000FE2D0000}"/>
    <cellStyle name="Porcentagem 2 4" xfId="13596" xr:uid="{00000000-0005-0000-0000-0000FF2D0000}"/>
    <cellStyle name="Porcentagem 3" xfId="227" xr:uid="{00000000-0005-0000-0000-0000002E0000}"/>
    <cellStyle name="Porcentagem 3 2" xfId="13597" xr:uid="{00000000-0005-0000-0000-0000012E0000}"/>
    <cellStyle name="Separador de milhares 2" xfId="2" xr:uid="{00000000-0005-0000-0000-0000022E0000}"/>
    <cellStyle name="Separador de milhares 2 2" xfId="27" xr:uid="{00000000-0005-0000-0000-0000032E0000}"/>
    <cellStyle name="Separador de milhares 2 2 2" xfId="196" xr:uid="{00000000-0005-0000-0000-0000042E0000}"/>
    <cellStyle name="Separador de milhares 2 2 2 2" xfId="2535" xr:uid="{00000000-0005-0000-0000-0000052E0000}"/>
    <cellStyle name="Separador de milhares 2 2 2 3" xfId="2191" xr:uid="{00000000-0005-0000-0000-0000062E0000}"/>
    <cellStyle name="Separador de milhares 2 2 3" xfId="2370" xr:uid="{00000000-0005-0000-0000-0000072E0000}"/>
    <cellStyle name="Separador de milhares 2 2 4" xfId="1793" xr:uid="{00000000-0005-0000-0000-0000082E0000}"/>
    <cellStyle name="Separador de milhares 2 3" xfId="59" xr:uid="{00000000-0005-0000-0000-0000092E0000}"/>
    <cellStyle name="Separador de milhares 2 3 2" xfId="218" xr:uid="{00000000-0005-0000-0000-00000A2E0000}"/>
    <cellStyle name="Separador de milhares 2 3 2 2" xfId="2557" xr:uid="{00000000-0005-0000-0000-00000B2E0000}"/>
    <cellStyle name="Separador de milhares 2 3 2 3" xfId="2214" xr:uid="{00000000-0005-0000-0000-00000C2E0000}"/>
    <cellStyle name="Separador de milhares 3" xfId="17" xr:uid="{00000000-0005-0000-0000-00000D2E0000}"/>
    <cellStyle name="Separador de milhares 3 2" xfId="35" xr:uid="{00000000-0005-0000-0000-00000E2E0000}"/>
    <cellStyle name="Separador de milhares 3 2 2" xfId="197" xr:uid="{00000000-0005-0000-0000-00000F2E0000}"/>
    <cellStyle name="Separador de milhares 3 2 2 2" xfId="2536" xr:uid="{00000000-0005-0000-0000-0000102E0000}"/>
    <cellStyle name="Separador de milhares 3 2 2 3" xfId="2193" xr:uid="{00000000-0005-0000-0000-0000112E0000}"/>
    <cellStyle name="Separador de milhares 3 2 3" xfId="2375" xr:uid="{00000000-0005-0000-0000-0000122E0000}"/>
    <cellStyle name="Separador de milhares 3 2 4" xfId="1794" xr:uid="{00000000-0005-0000-0000-0000132E0000}"/>
    <cellStyle name="Separador de milhares 4" xfId="60" xr:uid="{00000000-0005-0000-0000-0000142E0000}"/>
    <cellStyle name="Separador de milhares 4 10" xfId="2838" xr:uid="{00000000-0005-0000-0000-0000152E0000}"/>
    <cellStyle name="Separador de milhares 4 10 2" xfId="5779" xr:uid="{00000000-0005-0000-0000-0000162E0000}"/>
    <cellStyle name="Separador de milhares 4 10 2 2" xfId="12205" xr:uid="{00000000-0005-0000-0000-0000172E0000}"/>
    <cellStyle name="Separador de milhares 4 10 3" xfId="9278" xr:uid="{00000000-0005-0000-0000-0000182E0000}"/>
    <cellStyle name="Separador de milhares 4 11" xfId="3769" xr:uid="{00000000-0005-0000-0000-0000192E0000}"/>
    <cellStyle name="Separador de milhares 4 11 2" xfId="10195" xr:uid="{00000000-0005-0000-0000-00001A2E0000}"/>
    <cellStyle name="Separador de milhares 4 12" xfId="6701" xr:uid="{00000000-0005-0000-0000-00001B2E0000}"/>
    <cellStyle name="Separador de milhares 4 13" xfId="6744" xr:uid="{00000000-0005-0000-0000-00001C2E0000}"/>
    <cellStyle name="Separador de milhares 4 14" xfId="6785" xr:uid="{00000000-0005-0000-0000-00001D2E0000}"/>
    <cellStyle name="Separador de milhares 4 15" xfId="6824" xr:uid="{00000000-0005-0000-0000-00001E2E0000}"/>
    <cellStyle name="Separador de milhares 4 2" xfId="124" xr:uid="{00000000-0005-0000-0000-00001F2E0000}"/>
    <cellStyle name="Separador de milhares 4 2 2" xfId="185" xr:uid="{00000000-0005-0000-0000-0000202E0000}"/>
    <cellStyle name="Separador de milhares 4 2 2 2" xfId="556" xr:uid="{00000000-0005-0000-0000-0000212E0000}"/>
    <cellStyle name="Separador de milhares 4 2 2 2 2" xfId="1135" xr:uid="{00000000-0005-0000-0000-0000222E0000}"/>
    <cellStyle name="Separador de milhares 4 2 2 2 2 2" xfId="4794" xr:uid="{00000000-0005-0000-0000-0000232E0000}"/>
    <cellStyle name="Separador de milhares 4 2 2 2 2 2 2" xfId="11220" xr:uid="{00000000-0005-0000-0000-0000242E0000}"/>
    <cellStyle name="Separador de milhares 4 2 2 2 2 3" xfId="7855" xr:uid="{00000000-0005-0000-0000-0000252E0000}"/>
    <cellStyle name="Separador de milhares 4 2 2 2 3" xfId="2524" xr:uid="{00000000-0005-0000-0000-0000262E0000}"/>
    <cellStyle name="Separador de milhares 4 2 2 2 3 2" xfId="5706" xr:uid="{00000000-0005-0000-0000-0000272E0000}"/>
    <cellStyle name="Separador de milhares 4 2 2 2 3 2 2" xfId="12132" xr:uid="{00000000-0005-0000-0000-0000282E0000}"/>
    <cellStyle name="Separador de milhares 4 2 2 2 3 3" xfId="9156" xr:uid="{00000000-0005-0000-0000-0000292E0000}"/>
    <cellStyle name="Separador de milhares 4 2 2 2 4" xfId="3685" xr:uid="{00000000-0005-0000-0000-00002A2E0000}"/>
    <cellStyle name="Separador de milhares 4 2 2 2 4 2" xfId="6624" xr:uid="{00000000-0005-0000-0000-00002B2E0000}"/>
    <cellStyle name="Separador de milhares 4 2 2 2 4 2 2" xfId="13050" xr:uid="{00000000-0005-0000-0000-00002C2E0000}"/>
    <cellStyle name="Separador de milhares 4 2 2 2 4 3" xfId="10123" xr:uid="{00000000-0005-0000-0000-00002D2E0000}"/>
    <cellStyle name="Separador de milhares 4 2 2 2 5" xfId="4246" xr:uid="{00000000-0005-0000-0000-00002E2E0000}"/>
    <cellStyle name="Separador de milhares 4 2 2 2 5 2" xfId="10672" xr:uid="{00000000-0005-0000-0000-00002F2E0000}"/>
    <cellStyle name="Separador de milhares 4 2 2 2 6" xfId="7301" xr:uid="{00000000-0005-0000-0000-0000302E0000}"/>
    <cellStyle name="Separador de milhares 4 2 2 3" xfId="377" xr:uid="{00000000-0005-0000-0000-0000312E0000}"/>
    <cellStyle name="Separador de milhares 4 2 2 3 2" xfId="957" xr:uid="{00000000-0005-0000-0000-0000322E0000}"/>
    <cellStyle name="Separador de milhares 4 2 2 3 2 2" xfId="4616" xr:uid="{00000000-0005-0000-0000-0000332E0000}"/>
    <cellStyle name="Separador de milhares 4 2 2 3 2 2 2" xfId="11042" xr:uid="{00000000-0005-0000-0000-0000342E0000}"/>
    <cellStyle name="Separador de milhares 4 2 2 3 2 3" xfId="7677" xr:uid="{00000000-0005-0000-0000-0000352E0000}"/>
    <cellStyle name="Separador de milhares 4 2 2 3 3" xfId="2292" xr:uid="{00000000-0005-0000-0000-0000362E0000}"/>
    <cellStyle name="Separador de milhares 4 2 2 3 3 2" xfId="5546" xr:uid="{00000000-0005-0000-0000-0000372E0000}"/>
    <cellStyle name="Separador de milhares 4 2 2 3 3 2 2" xfId="11972" xr:uid="{00000000-0005-0000-0000-0000382E0000}"/>
    <cellStyle name="Separador de milhares 4 2 2 3 3 3" xfId="8973" xr:uid="{00000000-0005-0000-0000-0000392E0000}"/>
    <cellStyle name="Separador de milhares 4 2 2 3 4" xfId="3527" xr:uid="{00000000-0005-0000-0000-00003A2E0000}"/>
    <cellStyle name="Separador de milhares 4 2 2 3 4 2" xfId="6466" xr:uid="{00000000-0005-0000-0000-00003B2E0000}"/>
    <cellStyle name="Separador de milhares 4 2 2 3 4 2 2" xfId="12892" xr:uid="{00000000-0005-0000-0000-00003C2E0000}"/>
    <cellStyle name="Separador de milhares 4 2 2 3 4 3" xfId="9965" xr:uid="{00000000-0005-0000-0000-00003D2E0000}"/>
    <cellStyle name="Separador de milhares 4 2 2 3 5" xfId="4068" xr:uid="{00000000-0005-0000-0000-00003E2E0000}"/>
    <cellStyle name="Separador de milhares 4 2 2 3 5 2" xfId="10494" xr:uid="{00000000-0005-0000-0000-00003F2E0000}"/>
    <cellStyle name="Separador de milhares 4 2 2 3 6" xfId="7123" xr:uid="{00000000-0005-0000-0000-0000402E0000}"/>
    <cellStyle name="Separador de milhares 4 2 2 4" xfId="779" xr:uid="{00000000-0005-0000-0000-0000412E0000}"/>
    <cellStyle name="Separador de milhares 4 2 2 4 2" xfId="4438" xr:uid="{00000000-0005-0000-0000-0000422E0000}"/>
    <cellStyle name="Separador de milhares 4 2 2 4 2 2" xfId="10864" xr:uid="{00000000-0005-0000-0000-0000432E0000}"/>
    <cellStyle name="Separador de milhares 4 2 2 4 3" xfId="7499" xr:uid="{00000000-0005-0000-0000-0000442E0000}"/>
    <cellStyle name="Separador de milhares 4 2 2 5" xfId="1736" xr:uid="{00000000-0005-0000-0000-0000452E0000}"/>
    <cellStyle name="Separador de milhares 4 2 2 5 2" xfId="5178" xr:uid="{00000000-0005-0000-0000-0000462E0000}"/>
    <cellStyle name="Separador de milhares 4 2 2 5 2 2" xfId="11604" xr:uid="{00000000-0005-0000-0000-0000472E0000}"/>
    <cellStyle name="Separador de milhares 4 2 2 5 3" xfId="8445" xr:uid="{00000000-0005-0000-0000-0000482E0000}"/>
    <cellStyle name="Separador de milhares 4 2 2 6" xfId="3165" xr:uid="{00000000-0005-0000-0000-0000492E0000}"/>
    <cellStyle name="Separador de milhares 4 2 2 6 2" xfId="6104" xr:uid="{00000000-0005-0000-0000-00004A2E0000}"/>
    <cellStyle name="Separador de milhares 4 2 2 6 2 2" xfId="12530" xr:uid="{00000000-0005-0000-0000-00004B2E0000}"/>
    <cellStyle name="Separador de milhares 4 2 2 6 3" xfId="9603" xr:uid="{00000000-0005-0000-0000-00004C2E0000}"/>
    <cellStyle name="Separador de milhares 4 2 2 7" xfId="3890" xr:uid="{00000000-0005-0000-0000-00004D2E0000}"/>
    <cellStyle name="Separador de milhares 4 2 2 7 2" xfId="10316" xr:uid="{00000000-0005-0000-0000-00004E2E0000}"/>
    <cellStyle name="Separador de milhares 4 2 2 8" xfId="6945" xr:uid="{00000000-0005-0000-0000-00004F2E0000}"/>
    <cellStyle name="Separador de milhares 4 2 3" xfId="497" xr:uid="{00000000-0005-0000-0000-0000502E0000}"/>
    <cellStyle name="Separador de milhares 4 2 3 2" xfId="1076" xr:uid="{00000000-0005-0000-0000-0000512E0000}"/>
    <cellStyle name="Separador de milhares 4 2 3 2 2" xfId="2215" xr:uid="{00000000-0005-0000-0000-0000522E0000}"/>
    <cellStyle name="Separador de milhares 4 2 3 2 2 2" xfId="5484" xr:uid="{00000000-0005-0000-0000-0000532E0000}"/>
    <cellStyle name="Separador de milhares 4 2 3 2 2 2 2" xfId="11910" xr:uid="{00000000-0005-0000-0000-0000542E0000}"/>
    <cellStyle name="Separador de milhares 4 2 3 2 2 3" xfId="8899" xr:uid="{00000000-0005-0000-0000-0000552E0000}"/>
    <cellStyle name="Separador de milhares 4 2 3 2 3" xfId="3466" xr:uid="{00000000-0005-0000-0000-0000562E0000}"/>
    <cellStyle name="Separador de milhares 4 2 3 2 3 2" xfId="6405" xr:uid="{00000000-0005-0000-0000-0000572E0000}"/>
    <cellStyle name="Separador de milhares 4 2 3 2 3 2 2" xfId="12831" xr:uid="{00000000-0005-0000-0000-0000582E0000}"/>
    <cellStyle name="Separador de milhares 4 2 3 2 3 3" xfId="9904" xr:uid="{00000000-0005-0000-0000-0000592E0000}"/>
    <cellStyle name="Separador de milhares 4 2 3 2 4" xfId="4735" xr:uid="{00000000-0005-0000-0000-00005A2E0000}"/>
    <cellStyle name="Separador de milhares 4 2 3 2 4 2" xfId="11161" xr:uid="{00000000-0005-0000-0000-00005B2E0000}"/>
    <cellStyle name="Separador de milhares 4 2 3 2 5" xfId="7796" xr:uid="{00000000-0005-0000-0000-00005C2E0000}"/>
    <cellStyle name="Separador de milhares 4 2 3 3" xfId="1660" xr:uid="{00000000-0005-0000-0000-00005D2E0000}"/>
    <cellStyle name="Separador de milhares 4 2 3 3 2" xfId="5116" xr:uid="{00000000-0005-0000-0000-00005E2E0000}"/>
    <cellStyle name="Separador de milhares 4 2 3 3 2 2" xfId="11542" xr:uid="{00000000-0005-0000-0000-00005F2E0000}"/>
    <cellStyle name="Separador de milhares 4 2 3 3 3" xfId="8371" xr:uid="{00000000-0005-0000-0000-0000602E0000}"/>
    <cellStyle name="Separador de milhares 4 2 3 4" xfId="3104" xr:uid="{00000000-0005-0000-0000-0000612E0000}"/>
    <cellStyle name="Separador de milhares 4 2 3 4 2" xfId="6043" xr:uid="{00000000-0005-0000-0000-0000622E0000}"/>
    <cellStyle name="Separador de milhares 4 2 3 4 2 2" xfId="12469" xr:uid="{00000000-0005-0000-0000-0000632E0000}"/>
    <cellStyle name="Separador de milhares 4 2 3 4 3" xfId="9542" xr:uid="{00000000-0005-0000-0000-0000642E0000}"/>
    <cellStyle name="Separador de milhares 4 2 3 5" xfId="4187" xr:uid="{00000000-0005-0000-0000-0000652E0000}"/>
    <cellStyle name="Separador de milhares 4 2 3 5 2" xfId="10613" xr:uid="{00000000-0005-0000-0000-0000662E0000}"/>
    <cellStyle name="Separador de milhares 4 2 3 6" xfId="7242" xr:uid="{00000000-0005-0000-0000-0000672E0000}"/>
    <cellStyle name="Separador de milhares 4 2 4" xfId="318" xr:uid="{00000000-0005-0000-0000-0000682E0000}"/>
    <cellStyle name="Separador de milhares 4 2 4 2" xfId="898" xr:uid="{00000000-0005-0000-0000-0000692E0000}"/>
    <cellStyle name="Separador de milhares 4 2 4 2 2" xfId="4557" xr:uid="{00000000-0005-0000-0000-00006A2E0000}"/>
    <cellStyle name="Separador de milhares 4 2 4 2 2 2" xfId="10983" xr:uid="{00000000-0005-0000-0000-00006B2E0000}"/>
    <cellStyle name="Separador de milhares 4 2 4 2 3" xfId="7618" xr:uid="{00000000-0005-0000-0000-00006C2E0000}"/>
    <cellStyle name="Separador de milhares 4 2 4 3" xfId="2463" xr:uid="{00000000-0005-0000-0000-00006D2E0000}"/>
    <cellStyle name="Separador de milhares 4 2 4 3 2" xfId="5647" xr:uid="{00000000-0005-0000-0000-00006E2E0000}"/>
    <cellStyle name="Separador de milhares 4 2 4 3 2 2" xfId="12073" xr:uid="{00000000-0005-0000-0000-00006F2E0000}"/>
    <cellStyle name="Separador de milhares 4 2 4 3 3" xfId="9097" xr:uid="{00000000-0005-0000-0000-0000702E0000}"/>
    <cellStyle name="Separador de milhares 4 2 4 4" xfId="3626" xr:uid="{00000000-0005-0000-0000-0000712E0000}"/>
    <cellStyle name="Separador de milhares 4 2 4 4 2" xfId="6565" xr:uid="{00000000-0005-0000-0000-0000722E0000}"/>
    <cellStyle name="Separador de milhares 4 2 4 4 2 2" xfId="12991" xr:uid="{00000000-0005-0000-0000-0000732E0000}"/>
    <cellStyle name="Separador de milhares 4 2 4 4 3" xfId="10064" xr:uid="{00000000-0005-0000-0000-0000742E0000}"/>
    <cellStyle name="Separador de milhares 4 2 4 5" xfId="4009" xr:uid="{00000000-0005-0000-0000-0000752E0000}"/>
    <cellStyle name="Separador de milhares 4 2 4 5 2" xfId="10435" xr:uid="{00000000-0005-0000-0000-0000762E0000}"/>
    <cellStyle name="Separador de milhares 4 2 4 6" xfId="7064" xr:uid="{00000000-0005-0000-0000-0000772E0000}"/>
    <cellStyle name="Separador de milhares 4 2 5" xfId="720" xr:uid="{00000000-0005-0000-0000-0000782E0000}"/>
    <cellStyle name="Separador de milhares 4 2 5 2" xfId="1878" xr:uid="{00000000-0005-0000-0000-0000792E0000}"/>
    <cellStyle name="Separador de milhares 4 2 5 2 2" xfId="5276" xr:uid="{00000000-0005-0000-0000-00007A2E0000}"/>
    <cellStyle name="Separador de milhares 4 2 5 2 2 2" xfId="11702" xr:uid="{00000000-0005-0000-0000-00007B2E0000}"/>
    <cellStyle name="Separador de milhares 4 2 5 2 3" xfId="8574" xr:uid="{00000000-0005-0000-0000-00007C2E0000}"/>
    <cellStyle name="Separador de milhares 4 2 5 3" xfId="3260" xr:uid="{00000000-0005-0000-0000-00007D2E0000}"/>
    <cellStyle name="Separador de milhares 4 2 5 3 2" xfId="6199" xr:uid="{00000000-0005-0000-0000-00007E2E0000}"/>
    <cellStyle name="Separador de milhares 4 2 5 3 2 2" xfId="12625" xr:uid="{00000000-0005-0000-0000-00007F2E0000}"/>
    <cellStyle name="Separador de milhares 4 2 5 3 3" xfId="9698" xr:uid="{00000000-0005-0000-0000-0000802E0000}"/>
    <cellStyle name="Separador de milhares 4 2 5 4" xfId="4379" xr:uid="{00000000-0005-0000-0000-0000812E0000}"/>
    <cellStyle name="Separador de milhares 4 2 5 4 2" xfId="10805" xr:uid="{00000000-0005-0000-0000-0000822E0000}"/>
    <cellStyle name="Separador de milhares 4 2 5 5" xfId="7440" xr:uid="{00000000-0005-0000-0000-0000832E0000}"/>
    <cellStyle name="Separador de milhares 4 2 6" xfId="1324" xr:uid="{00000000-0005-0000-0000-0000842E0000}"/>
    <cellStyle name="Separador de milhares 4 2 6 2" xfId="4910" xr:uid="{00000000-0005-0000-0000-0000852E0000}"/>
    <cellStyle name="Separador de milhares 4 2 6 2 2" xfId="11336" xr:uid="{00000000-0005-0000-0000-0000862E0000}"/>
    <cellStyle name="Separador de milhares 4 2 6 3" xfId="8038" xr:uid="{00000000-0005-0000-0000-0000872E0000}"/>
    <cellStyle name="Separador de milhares 4 2 7" xfId="2896" xr:uid="{00000000-0005-0000-0000-0000882E0000}"/>
    <cellStyle name="Separador de milhares 4 2 7 2" xfId="5837" xr:uid="{00000000-0005-0000-0000-0000892E0000}"/>
    <cellStyle name="Separador de milhares 4 2 7 2 2" xfId="12263" xr:uid="{00000000-0005-0000-0000-00008A2E0000}"/>
    <cellStyle name="Separador de milhares 4 2 7 3" xfId="9336" xr:uid="{00000000-0005-0000-0000-00008B2E0000}"/>
    <cellStyle name="Separador de milhares 4 2 8" xfId="3831" xr:uid="{00000000-0005-0000-0000-00008C2E0000}"/>
    <cellStyle name="Separador de milhares 4 2 8 2" xfId="10257" xr:uid="{00000000-0005-0000-0000-00008D2E0000}"/>
    <cellStyle name="Separador de milhares 4 2 9" xfId="6886" xr:uid="{00000000-0005-0000-0000-00008E2E0000}"/>
    <cellStyle name="Separador de milhares 4 3" xfId="92" xr:uid="{00000000-0005-0000-0000-00008F2E0000}"/>
    <cellStyle name="Separador de milhares 4 3 2" xfId="465" xr:uid="{00000000-0005-0000-0000-0000902E0000}"/>
    <cellStyle name="Separador de milhares 4 3 2 2" xfId="1044" xr:uid="{00000000-0005-0000-0000-0000912E0000}"/>
    <cellStyle name="Separador de milhares 4 3 2 2 2" xfId="2255" xr:uid="{00000000-0005-0000-0000-0000922E0000}"/>
    <cellStyle name="Separador de milhares 4 3 2 2 2 2" xfId="5514" xr:uid="{00000000-0005-0000-0000-0000932E0000}"/>
    <cellStyle name="Separador de milhares 4 3 2 2 2 2 2" xfId="11940" xr:uid="{00000000-0005-0000-0000-0000942E0000}"/>
    <cellStyle name="Separador de milhares 4 3 2 2 2 3" xfId="8938" xr:uid="{00000000-0005-0000-0000-0000952E0000}"/>
    <cellStyle name="Separador de milhares 4 3 2 2 3" xfId="3496" xr:uid="{00000000-0005-0000-0000-0000962E0000}"/>
    <cellStyle name="Separador de milhares 4 3 2 2 3 2" xfId="6435" xr:uid="{00000000-0005-0000-0000-0000972E0000}"/>
    <cellStyle name="Separador de milhares 4 3 2 2 3 2 2" xfId="12861" xr:uid="{00000000-0005-0000-0000-0000982E0000}"/>
    <cellStyle name="Separador de milhares 4 3 2 2 3 3" xfId="9934" xr:uid="{00000000-0005-0000-0000-0000992E0000}"/>
    <cellStyle name="Separador de milhares 4 3 2 2 4" xfId="4703" xr:uid="{00000000-0005-0000-0000-00009A2E0000}"/>
    <cellStyle name="Separador de milhares 4 3 2 2 4 2" xfId="11129" xr:uid="{00000000-0005-0000-0000-00009B2E0000}"/>
    <cellStyle name="Separador de milhares 4 3 2 2 5" xfId="7764" xr:uid="{00000000-0005-0000-0000-00009C2E0000}"/>
    <cellStyle name="Separador de milhares 4 3 2 3" xfId="1700" xr:uid="{00000000-0005-0000-0000-00009D2E0000}"/>
    <cellStyle name="Separador de milhares 4 3 2 3 2" xfId="5146" xr:uid="{00000000-0005-0000-0000-00009E2E0000}"/>
    <cellStyle name="Separador de milhares 4 3 2 3 2 2" xfId="11572" xr:uid="{00000000-0005-0000-0000-00009F2E0000}"/>
    <cellStyle name="Separador de milhares 4 3 2 3 3" xfId="8410" xr:uid="{00000000-0005-0000-0000-0000A02E0000}"/>
    <cellStyle name="Separador de milhares 4 3 2 4" xfId="3134" xr:uid="{00000000-0005-0000-0000-0000A12E0000}"/>
    <cellStyle name="Separador de milhares 4 3 2 4 2" xfId="6073" xr:uid="{00000000-0005-0000-0000-0000A22E0000}"/>
    <cellStyle name="Separador de milhares 4 3 2 4 2 2" xfId="12499" xr:uid="{00000000-0005-0000-0000-0000A32E0000}"/>
    <cellStyle name="Separador de milhares 4 3 2 4 3" xfId="9572" xr:uid="{00000000-0005-0000-0000-0000A42E0000}"/>
    <cellStyle name="Separador de milhares 4 3 2 5" xfId="4155" xr:uid="{00000000-0005-0000-0000-0000A52E0000}"/>
    <cellStyle name="Separador de milhares 4 3 2 5 2" xfId="10581" xr:uid="{00000000-0005-0000-0000-0000A62E0000}"/>
    <cellStyle name="Separador de milhares 4 3 2 6" xfId="7210" xr:uid="{00000000-0005-0000-0000-0000A72E0000}"/>
    <cellStyle name="Separador de milhares 4 3 3" xfId="286" xr:uid="{00000000-0005-0000-0000-0000A82E0000}"/>
    <cellStyle name="Separador de milhares 4 3 3 2" xfId="866" xr:uid="{00000000-0005-0000-0000-0000A92E0000}"/>
    <cellStyle name="Separador de milhares 4 3 3 2 2" xfId="4525" xr:uid="{00000000-0005-0000-0000-0000AA2E0000}"/>
    <cellStyle name="Separador de milhares 4 3 3 2 2 2" xfId="10951" xr:uid="{00000000-0005-0000-0000-0000AB2E0000}"/>
    <cellStyle name="Separador de milhares 4 3 3 2 3" xfId="7586" xr:uid="{00000000-0005-0000-0000-0000AC2E0000}"/>
    <cellStyle name="Separador de milhares 4 3 3 3" xfId="2431" xr:uid="{00000000-0005-0000-0000-0000AD2E0000}"/>
    <cellStyle name="Separador de milhares 4 3 3 3 2" xfId="5615" xr:uid="{00000000-0005-0000-0000-0000AE2E0000}"/>
    <cellStyle name="Separador de milhares 4 3 3 3 2 2" xfId="12041" xr:uid="{00000000-0005-0000-0000-0000AF2E0000}"/>
    <cellStyle name="Separador de milhares 4 3 3 3 3" xfId="9065" xr:uid="{00000000-0005-0000-0000-0000B02E0000}"/>
    <cellStyle name="Separador de milhares 4 3 3 4" xfId="3594" xr:uid="{00000000-0005-0000-0000-0000B12E0000}"/>
    <cellStyle name="Separador de milhares 4 3 3 4 2" xfId="6533" xr:uid="{00000000-0005-0000-0000-0000B22E0000}"/>
    <cellStyle name="Separador de milhares 4 3 3 4 2 2" xfId="12959" xr:uid="{00000000-0005-0000-0000-0000B32E0000}"/>
    <cellStyle name="Separador de milhares 4 3 3 4 3" xfId="10032" xr:uid="{00000000-0005-0000-0000-0000B42E0000}"/>
    <cellStyle name="Separador de milhares 4 3 3 5" xfId="3977" xr:uid="{00000000-0005-0000-0000-0000B52E0000}"/>
    <cellStyle name="Separador de milhares 4 3 3 5 2" xfId="10403" xr:uid="{00000000-0005-0000-0000-0000B62E0000}"/>
    <cellStyle name="Separador de milhares 4 3 3 6" xfId="7032" xr:uid="{00000000-0005-0000-0000-0000B72E0000}"/>
    <cellStyle name="Separador de milhares 4 3 4" xfId="688" xr:uid="{00000000-0005-0000-0000-0000B82E0000}"/>
    <cellStyle name="Separador de milhares 4 3 4 2" xfId="1943" xr:uid="{00000000-0005-0000-0000-0000B92E0000}"/>
    <cellStyle name="Separador de milhares 4 3 4 2 2" xfId="5334" xr:uid="{00000000-0005-0000-0000-0000BA2E0000}"/>
    <cellStyle name="Separador de milhares 4 3 4 2 2 2" xfId="11760" xr:uid="{00000000-0005-0000-0000-0000BB2E0000}"/>
    <cellStyle name="Separador de milhares 4 3 4 2 3" xfId="8639" xr:uid="{00000000-0005-0000-0000-0000BC2E0000}"/>
    <cellStyle name="Separador de milhares 4 3 4 3" xfId="3318" xr:uid="{00000000-0005-0000-0000-0000BD2E0000}"/>
    <cellStyle name="Separador de milhares 4 3 4 3 2" xfId="6257" xr:uid="{00000000-0005-0000-0000-0000BE2E0000}"/>
    <cellStyle name="Separador de milhares 4 3 4 3 2 2" xfId="12683" xr:uid="{00000000-0005-0000-0000-0000BF2E0000}"/>
    <cellStyle name="Separador de milhares 4 3 4 3 3" xfId="9756" xr:uid="{00000000-0005-0000-0000-0000C02E0000}"/>
    <cellStyle name="Separador de milhares 4 3 4 4" xfId="4347" xr:uid="{00000000-0005-0000-0000-0000C12E0000}"/>
    <cellStyle name="Separador de milhares 4 3 4 4 2" xfId="10773" xr:uid="{00000000-0005-0000-0000-0000C22E0000}"/>
    <cellStyle name="Separador de milhares 4 3 4 5" xfId="7408" xr:uid="{00000000-0005-0000-0000-0000C32E0000}"/>
    <cellStyle name="Separador de milhares 4 3 5" xfId="1390" xr:uid="{00000000-0005-0000-0000-0000C42E0000}"/>
    <cellStyle name="Separador de milhares 4 3 5 2" xfId="4968" xr:uid="{00000000-0005-0000-0000-0000C52E0000}"/>
    <cellStyle name="Separador de milhares 4 3 5 2 2" xfId="11394" xr:uid="{00000000-0005-0000-0000-0000C62E0000}"/>
    <cellStyle name="Separador de milhares 4 3 5 3" xfId="8104" xr:uid="{00000000-0005-0000-0000-0000C72E0000}"/>
    <cellStyle name="Separador de milhares 4 3 6" xfId="2954" xr:uid="{00000000-0005-0000-0000-0000C82E0000}"/>
    <cellStyle name="Separador de milhares 4 3 6 2" xfId="5895" xr:uid="{00000000-0005-0000-0000-0000C92E0000}"/>
    <cellStyle name="Separador de milhares 4 3 6 2 2" xfId="12321" xr:uid="{00000000-0005-0000-0000-0000CA2E0000}"/>
    <cellStyle name="Separador de milhares 4 3 6 3" xfId="9394" xr:uid="{00000000-0005-0000-0000-0000CB2E0000}"/>
    <cellStyle name="Separador de milhares 4 3 7" xfId="3799" xr:uid="{00000000-0005-0000-0000-0000CC2E0000}"/>
    <cellStyle name="Separador de milhares 4 3 7 2" xfId="10225" xr:uid="{00000000-0005-0000-0000-0000CD2E0000}"/>
    <cellStyle name="Separador de milhares 4 3 8" xfId="6854" xr:uid="{00000000-0005-0000-0000-0000CE2E0000}"/>
    <cellStyle name="Separador de milhares 4 4" xfId="153" xr:uid="{00000000-0005-0000-0000-0000CF2E0000}"/>
    <cellStyle name="Separador de milhares 4 4 2" xfId="524" xr:uid="{00000000-0005-0000-0000-0000D02E0000}"/>
    <cellStyle name="Separador de milhares 4 4 2 2" xfId="1103" xr:uid="{00000000-0005-0000-0000-0000D12E0000}"/>
    <cellStyle name="Separador de milhares 4 4 2 2 2" xfId="4762" xr:uid="{00000000-0005-0000-0000-0000D22E0000}"/>
    <cellStyle name="Separador de milhares 4 4 2 2 2 2" xfId="11188" xr:uid="{00000000-0005-0000-0000-0000D32E0000}"/>
    <cellStyle name="Separador de milhares 4 4 2 2 3" xfId="7823" xr:uid="{00000000-0005-0000-0000-0000D42E0000}"/>
    <cellStyle name="Separador de milhares 4 4 2 3" xfId="2492" xr:uid="{00000000-0005-0000-0000-0000D52E0000}"/>
    <cellStyle name="Separador de milhares 4 4 2 3 2" xfId="5674" xr:uid="{00000000-0005-0000-0000-0000D62E0000}"/>
    <cellStyle name="Separador de milhares 4 4 2 3 2 2" xfId="12100" xr:uid="{00000000-0005-0000-0000-0000D72E0000}"/>
    <cellStyle name="Separador de milhares 4 4 2 3 3" xfId="9124" xr:uid="{00000000-0005-0000-0000-0000D82E0000}"/>
    <cellStyle name="Separador de milhares 4 4 2 4" xfId="3653" xr:uid="{00000000-0005-0000-0000-0000D92E0000}"/>
    <cellStyle name="Separador de milhares 4 4 2 4 2" xfId="6592" xr:uid="{00000000-0005-0000-0000-0000DA2E0000}"/>
    <cellStyle name="Separador de milhares 4 4 2 4 2 2" xfId="13018" xr:uid="{00000000-0005-0000-0000-0000DB2E0000}"/>
    <cellStyle name="Separador de milhares 4 4 2 4 3" xfId="10091" xr:uid="{00000000-0005-0000-0000-0000DC2E0000}"/>
    <cellStyle name="Separador de milhares 4 4 2 5" xfId="4214" xr:uid="{00000000-0005-0000-0000-0000DD2E0000}"/>
    <cellStyle name="Separador de milhares 4 4 2 5 2" xfId="10640" xr:uid="{00000000-0005-0000-0000-0000DE2E0000}"/>
    <cellStyle name="Separador de milhares 4 4 2 6" xfId="7269" xr:uid="{00000000-0005-0000-0000-0000DF2E0000}"/>
    <cellStyle name="Separador de milhares 4 4 3" xfId="345" xr:uid="{00000000-0005-0000-0000-0000E02E0000}"/>
    <cellStyle name="Separador de milhares 4 4 3 2" xfId="925" xr:uid="{00000000-0005-0000-0000-0000E12E0000}"/>
    <cellStyle name="Separador de milhares 4 4 3 2 2" xfId="4584" xr:uid="{00000000-0005-0000-0000-0000E22E0000}"/>
    <cellStyle name="Separador de milhares 4 4 3 2 2 2" xfId="11010" xr:uid="{00000000-0005-0000-0000-0000E32E0000}"/>
    <cellStyle name="Separador de milhares 4 4 3 2 3" xfId="7645" xr:uid="{00000000-0005-0000-0000-0000E42E0000}"/>
    <cellStyle name="Separador de milhares 4 4 3 3" xfId="2096" xr:uid="{00000000-0005-0000-0000-0000E52E0000}"/>
    <cellStyle name="Separador de milhares 4 4 3 3 2" xfId="5394" xr:uid="{00000000-0005-0000-0000-0000E62E0000}"/>
    <cellStyle name="Separador de milhares 4 4 3 3 2 2" xfId="11820" xr:uid="{00000000-0005-0000-0000-0000E72E0000}"/>
    <cellStyle name="Separador de milhares 4 4 3 3 3" xfId="8790" xr:uid="{00000000-0005-0000-0000-0000E82E0000}"/>
    <cellStyle name="Separador de milhares 4 4 3 4" xfId="3376" xr:uid="{00000000-0005-0000-0000-0000E92E0000}"/>
    <cellStyle name="Separador de milhares 4 4 3 4 2" xfId="6315" xr:uid="{00000000-0005-0000-0000-0000EA2E0000}"/>
    <cellStyle name="Separador de milhares 4 4 3 4 2 2" xfId="12741" xr:uid="{00000000-0005-0000-0000-0000EB2E0000}"/>
    <cellStyle name="Separador de milhares 4 4 3 4 3" xfId="9814" xr:uid="{00000000-0005-0000-0000-0000EC2E0000}"/>
    <cellStyle name="Separador de milhares 4 4 3 5" xfId="4036" xr:uid="{00000000-0005-0000-0000-0000ED2E0000}"/>
    <cellStyle name="Separador de milhares 4 4 3 5 2" xfId="10462" xr:uid="{00000000-0005-0000-0000-0000EE2E0000}"/>
    <cellStyle name="Separador de milhares 4 4 3 6" xfId="7091" xr:uid="{00000000-0005-0000-0000-0000EF2E0000}"/>
    <cellStyle name="Separador de milhares 4 4 4" xfId="747" xr:uid="{00000000-0005-0000-0000-0000F02E0000}"/>
    <cellStyle name="Separador de milhares 4 4 4 2" xfId="4406" xr:uid="{00000000-0005-0000-0000-0000F12E0000}"/>
    <cellStyle name="Separador de milhares 4 4 4 2 2" xfId="10832" xr:uid="{00000000-0005-0000-0000-0000F22E0000}"/>
    <cellStyle name="Separador de milhares 4 4 4 3" xfId="7467" xr:uid="{00000000-0005-0000-0000-0000F32E0000}"/>
    <cellStyle name="Separador de milhares 4 4 5" xfId="1547" xr:uid="{00000000-0005-0000-0000-0000F42E0000}"/>
    <cellStyle name="Separador de milhares 4 4 5 2" xfId="5026" xr:uid="{00000000-0005-0000-0000-0000F52E0000}"/>
    <cellStyle name="Separador de milhares 4 4 5 2 2" xfId="11452" xr:uid="{00000000-0005-0000-0000-0000F62E0000}"/>
    <cellStyle name="Separador de milhares 4 4 5 3" xfId="8261" xr:uid="{00000000-0005-0000-0000-0000F72E0000}"/>
    <cellStyle name="Separador de milhares 4 4 6" xfId="3013" xr:uid="{00000000-0005-0000-0000-0000F82E0000}"/>
    <cellStyle name="Separador de milhares 4 4 6 2" xfId="5953" xr:uid="{00000000-0005-0000-0000-0000F92E0000}"/>
    <cellStyle name="Separador de milhares 4 4 6 2 2" xfId="12379" xr:uid="{00000000-0005-0000-0000-0000FA2E0000}"/>
    <cellStyle name="Separador de milhares 4 4 6 3" xfId="9452" xr:uid="{00000000-0005-0000-0000-0000FB2E0000}"/>
    <cellStyle name="Separador de milhares 4 4 7" xfId="3858" xr:uid="{00000000-0005-0000-0000-0000FC2E0000}"/>
    <cellStyle name="Separador de milhares 4 4 7 2" xfId="10284" xr:uid="{00000000-0005-0000-0000-0000FD2E0000}"/>
    <cellStyle name="Separador de milhares 4 4 8" xfId="6913" xr:uid="{00000000-0005-0000-0000-0000FE2E0000}"/>
    <cellStyle name="Separador de milhares 4 5" xfId="219" xr:uid="{00000000-0005-0000-0000-0000FF2E0000}"/>
    <cellStyle name="Separador de milhares 4 5 2" xfId="583" xr:uid="{00000000-0005-0000-0000-0000002F0000}"/>
    <cellStyle name="Separador de milhares 4 5 2 2" xfId="1162" xr:uid="{00000000-0005-0000-0000-0000012F0000}"/>
    <cellStyle name="Separador de milhares 4 5 2 2 2" xfId="4821" xr:uid="{00000000-0005-0000-0000-0000022F0000}"/>
    <cellStyle name="Separador de milhares 4 5 2 2 2 2" xfId="11247" xr:uid="{00000000-0005-0000-0000-0000032F0000}"/>
    <cellStyle name="Separador de milhares 4 5 2 2 3" xfId="7882" xr:uid="{00000000-0005-0000-0000-0000042F0000}"/>
    <cellStyle name="Separador de milhares 4 5 2 3" xfId="2558" xr:uid="{00000000-0005-0000-0000-0000052F0000}"/>
    <cellStyle name="Separador de milhares 4 5 2 3 2" xfId="5733" xr:uid="{00000000-0005-0000-0000-0000062F0000}"/>
    <cellStyle name="Separador de milhares 4 5 2 3 2 2" xfId="12159" xr:uid="{00000000-0005-0000-0000-0000072F0000}"/>
    <cellStyle name="Separador de milhares 4 5 2 3 3" xfId="9183" xr:uid="{00000000-0005-0000-0000-0000082F0000}"/>
    <cellStyle name="Separador de milhares 4 5 2 4" xfId="3712" xr:uid="{00000000-0005-0000-0000-0000092F0000}"/>
    <cellStyle name="Separador de milhares 4 5 2 4 2" xfId="6651" xr:uid="{00000000-0005-0000-0000-00000A2F0000}"/>
    <cellStyle name="Separador de milhares 4 5 2 4 2 2" xfId="13077" xr:uid="{00000000-0005-0000-0000-00000B2F0000}"/>
    <cellStyle name="Separador de milhares 4 5 2 4 3" xfId="10150" xr:uid="{00000000-0005-0000-0000-00000C2F0000}"/>
    <cellStyle name="Separador de milhares 4 5 2 5" xfId="4273" xr:uid="{00000000-0005-0000-0000-00000D2F0000}"/>
    <cellStyle name="Separador de milhares 4 5 2 5 2" xfId="10699" xr:uid="{00000000-0005-0000-0000-00000E2F0000}"/>
    <cellStyle name="Separador de milhares 4 5 2 6" xfId="7328" xr:uid="{00000000-0005-0000-0000-00000F2F0000}"/>
    <cellStyle name="Separador de milhares 4 5 3" xfId="404" xr:uid="{00000000-0005-0000-0000-0000102F0000}"/>
    <cellStyle name="Separador de milhares 4 5 3 2" xfId="984" xr:uid="{00000000-0005-0000-0000-0000112F0000}"/>
    <cellStyle name="Separador de milhares 4 5 3 2 2" xfId="4643" xr:uid="{00000000-0005-0000-0000-0000122F0000}"/>
    <cellStyle name="Separador de milhares 4 5 3 2 2 2" xfId="11069" xr:uid="{00000000-0005-0000-0000-0000132F0000}"/>
    <cellStyle name="Separador de milhares 4 5 3 2 3" xfId="7704" xr:uid="{00000000-0005-0000-0000-0000142F0000}"/>
    <cellStyle name="Separador de milhares 4 5 3 3" xfId="2171" xr:uid="{00000000-0005-0000-0000-0000152F0000}"/>
    <cellStyle name="Separador de milhares 4 5 3 3 2" xfId="5453" xr:uid="{00000000-0005-0000-0000-0000162F0000}"/>
    <cellStyle name="Separador de milhares 4 5 3 3 2 2" xfId="11879" xr:uid="{00000000-0005-0000-0000-0000172F0000}"/>
    <cellStyle name="Separador de milhares 4 5 3 3 3" xfId="8863" xr:uid="{00000000-0005-0000-0000-0000182F0000}"/>
    <cellStyle name="Separador de milhares 4 5 3 4" xfId="3435" xr:uid="{00000000-0005-0000-0000-0000192F0000}"/>
    <cellStyle name="Separador de milhares 4 5 3 4 2" xfId="6374" xr:uid="{00000000-0005-0000-0000-00001A2F0000}"/>
    <cellStyle name="Separador de milhares 4 5 3 4 2 2" xfId="12800" xr:uid="{00000000-0005-0000-0000-00001B2F0000}"/>
    <cellStyle name="Separador de milhares 4 5 3 4 3" xfId="9873" xr:uid="{00000000-0005-0000-0000-00001C2F0000}"/>
    <cellStyle name="Separador de milhares 4 5 3 5" xfId="4095" xr:uid="{00000000-0005-0000-0000-00001D2F0000}"/>
    <cellStyle name="Separador de milhares 4 5 3 5 2" xfId="10521" xr:uid="{00000000-0005-0000-0000-00001E2F0000}"/>
    <cellStyle name="Separador de milhares 4 5 3 6" xfId="7150" xr:uid="{00000000-0005-0000-0000-00001F2F0000}"/>
    <cellStyle name="Separador de milhares 4 5 4" xfId="806" xr:uid="{00000000-0005-0000-0000-0000202F0000}"/>
    <cellStyle name="Separador de milhares 4 5 4 2" xfId="4465" xr:uid="{00000000-0005-0000-0000-0000212F0000}"/>
    <cellStyle name="Separador de milhares 4 5 4 2 2" xfId="10891" xr:uid="{00000000-0005-0000-0000-0000222F0000}"/>
    <cellStyle name="Separador de milhares 4 5 4 3" xfId="7526" xr:uid="{00000000-0005-0000-0000-0000232F0000}"/>
    <cellStyle name="Separador de milhares 4 5 5" xfId="1624" xr:uid="{00000000-0005-0000-0000-0000242F0000}"/>
    <cellStyle name="Separador de milhares 4 5 5 2" xfId="5085" xr:uid="{00000000-0005-0000-0000-0000252F0000}"/>
    <cellStyle name="Separador de milhares 4 5 5 2 2" xfId="11511" xr:uid="{00000000-0005-0000-0000-0000262F0000}"/>
    <cellStyle name="Separador de milhares 4 5 5 3" xfId="8335" xr:uid="{00000000-0005-0000-0000-0000272F0000}"/>
    <cellStyle name="Separador de milhares 4 5 6" xfId="3073" xr:uid="{00000000-0005-0000-0000-0000282F0000}"/>
    <cellStyle name="Separador de milhares 4 5 6 2" xfId="6012" xr:uid="{00000000-0005-0000-0000-0000292F0000}"/>
    <cellStyle name="Separador de milhares 4 5 6 2 2" xfId="12438" xr:uid="{00000000-0005-0000-0000-00002A2F0000}"/>
    <cellStyle name="Separador de milhares 4 5 6 3" xfId="9511" xr:uid="{00000000-0005-0000-0000-00002B2F0000}"/>
    <cellStyle name="Separador de milhares 4 5 7" xfId="3917" xr:uid="{00000000-0005-0000-0000-00002C2F0000}"/>
    <cellStyle name="Separador de milhares 4 5 7 2" xfId="10343" xr:uid="{00000000-0005-0000-0000-00002D2F0000}"/>
    <cellStyle name="Separador de milhares 4 5 8" xfId="6972" xr:uid="{00000000-0005-0000-0000-00002E2F0000}"/>
    <cellStyle name="Separador de milhares 4 6" xfId="435" xr:uid="{00000000-0005-0000-0000-00002F2F0000}"/>
    <cellStyle name="Separador de milhares 4 6 2" xfId="1014" xr:uid="{00000000-0005-0000-0000-0000302F0000}"/>
    <cellStyle name="Separador de milhares 4 6 2 2" xfId="4673" xr:uid="{00000000-0005-0000-0000-0000312F0000}"/>
    <cellStyle name="Separador de milhares 4 6 2 2 2" xfId="11099" xr:uid="{00000000-0005-0000-0000-0000322F0000}"/>
    <cellStyle name="Separador de milhares 4 6 2 3" xfId="7734" xr:uid="{00000000-0005-0000-0000-0000332F0000}"/>
    <cellStyle name="Separador de milhares 4 6 3" xfId="2399" xr:uid="{00000000-0005-0000-0000-0000342F0000}"/>
    <cellStyle name="Separador de milhares 4 6 3 2" xfId="5585" xr:uid="{00000000-0005-0000-0000-0000352F0000}"/>
    <cellStyle name="Separador de milhares 4 6 3 2 2" xfId="12011" xr:uid="{00000000-0005-0000-0000-0000362F0000}"/>
    <cellStyle name="Separador de milhares 4 6 3 3" xfId="9035" xr:uid="{00000000-0005-0000-0000-0000372F0000}"/>
    <cellStyle name="Separador de milhares 4 6 4" xfId="3564" xr:uid="{00000000-0005-0000-0000-0000382F0000}"/>
    <cellStyle name="Separador de milhares 4 6 4 2" xfId="6503" xr:uid="{00000000-0005-0000-0000-0000392F0000}"/>
    <cellStyle name="Separador de milhares 4 6 4 2 2" xfId="12929" xr:uid="{00000000-0005-0000-0000-00003A2F0000}"/>
    <cellStyle name="Separador de milhares 4 6 4 3" xfId="10002" xr:uid="{00000000-0005-0000-0000-00003B2F0000}"/>
    <cellStyle name="Separador de milhares 4 6 5" xfId="4125" xr:uid="{00000000-0005-0000-0000-00003C2F0000}"/>
    <cellStyle name="Separador de milhares 4 6 5 2" xfId="10551" xr:uid="{00000000-0005-0000-0000-00003D2F0000}"/>
    <cellStyle name="Separador de milhares 4 6 6" xfId="7180" xr:uid="{00000000-0005-0000-0000-00003E2F0000}"/>
    <cellStyle name="Separador de milhares 4 7" xfId="256" xr:uid="{00000000-0005-0000-0000-00003F2F0000}"/>
    <cellStyle name="Separador de milhares 4 7 2" xfId="836" xr:uid="{00000000-0005-0000-0000-0000402F0000}"/>
    <cellStyle name="Separador de milhares 4 7 2 2" xfId="4495" xr:uid="{00000000-0005-0000-0000-0000412F0000}"/>
    <cellStyle name="Separador de milhares 4 7 2 2 2" xfId="10921" xr:uid="{00000000-0005-0000-0000-0000422F0000}"/>
    <cellStyle name="Separador de milhares 4 7 2 3" xfId="7556" xr:uid="{00000000-0005-0000-0000-0000432F0000}"/>
    <cellStyle name="Separador de milhares 4 7 3" xfId="1815" xr:uid="{00000000-0005-0000-0000-0000442F0000}"/>
    <cellStyle name="Separador de milhares 4 7 3 2" xfId="5218" xr:uid="{00000000-0005-0000-0000-0000452F0000}"/>
    <cellStyle name="Separador de milhares 4 7 3 2 2" xfId="11644" xr:uid="{00000000-0005-0000-0000-0000462F0000}"/>
    <cellStyle name="Separador de milhares 4 7 3 3" xfId="8513" xr:uid="{00000000-0005-0000-0000-0000472F0000}"/>
    <cellStyle name="Separador de milhares 4 7 4" xfId="3202" xr:uid="{00000000-0005-0000-0000-0000482F0000}"/>
    <cellStyle name="Separador de milhares 4 7 4 2" xfId="6141" xr:uid="{00000000-0005-0000-0000-0000492F0000}"/>
    <cellStyle name="Separador de milhares 4 7 4 2 2" xfId="12567" xr:uid="{00000000-0005-0000-0000-00004A2F0000}"/>
    <cellStyle name="Separador de milhares 4 7 4 3" xfId="9640" xr:uid="{00000000-0005-0000-0000-00004B2F0000}"/>
    <cellStyle name="Separador de milhares 4 7 5" xfId="3947" xr:uid="{00000000-0005-0000-0000-00004C2F0000}"/>
    <cellStyle name="Separador de milhares 4 7 5 2" xfId="10373" xr:uid="{00000000-0005-0000-0000-00004D2F0000}"/>
    <cellStyle name="Separador de milhares 4 7 6" xfId="7002" xr:uid="{00000000-0005-0000-0000-00004E2F0000}"/>
    <cellStyle name="Separador de milhares 4 8" xfId="658" xr:uid="{00000000-0005-0000-0000-00004F2F0000}"/>
    <cellStyle name="Separador de milhares 4 8 2" xfId="4317" xr:uid="{00000000-0005-0000-0000-0000502F0000}"/>
    <cellStyle name="Separador de milhares 4 8 2 2" xfId="10743" xr:uid="{00000000-0005-0000-0000-0000512F0000}"/>
    <cellStyle name="Separador de milhares 4 8 3" xfId="7378" xr:uid="{00000000-0005-0000-0000-0000522F0000}"/>
    <cellStyle name="Separador de milhares 4 9" xfId="1256" xr:uid="{00000000-0005-0000-0000-0000532F0000}"/>
    <cellStyle name="Separador de milhares 4 9 2" xfId="4852" xr:uid="{00000000-0005-0000-0000-0000542F0000}"/>
    <cellStyle name="Separador de milhares 4 9 2 2" xfId="11278" xr:uid="{00000000-0005-0000-0000-0000552F0000}"/>
    <cellStyle name="Separador de milhares 4 9 3" xfId="7972" xr:uid="{00000000-0005-0000-0000-0000562F0000}"/>
    <cellStyle name="Separador de milhares 6" xfId="23" xr:uid="{00000000-0005-0000-0000-0000572F0000}"/>
    <cellStyle name="Separador de milhares 6 2" xfId="37" xr:uid="{00000000-0005-0000-0000-0000582F0000}"/>
    <cellStyle name="Separador de milhares 6 2 2" xfId="199" xr:uid="{00000000-0005-0000-0000-0000592F0000}"/>
    <cellStyle name="Separador de milhares 6 2 2 2" xfId="2538" xr:uid="{00000000-0005-0000-0000-00005A2F0000}"/>
    <cellStyle name="Separador de milhares 6 2 2 3" xfId="2195" xr:uid="{00000000-0005-0000-0000-00005B2F0000}"/>
    <cellStyle name="Separador de milhares 6 2 3" xfId="2377" xr:uid="{00000000-0005-0000-0000-00005C2F0000}"/>
    <cellStyle name="Separador de milhares 6 2 4" xfId="1796" xr:uid="{00000000-0005-0000-0000-00005D2F0000}"/>
    <cellStyle name="Texto de Aviso" xfId="20" builtinId="11" customBuiltin="1"/>
    <cellStyle name="Title" xfId="596" xr:uid="{00000000-0005-0000-0000-00005F2F0000}"/>
    <cellStyle name="Título 1 1" xfId="18" xr:uid="{00000000-0005-0000-0000-0000602F0000}"/>
    <cellStyle name="Título 1 1 1" xfId="19" xr:uid="{00000000-0005-0000-0000-0000612F0000}"/>
    <cellStyle name="Total" xfId="606" builtinId="25" customBuiltin="1"/>
    <cellStyle name="Vírgula" xfId="1" builtinId="3"/>
    <cellStyle name="Vírgula 10" xfId="108" xr:uid="{00000000-0005-0000-0000-0000642F0000}"/>
    <cellStyle name="Vírgula 10 2" xfId="169" xr:uid="{00000000-0005-0000-0000-0000652F0000}"/>
    <cellStyle name="Vírgula 10 2 2" xfId="540" xr:uid="{00000000-0005-0000-0000-0000662F0000}"/>
    <cellStyle name="Vírgula 10 2 2 2" xfId="1119" xr:uid="{00000000-0005-0000-0000-0000672F0000}"/>
    <cellStyle name="Vírgula 10 2 2 2 2" xfId="4778" xr:uid="{00000000-0005-0000-0000-0000682F0000}"/>
    <cellStyle name="Vírgula 10 2 2 2 2 2" xfId="11204" xr:uid="{00000000-0005-0000-0000-0000692F0000}"/>
    <cellStyle name="Vírgula 10 2 2 2 3" xfId="7839" xr:uid="{00000000-0005-0000-0000-00006A2F0000}"/>
    <cellStyle name="Vírgula 10 2 2 3" xfId="2508" xr:uid="{00000000-0005-0000-0000-00006B2F0000}"/>
    <cellStyle name="Vírgula 10 2 2 3 2" xfId="5690" xr:uid="{00000000-0005-0000-0000-00006C2F0000}"/>
    <cellStyle name="Vírgula 10 2 2 3 2 2" xfId="12116" xr:uid="{00000000-0005-0000-0000-00006D2F0000}"/>
    <cellStyle name="Vírgula 10 2 2 3 3" xfId="9140" xr:uid="{00000000-0005-0000-0000-00006E2F0000}"/>
    <cellStyle name="Vírgula 10 2 2 4" xfId="3669" xr:uid="{00000000-0005-0000-0000-00006F2F0000}"/>
    <cellStyle name="Vírgula 10 2 2 4 2" xfId="6608" xr:uid="{00000000-0005-0000-0000-0000702F0000}"/>
    <cellStyle name="Vírgula 10 2 2 4 2 2" xfId="13034" xr:uid="{00000000-0005-0000-0000-0000712F0000}"/>
    <cellStyle name="Vírgula 10 2 2 4 3" xfId="10107" xr:uid="{00000000-0005-0000-0000-0000722F0000}"/>
    <cellStyle name="Vírgula 10 2 2 5" xfId="4230" xr:uid="{00000000-0005-0000-0000-0000732F0000}"/>
    <cellStyle name="Vírgula 10 2 2 5 2" xfId="10656" xr:uid="{00000000-0005-0000-0000-0000742F0000}"/>
    <cellStyle name="Vírgula 10 2 2 6" xfId="7285" xr:uid="{00000000-0005-0000-0000-0000752F0000}"/>
    <cellStyle name="Vírgula 10 2 3" xfId="361" xr:uid="{00000000-0005-0000-0000-0000762F0000}"/>
    <cellStyle name="Vírgula 10 2 3 2" xfId="941" xr:uid="{00000000-0005-0000-0000-0000772F0000}"/>
    <cellStyle name="Vírgula 10 2 3 2 2" xfId="4600" xr:uid="{00000000-0005-0000-0000-0000782F0000}"/>
    <cellStyle name="Vírgula 10 2 3 2 2 2" xfId="11026" xr:uid="{00000000-0005-0000-0000-0000792F0000}"/>
    <cellStyle name="Vírgula 10 2 3 2 3" xfId="7661" xr:uid="{00000000-0005-0000-0000-00007A2F0000}"/>
    <cellStyle name="Vírgula 10 2 3 3" xfId="2300" xr:uid="{00000000-0005-0000-0000-00007B2F0000}"/>
    <cellStyle name="Vírgula 10 2 3 3 2" xfId="5554" xr:uid="{00000000-0005-0000-0000-00007C2F0000}"/>
    <cellStyle name="Vírgula 10 2 3 3 2 2" xfId="11980" xr:uid="{00000000-0005-0000-0000-00007D2F0000}"/>
    <cellStyle name="Vírgula 10 2 3 3 3" xfId="8981" xr:uid="{00000000-0005-0000-0000-00007E2F0000}"/>
    <cellStyle name="Vírgula 10 2 3 4" xfId="3535" xr:uid="{00000000-0005-0000-0000-00007F2F0000}"/>
    <cellStyle name="Vírgula 10 2 3 4 2" xfId="6474" xr:uid="{00000000-0005-0000-0000-0000802F0000}"/>
    <cellStyle name="Vírgula 10 2 3 4 2 2" xfId="12900" xr:uid="{00000000-0005-0000-0000-0000812F0000}"/>
    <cellStyle name="Vírgula 10 2 3 4 3" xfId="9973" xr:uid="{00000000-0005-0000-0000-0000822F0000}"/>
    <cellStyle name="Vírgula 10 2 3 5" xfId="4052" xr:uid="{00000000-0005-0000-0000-0000832F0000}"/>
    <cellStyle name="Vírgula 10 2 3 5 2" xfId="10478" xr:uid="{00000000-0005-0000-0000-0000842F0000}"/>
    <cellStyle name="Vírgula 10 2 3 6" xfId="7107" xr:uid="{00000000-0005-0000-0000-0000852F0000}"/>
    <cellStyle name="Vírgula 10 2 4" xfId="763" xr:uid="{00000000-0005-0000-0000-0000862F0000}"/>
    <cellStyle name="Vírgula 10 2 4 2" xfId="4422" xr:uid="{00000000-0005-0000-0000-0000872F0000}"/>
    <cellStyle name="Vírgula 10 2 4 2 2" xfId="10848" xr:uid="{00000000-0005-0000-0000-0000882F0000}"/>
    <cellStyle name="Vírgula 10 2 4 3" xfId="7483" xr:uid="{00000000-0005-0000-0000-0000892F0000}"/>
    <cellStyle name="Vírgula 10 2 5" xfId="1744" xr:uid="{00000000-0005-0000-0000-00008A2F0000}"/>
    <cellStyle name="Vírgula 10 2 5 2" xfId="5186" xr:uid="{00000000-0005-0000-0000-00008B2F0000}"/>
    <cellStyle name="Vírgula 10 2 5 2 2" xfId="11612" xr:uid="{00000000-0005-0000-0000-00008C2F0000}"/>
    <cellStyle name="Vírgula 10 2 5 3" xfId="8453" xr:uid="{00000000-0005-0000-0000-00008D2F0000}"/>
    <cellStyle name="Vírgula 10 2 6" xfId="3173" xr:uid="{00000000-0005-0000-0000-00008E2F0000}"/>
    <cellStyle name="Vírgula 10 2 6 2" xfId="6112" xr:uid="{00000000-0005-0000-0000-00008F2F0000}"/>
    <cellStyle name="Vírgula 10 2 6 2 2" xfId="12538" xr:uid="{00000000-0005-0000-0000-0000902F0000}"/>
    <cellStyle name="Vírgula 10 2 6 3" xfId="9611" xr:uid="{00000000-0005-0000-0000-0000912F0000}"/>
    <cellStyle name="Vírgula 10 2 7" xfId="3874" xr:uid="{00000000-0005-0000-0000-0000922F0000}"/>
    <cellStyle name="Vírgula 10 2 7 2" xfId="10300" xr:uid="{00000000-0005-0000-0000-0000932F0000}"/>
    <cellStyle name="Vírgula 10 2 8" xfId="6929" xr:uid="{00000000-0005-0000-0000-0000942F0000}"/>
    <cellStyle name="Vírgula 10 3" xfId="232" xr:uid="{00000000-0005-0000-0000-0000952F0000}"/>
    <cellStyle name="Vírgula 10 3 2" xfId="595" xr:uid="{00000000-0005-0000-0000-0000962F0000}"/>
    <cellStyle name="Vírgula 10 3 2 2" xfId="13651" xr:uid="{00000000-0005-0000-0000-0000972F0000}"/>
    <cellStyle name="Vírgula 10 3 3" xfId="2224" xr:uid="{00000000-0005-0000-0000-0000982F0000}"/>
    <cellStyle name="Vírgula 10 3 3 2" xfId="3474" xr:uid="{00000000-0005-0000-0000-0000992F0000}"/>
    <cellStyle name="Vírgula 10 3 3 2 2" xfId="6413" xr:uid="{00000000-0005-0000-0000-00009A2F0000}"/>
    <cellStyle name="Vírgula 10 3 3 2 2 2" xfId="12839" xr:uid="{00000000-0005-0000-0000-00009B2F0000}"/>
    <cellStyle name="Vírgula 10 3 3 2 3" xfId="9912" xr:uid="{00000000-0005-0000-0000-00009C2F0000}"/>
    <cellStyle name="Vírgula 10 3 3 3" xfId="5492" xr:uid="{00000000-0005-0000-0000-00009D2F0000}"/>
    <cellStyle name="Vírgula 10 3 3 3 2" xfId="11918" xr:uid="{00000000-0005-0000-0000-00009E2F0000}"/>
    <cellStyle name="Vírgula 10 3 3 4" xfId="8907" xr:uid="{00000000-0005-0000-0000-00009F2F0000}"/>
    <cellStyle name="Vírgula 10 3 4" xfId="1669" xr:uid="{00000000-0005-0000-0000-0000A02F0000}"/>
    <cellStyle name="Vírgula 10 3 4 2" xfId="5124" xr:uid="{00000000-0005-0000-0000-0000A12F0000}"/>
    <cellStyle name="Vírgula 10 3 4 2 2" xfId="11550" xr:uid="{00000000-0005-0000-0000-0000A22F0000}"/>
    <cellStyle name="Vírgula 10 3 4 3" xfId="8379" xr:uid="{00000000-0005-0000-0000-0000A32F0000}"/>
    <cellStyle name="Vírgula 10 3 5" xfId="3112" xr:uid="{00000000-0005-0000-0000-0000A42F0000}"/>
    <cellStyle name="Vírgula 10 3 5 2" xfId="6051" xr:uid="{00000000-0005-0000-0000-0000A52F0000}"/>
    <cellStyle name="Vírgula 10 3 5 2 2" xfId="12477" xr:uid="{00000000-0005-0000-0000-0000A62F0000}"/>
    <cellStyle name="Vírgula 10 3 5 3" xfId="9550" xr:uid="{00000000-0005-0000-0000-0000A72F0000}"/>
    <cellStyle name="Vírgula 10 3_IOPES" xfId="2686" xr:uid="{00000000-0005-0000-0000-0000A82F0000}"/>
    <cellStyle name="Vírgula 10 4" xfId="481" xr:uid="{00000000-0005-0000-0000-0000A92F0000}"/>
    <cellStyle name="Vírgula 10 4 2" xfId="1060" xr:uid="{00000000-0005-0000-0000-0000AA2F0000}"/>
    <cellStyle name="Vírgula 10 4 2 2" xfId="4719" xr:uid="{00000000-0005-0000-0000-0000AB2F0000}"/>
    <cellStyle name="Vírgula 10 4 2 2 2" xfId="11145" xr:uid="{00000000-0005-0000-0000-0000AC2F0000}"/>
    <cellStyle name="Vírgula 10 4 2 3" xfId="7780" xr:uid="{00000000-0005-0000-0000-0000AD2F0000}"/>
    <cellStyle name="Vírgula 10 4 3" xfId="2447" xr:uid="{00000000-0005-0000-0000-0000AE2F0000}"/>
    <cellStyle name="Vírgula 10 4 3 2" xfId="5631" xr:uid="{00000000-0005-0000-0000-0000AF2F0000}"/>
    <cellStyle name="Vírgula 10 4 3 2 2" xfId="12057" xr:uid="{00000000-0005-0000-0000-0000B02F0000}"/>
    <cellStyle name="Vírgula 10 4 3 3" xfId="9081" xr:uid="{00000000-0005-0000-0000-0000B12F0000}"/>
    <cellStyle name="Vírgula 10 4 4" xfId="3610" xr:uid="{00000000-0005-0000-0000-0000B22F0000}"/>
    <cellStyle name="Vírgula 10 4 4 2" xfId="6549" xr:uid="{00000000-0005-0000-0000-0000B32F0000}"/>
    <cellStyle name="Vírgula 10 4 4 2 2" xfId="12975" xr:uid="{00000000-0005-0000-0000-0000B42F0000}"/>
    <cellStyle name="Vírgula 10 4 4 3" xfId="10048" xr:uid="{00000000-0005-0000-0000-0000B52F0000}"/>
    <cellStyle name="Vírgula 10 4 5" xfId="4171" xr:uid="{00000000-0005-0000-0000-0000B62F0000}"/>
    <cellStyle name="Vírgula 10 4 5 2" xfId="10597" xr:uid="{00000000-0005-0000-0000-0000B72F0000}"/>
    <cellStyle name="Vírgula 10 4 6" xfId="7226" xr:uid="{00000000-0005-0000-0000-0000B82F0000}"/>
    <cellStyle name="Vírgula 10 5" xfId="302" xr:uid="{00000000-0005-0000-0000-0000B92F0000}"/>
    <cellStyle name="Vírgula 10 5 2" xfId="882" xr:uid="{00000000-0005-0000-0000-0000BA2F0000}"/>
    <cellStyle name="Vírgula 10 5 2 2" xfId="4541" xr:uid="{00000000-0005-0000-0000-0000BB2F0000}"/>
    <cellStyle name="Vírgula 10 5 2 2 2" xfId="10967" xr:uid="{00000000-0005-0000-0000-0000BC2F0000}"/>
    <cellStyle name="Vírgula 10 5 2 3" xfId="7602" xr:uid="{00000000-0005-0000-0000-0000BD2F0000}"/>
    <cellStyle name="Vírgula 10 5 3" xfId="1828" xr:uid="{00000000-0005-0000-0000-0000BE2F0000}"/>
    <cellStyle name="Vírgula 10 5 4" xfId="3993" xr:uid="{00000000-0005-0000-0000-0000BF2F0000}"/>
    <cellStyle name="Vírgula 10 5 4 2" xfId="10419" xr:uid="{00000000-0005-0000-0000-0000C02F0000}"/>
    <cellStyle name="Vírgula 10 5 5" xfId="7048" xr:uid="{00000000-0005-0000-0000-0000C12F0000}"/>
    <cellStyle name="Vírgula 10 6" xfId="704" xr:uid="{00000000-0005-0000-0000-0000C22F0000}"/>
    <cellStyle name="Vírgula 10 6 2" xfId="2733" xr:uid="{00000000-0005-0000-0000-0000C32F0000}"/>
    <cellStyle name="Vírgula 10 6 3" xfId="4363" xr:uid="{00000000-0005-0000-0000-0000C42F0000}"/>
    <cellStyle name="Vírgula 10 6 3 2" xfId="10789" xr:uid="{00000000-0005-0000-0000-0000C52F0000}"/>
    <cellStyle name="Vírgula 10 6 4" xfId="7424" xr:uid="{00000000-0005-0000-0000-0000C62F0000}"/>
    <cellStyle name="Vírgula 10 7" xfId="3815" xr:uid="{00000000-0005-0000-0000-0000C72F0000}"/>
    <cellStyle name="Vírgula 10 7 2" xfId="10241" xr:uid="{00000000-0005-0000-0000-0000C82F0000}"/>
    <cellStyle name="Vírgula 10 8" xfId="6870" xr:uid="{00000000-0005-0000-0000-0000C92F0000}"/>
    <cellStyle name="Vírgula 10_IOPES" xfId="2651" xr:uid="{00000000-0005-0000-0000-0000CA2F0000}"/>
    <cellStyle name="Vírgula 11" xfId="234" xr:uid="{00000000-0005-0000-0000-0000CB2F0000}"/>
    <cellStyle name="Vírgula 11 11" xfId="13663" xr:uid="{00000000-0005-0000-0000-0000CC2F0000}"/>
    <cellStyle name="Vírgula 11 2" xfId="593" xr:uid="{00000000-0005-0000-0000-0000CD2F0000}"/>
    <cellStyle name="Vírgula 11 2 2" xfId="1171" xr:uid="{00000000-0005-0000-0000-0000CE2F0000}"/>
    <cellStyle name="Vírgula 11 2 2 2" xfId="4830" xr:uid="{00000000-0005-0000-0000-0000CF2F0000}"/>
    <cellStyle name="Vírgula 11 2 2 2 2" xfId="11256" xr:uid="{00000000-0005-0000-0000-0000D02F0000}"/>
    <cellStyle name="Vírgula 11 2 2 3" xfId="7891" xr:uid="{00000000-0005-0000-0000-0000D12F0000}"/>
    <cellStyle name="Vírgula 11 2 3" xfId="4282" xr:uid="{00000000-0005-0000-0000-0000D22F0000}"/>
    <cellStyle name="Vírgula 11 2 3 2" xfId="10708" xr:uid="{00000000-0005-0000-0000-0000D32F0000}"/>
    <cellStyle name="Vírgula 11 2 4" xfId="7337" xr:uid="{00000000-0005-0000-0000-0000D42F0000}"/>
    <cellStyle name="Vírgula 11 3" xfId="414" xr:uid="{00000000-0005-0000-0000-0000D52F0000}"/>
    <cellStyle name="Vírgula 11 3 2" xfId="993" xr:uid="{00000000-0005-0000-0000-0000D62F0000}"/>
    <cellStyle name="Vírgula 11 3 2 2" xfId="4652" xr:uid="{00000000-0005-0000-0000-0000D72F0000}"/>
    <cellStyle name="Vírgula 11 3 2 2 2" xfId="11078" xr:uid="{00000000-0005-0000-0000-0000D82F0000}"/>
    <cellStyle name="Vírgula 11 3 2 3" xfId="7713" xr:uid="{00000000-0005-0000-0000-0000D92F0000}"/>
    <cellStyle name="Vírgula 11 3 3" xfId="4104" xr:uid="{00000000-0005-0000-0000-0000DA2F0000}"/>
    <cellStyle name="Vírgula 11 3 3 2" xfId="10530" xr:uid="{00000000-0005-0000-0000-0000DB2F0000}"/>
    <cellStyle name="Vírgula 11 3 4" xfId="7159" xr:uid="{00000000-0005-0000-0000-0000DC2F0000}"/>
    <cellStyle name="Vírgula 11 4" xfId="815" xr:uid="{00000000-0005-0000-0000-0000DD2F0000}"/>
    <cellStyle name="Vírgula 11 4 2" xfId="4474" xr:uid="{00000000-0005-0000-0000-0000DE2F0000}"/>
    <cellStyle name="Vírgula 11 4 2 2" xfId="10900" xr:uid="{00000000-0005-0000-0000-0000DF2F0000}"/>
    <cellStyle name="Vírgula 11 4 3" xfId="7535" xr:uid="{00000000-0005-0000-0000-0000E02F0000}"/>
    <cellStyle name="Vírgula 11 5" xfId="2570" xr:uid="{00000000-0005-0000-0000-0000E12F0000}"/>
    <cellStyle name="Vírgula 11 5 2" xfId="5742" xr:uid="{00000000-0005-0000-0000-0000E22F0000}"/>
    <cellStyle name="Vírgula 11 5 2 2" xfId="12168" xr:uid="{00000000-0005-0000-0000-0000E32F0000}"/>
    <cellStyle name="Vírgula 11 5 3" xfId="9192" xr:uid="{00000000-0005-0000-0000-0000E42F0000}"/>
    <cellStyle name="Vírgula 11 6" xfId="3721" xr:uid="{00000000-0005-0000-0000-0000E52F0000}"/>
    <cellStyle name="Vírgula 11 6 2" xfId="6660" xr:uid="{00000000-0005-0000-0000-0000E62F0000}"/>
    <cellStyle name="Vírgula 11 6 2 2" xfId="13086" xr:uid="{00000000-0005-0000-0000-0000E72F0000}"/>
    <cellStyle name="Vírgula 11 6 3" xfId="10159" xr:uid="{00000000-0005-0000-0000-0000E82F0000}"/>
    <cellStyle name="Vírgula 11 7" xfId="3926" xr:uid="{00000000-0005-0000-0000-0000E92F0000}"/>
    <cellStyle name="Vírgula 11 7 2" xfId="10352" xr:uid="{00000000-0005-0000-0000-0000EA2F0000}"/>
    <cellStyle name="Vírgula 11 8" xfId="6981" xr:uid="{00000000-0005-0000-0000-0000EB2F0000}"/>
    <cellStyle name="Vírgula 11 9" xfId="13601" xr:uid="{00000000-0005-0000-0000-0000EC2F0000}"/>
    <cellStyle name="Vírgula 12" xfId="1790" xr:uid="{00000000-0005-0000-0000-0000ED2F0000}"/>
    <cellStyle name="Vírgula 16" xfId="6718" xr:uid="{00000000-0005-0000-0000-0000EE2F0000}"/>
    <cellStyle name="Vírgula 16 2" xfId="13623" xr:uid="{00000000-0005-0000-0000-0000EF2F0000}"/>
    <cellStyle name="Vírgula 2" xfId="21" xr:uid="{00000000-0005-0000-0000-0000F02F0000}"/>
    <cellStyle name="Vírgula 2 2" xfId="36" xr:uid="{00000000-0005-0000-0000-0000F12F0000}"/>
    <cellStyle name="Vírgula 2 2 2" xfId="198" xr:uid="{00000000-0005-0000-0000-0000F22F0000}"/>
    <cellStyle name="Vírgula 2 2 2 2" xfId="2537" xr:uid="{00000000-0005-0000-0000-0000F32F0000}"/>
    <cellStyle name="Vírgula 2 2 2 3" xfId="2194" xr:uid="{00000000-0005-0000-0000-0000F42F0000}"/>
    <cellStyle name="Vírgula 2 2 3" xfId="2376" xr:uid="{00000000-0005-0000-0000-0000F52F0000}"/>
    <cellStyle name="Vírgula 2 2 4" xfId="1795" xr:uid="{00000000-0005-0000-0000-0000F62F0000}"/>
    <cellStyle name="Vírgula 3" xfId="24" xr:uid="{00000000-0005-0000-0000-0000F72F0000}"/>
    <cellStyle name="Vírgula 3 2" xfId="38" xr:uid="{00000000-0005-0000-0000-0000F82F0000}"/>
    <cellStyle name="Vírgula 3 2 2" xfId="200" xr:uid="{00000000-0005-0000-0000-0000F92F0000}"/>
    <cellStyle name="Vírgula 3 2 2 2" xfId="2539" xr:uid="{00000000-0005-0000-0000-0000FA2F0000}"/>
    <cellStyle name="Vírgula 3 2 2 3" xfId="2196" xr:uid="{00000000-0005-0000-0000-0000FB2F0000}"/>
    <cellStyle name="Vírgula 3 2 3" xfId="2378" xr:uid="{00000000-0005-0000-0000-0000FC2F0000}"/>
    <cellStyle name="Vírgula 3 2 4" xfId="1797" xr:uid="{00000000-0005-0000-0000-0000FD2F0000}"/>
    <cellStyle name="Vírgula 3 3" xfId="13595" xr:uid="{00000000-0005-0000-0000-0000FE2F0000}"/>
    <cellStyle name="Vírgula 4" xfId="26" xr:uid="{00000000-0005-0000-0000-0000FF2F0000}"/>
    <cellStyle name="Vírgula 4 2" xfId="195" xr:uid="{00000000-0005-0000-0000-000000300000}"/>
    <cellStyle name="Vírgula 4 2 2" xfId="2534" xr:uid="{00000000-0005-0000-0000-000001300000}"/>
    <cellStyle name="Vírgula 4 2 3" xfId="2190" xr:uid="{00000000-0005-0000-0000-000002300000}"/>
    <cellStyle name="Vírgula 4 3" xfId="2369" xr:uid="{00000000-0005-0000-0000-000003300000}"/>
    <cellStyle name="Vírgula 4 4" xfId="1792" xr:uid="{00000000-0005-0000-0000-000004300000}"/>
    <cellStyle name="Vírgula 5" xfId="61" xr:uid="{00000000-0005-0000-0000-000005300000}"/>
    <cellStyle name="Vírgula 5 10" xfId="659" xr:uid="{00000000-0005-0000-0000-000006300000}"/>
    <cellStyle name="Vírgula 5 10 2" xfId="4318" xr:uid="{00000000-0005-0000-0000-000007300000}"/>
    <cellStyle name="Vírgula 5 10 2 2" xfId="10744" xr:uid="{00000000-0005-0000-0000-000008300000}"/>
    <cellStyle name="Vírgula 5 10 3" xfId="7379" xr:uid="{00000000-0005-0000-0000-000009300000}"/>
    <cellStyle name="Vírgula 5 11" xfId="1257" xr:uid="{00000000-0005-0000-0000-00000A300000}"/>
    <cellStyle name="Vírgula 5 11 2" xfId="4853" xr:uid="{00000000-0005-0000-0000-00000B300000}"/>
    <cellStyle name="Vírgula 5 11 2 2" xfId="11279" xr:uid="{00000000-0005-0000-0000-00000C300000}"/>
    <cellStyle name="Vírgula 5 11 3" xfId="7973" xr:uid="{00000000-0005-0000-0000-00000D300000}"/>
    <cellStyle name="Vírgula 5 12" xfId="2839" xr:uid="{00000000-0005-0000-0000-00000E300000}"/>
    <cellStyle name="Vírgula 5 12 2" xfId="5780" xr:uid="{00000000-0005-0000-0000-00000F300000}"/>
    <cellStyle name="Vírgula 5 12 2 2" xfId="12206" xr:uid="{00000000-0005-0000-0000-000010300000}"/>
    <cellStyle name="Vírgula 5 12 3" xfId="9279" xr:uid="{00000000-0005-0000-0000-000011300000}"/>
    <cellStyle name="Vírgula 5 13" xfId="3770" xr:uid="{00000000-0005-0000-0000-000012300000}"/>
    <cellStyle name="Vírgula 5 13 2" xfId="10196" xr:uid="{00000000-0005-0000-0000-000013300000}"/>
    <cellStyle name="Vírgula 5 14" xfId="6702" xr:uid="{00000000-0005-0000-0000-000014300000}"/>
    <cellStyle name="Vírgula 5 15" xfId="6745" xr:uid="{00000000-0005-0000-0000-000015300000}"/>
    <cellStyle name="Vírgula 5 16" xfId="6786" xr:uid="{00000000-0005-0000-0000-000016300000}"/>
    <cellStyle name="Vírgula 5 17" xfId="6825" xr:uid="{00000000-0005-0000-0000-000017300000}"/>
    <cellStyle name="Vírgula 5 2" xfId="46" xr:uid="{00000000-0005-0000-0000-000018300000}"/>
    <cellStyle name="Vírgula 5 2 10" xfId="2826" xr:uid="{00000000-0005-0000-0000-000019300000}"/>
    <cellStyle name="Vírgula 5 2 10 2" xfId="5767" xr:uid="{00000000-0005-0000-0000-00001A300000}"/>
    <cellStyle name="Vírgula 5 2 10 2 2" xfId="12193" xr:uid="{00000000-0005-0000-0000-00001B300000}"/>
    <cellStyle name="Vírgula 5 2 10 3" xfId="9266" xr:uid="{00000000-0005-0000-0000-00001C300000}"/>
    <cellStyle name="Vírgula 5 2 11" xfId="3757" xr:uid="{00000000-0005-0000-0000-00001D300000}"/>
    <cellStyle name="Vírgula 5 2 11 2" xfId="10183" xr:uid="{00000000-0005-0000-0000-00001E300000}"/>
    <cellStyle name="Vírgula 5 2 12" xfId="6689" xr:uid="{00000000-0005-0000-0000-00001F300000}"/>
    <cellStyle name="Vírgula 5 2 13" xfId="6732" xr:uid="{00000000-0005-0000-0000-000020300000}"/>
    <cellStyle name="Vírgula 5 2 14" xfId="6773" xr:uid="{00000000-0005-0000-0000-000021300000}"/>
    <cellStyle name="Vírgula 5 2 15" xfId="6812" xr:uid="{00000000-0005-0000-0000-000022300000}"/>
    <cellStyle name="Vírgula 5 2 2" xfId="115" xr:uid="{00000000-0005-0000-0000-000023300000}"/>
    <cellStyle name="Vírgula 5 2 2 2" xfId="176" xr:uid="{00000000-0005-0000-0000-000024300000}"/>
    <cellStyle name="Vírgula 5 2 2 2 2" xfId="547" xr:uid="{00000000-0005-0000-0000-000025300000}"/>
    <cellStyle name="Vírgula 5 2 2 2 2 2" xfId="1126" xr:uid="{00000000-0005-0000-0000-000026300000}"/>
    <cellStyle name="Vírgula 5 2 2 2 2 2 2" xfId="4785" xr:uid="{00000000-0005-0000-0000-000027300000}"/>
    <cellStyle name="Vírgula 5 2 2 2 2 2 2 2" xfId="11211" xr:uid="{00000000-0005-0000-0000-000028300000}"/>
    <cellStyle name="Vírgula 5 2 2 2 2 2 3" xfId="7846" xr:uid="{00000000-0005-0000-0000-000029300000}"/>
    <cellStyle name="Vírgula 5 2 2 2 2 3" xfId="2515" xr:uid="{00000000-0005-0000-0000-00002A300000}"/>
    <cellStyle name="Vírgula 5 2 2 2 2 3 2" xfId="5697" xr:uid="{00000000-0005-0000-0000-00002B300000}"/>
    <cellStyle name="Vírgula 5 2 2 2 2 3 2 2" xfId="12123" xr:uid="{00000000-0005-0000-0000-00002C300000}"/>
    <cellStyle name="Vírgula 5 2 2 2 2 3 3" xfId="9147" xr:uid="{00000000-0005-0000-0000-00002D300000}"/>
    <cellStyle name="Vírgula 5 2 2 2 2 4" xfId="3676" xr:uid="{00000000-0005-0000-0000-00002E300000}"/>
    <cellStyle name="Vírgula 5 2 2 2 2 4 2" xfId="6615" xr:uid="{00000000-0005-0000-0000-00002F300000}"/>
    <cellStyle name="Vírgula 5 2 2 2 2 4 2 2" xfId="13041" xr:uid="{00000000-0005-0000-0000-000030300000}"/>
    <cellStyle name="Vírgula 5 2 2 2 2 4 3" xfId="10114" xr:uid="{00000000-0005-0000-0000-000031300000}"/>
    <cellStyle name="Vírgula 5 2 2 2 2 5" xfId="4237" xr:uid="{00000000-0005-0000-0000-000032300000}"/>
    <cellStyle name="Vírgula 5 2 2 2 2 5 2" xfId="10663" xr:uid="{00000000-0005-0000-0000-000033300000}"/>
    <cellStyle name="Vírgula 5 2 2 2 2 6" xfId="7292" xr:uid="{00000000-0005-0000-0000-000034300000}"/>
    <cellStyle name="Vírgula 5 2 2 2 3" xfId="368" xr:uid="{00000000-0005-0000-0000-000035300000}"/>
    <cellStyle name="Vírgula 5 2 2 2 3 2" xfId="948" xr:uid="{00000000-0005-0000-0000-000036300000}"/>
    <cellStyle name="Vírgula 5 2 2 2 3 2 2" xfId="4607" xr:uid="{00000000-0005-0000-0000-000037300000}"/>
    <cellStyle name="Vírgula 5 2 2 2 3 2 2 2" xfId="11033" xr:uid="{00000000-0005-0000-0000-000038300000}"/>
    <cellStyle name="Vírgula 5 2 2 2 3 2 3" xfId="7668" xr:uid="{00000000-0005-0000-0000-000039300000}"/>
    <cellStyle name="Vírgula 5 2 2 2 3 3" xfId="2280" xr:uid="{00000000-0005-0000-0000-00003A300000}"/>
    <cellStyle name="Vírgula 5 2 2 2 3 3 2" xfId="5534" xr:uid="{00000000-0005-0000-0000-00003B300000}"/>
    <cellStyle name="Vírgula 5 2 2 2 3 3 2 2" xfId="11960" xr:uid="{00000000-0005-0000-0000-00003C300000}"/>
    <cellStyle name="Vírgula 5 2 2 2 3 3 3" xfId="8961" xr:uid="{00000000-0005-0000-0000-00003D300000}"/>
    <cellStyle name="Vírgula 5 2 2 2 3 4" xfId="3515" xr:uid="{00000000-0005-0000-0000-00003E300000}"/>
    <cellStyle name="Vírgula 5 2 2 2 3 4 2" xfId="6454" xr:uid="{00000000-0005-0000-0000-00003F300000}"/>
    <cellStyle name="Vírgula 5 2 2 2 3 4 2 2" xfId="12880" xr:uid="{00000000-0005-0000-0000-000040300000}"/>
    <cellStyle name="Vírgula 5 2 2 2 3 4 3" xfId="9953" xr:uid="{00000000-0005-0000-0000-000041300000}"/>
    <cellStyle name="Vírgula 5 2 2 2 3 5" xfId="4059" xr:uid="{00000000-0005-0000-0000-000042300000}"/>
    <cellStyle name="Vírgula 5 2 2 2 3 5 2" xfId="10485" xr:uid="{00000000-0005-0000-0000-000043300000}"/>
    <cellStyle name="Vírgula 5 2 2 2 3 6" xfId="7114" xr:uid="{00000000-0005-0000-0000-000044300000}"/>
    <cellStyle name="Vírgula 5 2 2 2 4" xfId="770" xr:uid="{00000000-0005-0000-0000-000045300000}"/>
    <cellStyle name="Vírgula 5 2 2 2 4 2" xfId="4429" xr:uid="{00000000-0005-0000-0000-000046300000}"/>
    <cellStyle name="Vírgula 5 2 2 2 4 2 2" xfId="10855" xr:uid="{00000000-0005-0000-0000-000047300000}"/>
    <cellStyle name="Vírgula 5 2 2 2 4 3" xfId="7490" xr:uid="{00000000-0005-0000-0000-000048300000}"/>
    <cellStyle name="Vírgula 5 2 2 2 5" xfId="1724" xr:uid="{00000000-0005-0000-0000-000049300000}"/>
    <cellStyle name="Vírgula 5 2 2 2 5 2" xfId="5166" xr:uid="{00000000-0005-0000-0000-00004A300000}"/>
    <cellStyle name="Vírgula 5 2 2 2 5 2 2" xfId="11592" xr:uid="{00000000-0005-0000-0000-00004B300000}"/>
    <cellStyle name="Vírgula 5 2 2 2 5 3" xfId="8433" xr:uid="{00000000-0005-0000-0000-00004C300000}"/>
    <cellStyle name="Vírgula 5 2 2 2 6" xfId="3153" xr:uid="{00000000-0005-0000-0000-00004D300000}"/>
    <cellStyle name="Vírgula 5 2 2 2 6 2" xfId="6092" xr:uid="{00000000-0005-0000-0000-00004E300000}"/>
    <cellStyle name="Vírgula 5 2 2 2 6 2 2" xfId="12518" xr:uid="{00000000-0005-0000-0000-00004F300000}"/>
    <cellStyle name="Vírgula 5 2 2 2 6 3" xfId="9591" xr:uid="{00000000-0005-0000-0000-000050300000}"/>
    <cellStyle name="Vírgula 5 2 2 2 7" xfId="3881" xr:uid="{00000000-0005-0000-0000-000051300000}"/>
    <cellStyle name="Vírgula 5 2 2 2 7 2" xfId="10307" xr:uid="{00000000-0005-0000-0000-000052300000}"/>
    <cellStyle name="Vírgula 5 2 2 2 8" xfId="6936" xr:uid="{00000000-0005-0000-0000-000053300000}"/>
    <cellStyle name="Vírgula 5 2 2 3" xfId="488" xr:uid="{00000000-0005-0000-0000-000054300000}"/>
    <cellStyle name="Vírgula 5 2 2 3 2" xfId="1067" xr:uid="{00000000-0005-0000-0000-000055300000}"/>
    <cellStyle name="Vírgula 5 2 2 3 2 2" xfId="2202" xr:uid="{00000000-0005-0000-0000-000056300000}"/>
    <cellStyle name="Vírgula 5 2 2 3 2 2 2" xfId="5472" xr:uid="{00000000-0005-0000-0000-000057300000}"/>
    <cellStyle name="Vírgula 5 2 2 3 2 2 2 2" xfId="11898" xr:uid="{00000000-0005-0000-0000-000058300000}"/>
    <cellStyle name="Vírgula 5 2 2 3 2 2 3" xfId="8887" xr:uid="{00000000-0005-0000-0000-000059300000}"/>
    <cellStyle name="Vírgula 5 2 2 3 2 3" xfId="3454" xr:uid="{00000000-0005-0000-0000-00005A300000}"/>
    <cellStyle name="Vírgula 5 2 2 3 2 3 2" xfId="6393" xr:uid="{00000000-0005-0000-0000-00005B300000}"/>
    <cellStyle name="Vírgula 5 2 2 3 2 3 2 2" xfId="12819" xr:uid="{00000000-0005-0000-0000-00005C300000}"/>
    <cellStyle name="Vírgula 5 2 2 3 2 3 3" xfId="9892" xr:uid="{00000000-0005-0000-0000-00005D300000}"/>
    <cellStyle name="Vírgula 5 2 2 3 2 4" xfId="4726" xr:uid="{00000000-0005-0000-0000-00005E300000}"/>
    <cellStyle name="Vírgula 5 2 2 3 2 4 2" xfId="11152" xr:uid="{00000000-0005-0000-0000-00005F300000}"/>
    <cellStyle name="Vírgula 5 2 2 3 2 5" xfId="7787" xr:uid="{00000000-0005-0000-0000-000060300000}"/>
    <cellStyle name="Vírgula 5 2 2 3 3" xfId="1648" xr:uid="{00000000-0005-0000-0000-000061300000}"/>
    <cellStyle name="Vírgula 5 2 2 3 3 2" xfId="5104" xr:uid="{00000000-0005-0000-0000-000062300000}"/>
    <cellStyle name="Vírgula 5 2 2 3 3 2 2" xfId="11530" xr:uid="{00000000-0005-0000-0000-000063300000}"/>
    <cellStyle name="Vírgula 5 2 2 3 3 3" xfId="8359" xr:uid="{00000000-0005-0000-0000-000064300000}"/>
    <cellStyle name="Vírgula 5 2 2 3 4" xfId="3092" xr:uid="{00000000-0005-0000-0000-000065300000}"/>
    <cellStyle name="Vírgula 5 2 2 3 4 2" xfId="6031" xr:uid="{00000000-0005-0000-0000-000066300000}"/>
    <cellStyle name="Vírgula 5 2 2 3 4 2 2" xfId="12457" xr:uid="{00000000-0005-0000-0000-000067300000}"/>
    <cellStyle name="Vírgula 5 2 2 3 4 3" xfId="9530" xr:uid="{00000000-0005-0000-0000-000068300000}"/>
    <cellStyle name="Vírgula 5 2 2 3 5" xfId="4178" xr:uid="{00000000-0005-0000-0000-000069300000}"/>
    <cellStyle name="Vírgula 5 2 2 3 5 2" xfId="10604" xr:uid="{00000000-0005-0000-0000-00006A300000}"/>
    <cellStyle name="Vírgula 5 2 2 3 6" xfId="7233" xr:uid="{00000000-0005-0000-0000-00006B300000}"/>
    <cellStyle name="Vírgula 5 2 2 4" xfId="309" xr:uid="{00000000-0005-0000-0000-00006C300000}"/>
    <cellStyle name="Vírgula 5 2 2 4 2" xfId="889" xr:uid="{00000000-0005-0000-0000-00006D300000}"/>
    <cellStyle name="Vírgula 5 2 2 4 2 2" xfId="4548" xr:uid="{00000000-0005-0000-0000-00006E300000}"/>
    <cellStyle name="Vírgula 5 2 2 4 2 2 2" xfId="10974" xr:uid="{00000000-0005-0000-0000-00006F300000}"/>
    <cellStyle name="Vírgula 5 2 2 4 2 3" xfId="7609" xr:uid="{00000000-0005-0000-0000-000070300000}"/>
    <cellStyle name="Vírgula 5 2 2 4 3" xfId="2454" xr:uid="{00000000-0005-0000-0000-000071300000}"/>
    <cellStyle name="Vírgula 5 2 2 4 3 2" xfId="5638" xr:uid="{00000000-0005-0000-0000-000072300000}"/>
    <cellStyle name="Vírgula 5 2 2 4 3 2 2" xfId="12064" xr:uid="{00000000-0005-0000-0000-000073300000}"/>
    <cellStyle name="Vírgula 5 2 2 4 3 3" xfId="9088" xr:uid="{00000000-0005-0000-0000-000074300000}"/>
    <cellStyle name="Vírgula 5 2 2 4 4" xfId="3617" xr:uid="{00000000-0005-0000-0000-000075300000}"/>
    <cellStyle name="Vírgula 5 2 2 4 4 2" xfId="6556" xr:uid="{00000000-0005-0000-0000-000076300000}"/>
    <cellStyle name="Vírgula 5 2 2 4 4 2 2" xfId="12982" xr:uid="{00000000-0005-0000-0000-000077300000}"/>
    <cellStyle name="Vírgula 5 2 2 4 4 3" xfId="10055" xr:uid="{00000000-0005-0000-0000-000078300000}"/>
    <cellStyle name="Vírgula 5 2 2 4 5" xfId="4000" xr:uid="{00000000-0005-0000-0000-000079300000}"/>
    <cellStyle name="Vírgula 5 2 2 4 5 2" xfId="10426" xr:uid="{00000000-0005-0000-0000-00007A300000}"/>
    <cellStyle name="Vírgula 5 2 2 4 6" xfId="7055" xr:uid="{00000000-0005-0000-0000-00007B300000}"/>
    <cellStyle name="Vírgula 5 2 2 5" xfId="711" xr:uid="{00000000-0005-0000-0000-00007C300000}"/>
    <cellStyle name="Vírgula 5 2 2 5 2" xfId="1866" xr:uid="{00000000-0005-0000-0000-00007D300000}"/>
    <cellStyle name="Vírgula 5 2 2 5 2 2" xfId="5264" xr:uid="{00000000-0005-0000-0000-00007E300000}"/>
    <cellStyle name="Vírgula 5 2 2 5 2 2 2" xfId="11690" xr:uid="{00000000-0005-0000-0000-00007F300000}"/>
    <cellStyle name="Vírgula 5 2 2 5 2 3" xfId="8562" xr:uid="{00000000-0005-0000-0000-000080300000}"/>
    <cellStyle name="Vírgula 5 2 2 5 3" xfId="3248" xr:uid="{00000000-0005-0000-0000-000081300000}"/>
    <cellStyle name="Vírgula 5 2 2 5 3 2" xfId="6187" xr:uid="{00000000-0005-0000-0000-000082300000}"/>
    <cellStyle name="Vírgula 5 2 2 5 3 2 2" xfId="12613" xr:uid="{00000000-0005-0000-0000-000083300000}"/>
    <cellStyle name="Vírgula 5 2 2 5 3 3" xfId="9686" xr:uid="{00000000-0005-0000-0000-000084300000}"/>
    <cellStyle name="Vírgula 5 2 2 5 4" xfId="4370" xr:uid="{00000000-0005-0000-0000-000085300000}"/>
    <cellStyle name="Vírgula 5 2 2 5 4 2" xfId="10796" xr:uid="{00000000-0005-0000-0000-000086300000}"/>
    <cellStyle name="Vírgula 5 2 2 5 5" xfId="7431" xr:uid="{00000000-0005-0000-0000-000087300000}"/>
    <cellStyle name="Vírgula 5 2 2 6" xfId="1312" xr:uid="{00000000-0005-0000-0000-000088300000}"/>
    <cellStyle name="Vírgula 5 2 2 6 2" xfId="4898" xr:uid="{00000000-0005-0000-0000-000089300000}"/>
    <cellStyle name="Vírgula 5 2 2 6 2 2" xfId="11324" xr:uid="{00000000-0005-0000-0000-00008A300000}"/>
    <cellStyle name="Vírgula 5 2 2 6 3" xfId="8026" xr:uid="{00000000-0005-0000-0000-00008B300000}"/>
    <cellStyle name="Vírgula 5 2 2 7" xfId="2884" xr:uid="{00000000-0005-0000-0000-00008C300000}"/>
    <cellStyle name="Vírgula 5 2 2 7 2" xfId="5825" xr:uid="{00000000-0005-0000-0000-00008D300000}"/>
    <cellStyle name="Vírgula 5 2 2 7 2 2" xfId="12251" xr:uid="{00000000-0005-0000-0000-00008E300000}"/>
    <cellStyle name="Vírgula 5 2 2 7 3" xfId="9324" xr:uid="{00000000-0005-0000-0000-00008F300000}"/>
    <cellStyle name="Vírgula 5 2 2 8" xfId="3822" xr:uid="{00000000-0005-0000-0000-000090300000}"/>
    <cellStyle name="Vírgula 5 2 2 8 2" xfId="10248" xr:uid="{00000000-0005-0000-0000-000091300000}"/>
    <cellStyle name="Vírgula 5 2 2 9" xfId="6877" xr:uid="{00000000-0005-0000-0000-000092300000}"/>
    <cellStyle name="Vírgula 5 2 3" xfId="80" xr:uid="{00000000-0005-0000-0000-000093300000}"/>
    <cellStyle name="Vírgula 5 2 3 2" xfId="453" xr:uid="{00000000-0005-0000-0000-000094300000}"/>
    <cellStyle name="Vírgula 5 2 3 2 2" xfId="1032" xr:uid="{00000000-0005-0000-0000-000095300000}"/>
    <cellStyle name="Vírgula 5 2 3 2 2 2" xfId="2243" xr:uid="{00000000-0005-0000-0000-000096300000}"/>
    <cellStyle name="Vírgula 5 2 3 2 2 2 2" xfId="5502" xr:uid="{00000000-0005-0000-0000-000097300000}"/>
    <cellStyle name="Vírgula 5 2 3 2 2 2 2 2" xfId="11928" xr:uid="{00000000-0005-0000-0000-000098300000}"/>
    <cellStyle name="Vírgula 5 2 3 2 2 2 3" xfId="8926" xr:uid="{00000000-0005-0000-0000-000099300000}"/>
    <cellStyle name="Vírgula 5 2 3 2 2 3" xfId="3484" xr:uid="{00000000-0005-0000-0000-00009A300000}"/>
    <cellStyle name="Vírgula 5 2 3 2 2 3 2" xfId="6423" xr:uid="{00000000-0005-0000-0000-00009B300000}"/>
    <cellStyle name="Vírgula 5 2 3 2 2 3 2 2" xfId="12849" xr:uid="{00000000-0005-0000-0000-00009C300000}"/>
    <cellStyle name="Vírgula 5 2 3 2 2 3 3" xfId="9922" xr:uid="{00000000-0005-0000-0000-00009D300000}"/>
    <cellStyle name="Vírgula 5 2 3 2 2 4" xfId="4691" xr:uid="{00000000-0005-0000-0000-00009E300000}"/>
    <cellStyle name="Vírgula 5 2 3 2 2 4 2" xfId="11117" xr:uid="{00000000-0005-0000-0000-00009F300000}"/>
    <cellStyle name="Vírgula 5 2 3 2 2 5" xfId="7752" xr:uid="{00000000-0005-0000-0000-0000A0300000}"/>
    <cellStyle name="Vírgula 5 2 3 2 3" xfId="1688" xr:uid="{00000000-0005-0000-0000-0000A1300000}"/>
    <cellStyle name="Vírgula 5 2 3 2 3 2" xfId="5134" xr:uid="{00000000-0005-0000-0000-0000A2300000}"/>
    <cellStyle name="Vírgula 5 2 3 2 3 2 2" xfId="11560" xr:uid="{00000000-0005-0000-0000-0000A3300000}"/>
    <cellStyle name="Vírgula 5 2 3 2 3 3" xfId="8398" xr:uid="{00000000-0005-0000-0000-0000A4300000}"/>
    <cellStyle name="Vírgula 5 2 3 2 4" xfId="3122" xr:uid="{00000000-0005-0000-0000-0000A5300000}"/>
    <cellStyle name="Vírgula 5 2 3 2 4 2" xfId="6061" xr:uid="{00000000-0005-0000-0000-0000A6300000}"/>
    <cellStyle name="Vírgula 5 2 3 2 4 2 2" xfId="12487" xr:uid="{00000000-0005-0000-0000-0000A7300000}"/>
    <cellStyle name="Vírgula 5 2 3 2 4 3" xfId="9560" xr:uid="{00000000-0005-0000-0000-0000A8300000}"/>
    <cellStyle name="Vírgula 5 2 3 2 5" xfId="4143" xr:uid="{00000000-0005-0000-0000-0000A9300000}"/>
    <cellStyle name="Vírgula 5 2 3 2 5 2" xfId="10569" xr:uid="{00000000-0005-0000-0000-0000AA300000}"/>
    <cellStyle name="Vírgula 5 2 3 2 6" xfId="7198" xr:uid="{00000000-0005-0000-0000-0000AB300000}"/>
    <cellStyle name="Vírgula 5 2 3 3" xfId="274" xr:uid="{00000000-0005-0000-0000-0000AC300000}"/>
    <cellStyle name="Vírgula 5 2 3 3 2" xfId="854" xr:uid="{00000000-0005-0000-0000-0000AD300000}"/>
    <cellStyle name="Vírgula 5 2 3 3 2 2" xfId="4513" xr:uid="{00000000-0005-0000-0000-0000AE300000}"/>
    <cellStyle name="Vírgula 5 2 3 3 2 2 2" xfId="10939" xr:uid="{00000000-0005-0000-0000-0000AF300000}"/>
    <cellStyle name="Vírgula 5 2 3 3 2 3" xfId="7574" xr:uid="{00000000-0005-0000-0000-0000B0300000}"/>
    <cellStyle name="Vírgula 5 2 3 3 3" xfId="2419" xr:uid="{00000000-0005-0000-0000-0000B1300000}"/>
    <cellStyle name="Vírgula 5 2 3 3 3 2" xfId="5603" xr:uid="{00000000-0005-0000-0000-0000B2300000}"/>
    <cellStyle name="Vírgula 5 2 3 3 3 2 2" xfId="12029" xr:uid="{00000000-0005-0000-0000-0000B3300000}"/>
    <cellStyle name="Vírgula 5 2 3 3 3 3" xfId="9053" xr:uid="{00000000-0005-0000-0000-0000B4300000}"/>
    <cellStyle name="Vírgula 5 2 3 3 4" xfId="3582" xr:uid="{00000000-0005-0000-0000-0000B5300000}"/>
    <cellStyle name="Vírgula 5 2 3 3 4 2" xfId="6521" xr:uid="{00000000-0005-0000-0000-0000B6300000}"/>
    <cellStyle name="Vírgula 5 2 3 3 4 2 2" xfId="12947" xr:uid="{00000000-0005-0000-0000-0000B7300000}"/>
    <cellStyle name="Vírgula 5 2 3 3 4 3" xfId="10020" xr:uid="{00000000-0005-0000-0000-0000B8300000}"/>
    <cellStyle name="Vírgula 5 2 3 3 5" xfId="3965" xr:uid="{00000000-0005-0000-0000-0000B9300000}"/>
    <cellStyle name="Vírgula 5 2 3 3 5 2" xfId="10391" xr:uid="{00000000-0005-0000-0000-0000BA300000}"/>
    <cellStyle name="Vírgula 5 2 3 3 6" xfId="7020" xr:uid="{00000000-0005-0000-0000-0000BB300000}"/>
    <cellStyle name="Vírgula 5 2 3 4" xfId="676" xr:uid="{00000000-0005-0000-0000-0000BC300000}"/>
    <cellStyle name="Vírgula 5 2 3 4 2" xfId="1931" xr:uid="{00000000-0005-0000-0000-0000BD300000}"/>
    <cellStyle name="Vírgula 5 2 3 4 2 2" xfId="5322" xr:uid="{00000000-0005-0000-0000-0000BE300000}"/>
    <cellStyle name="Vírgula 5 2 3 4 2 2 2" xfId="11748" xr:uid="{00000000-0005-0000-0000-0000BF300000}"/>
    <cellStyle name="Vírgula 5 2 3 4 2 3" xfId="8627" xr:uid="{00000000-0005-0000-0000-0000C0300000}"/>
    <cellStyle name="Vírgula 5 2 3 4 3" xfId="3306" xr:uid="{00000000-0005-0000-0000-0000C1300000}"/>
    <cellStyle name="Vírgula 5 2 3 4 3 2" xfId="6245" xr:uid="{00000000-0005-0000-0000-0000C2300000}"/>
    <cellStyle name="Vírgula 5 2 3 4 3 2 2" xfId="12671" xr:uid="{00000000-0005-0000-0000-0000C3300000}"/>
    <cellStyle name="Vírgula 5 2 3 4 3 3" xfId="9744" xr:uid="{00000000-0005-0000-0000-0000C4300000}"/>
    <cellStyle name="Vírgula 5 2 3 4 4" xfId="4335" xr:uid="{00000000-0005-0000-0000-0000C5300000}"/>
    <cellStyle name="Vírgula 5 2 3 4 4 2" xfId="10761" xr:uid="{00000000-0005-0000-0000-0000C6300000}"/>
    <cellStyle name="Vírgula 5 2 3 4 5" xfId="7396" xr:uid="{00000000-0005-0000-0000-0000C7300000}"/>
    <cellStyle name="Vírgula 5 2 3 5" xfId="1378" xr:uid="{00000000-0005-0000-0000-0000C8300000}"/>
    <cellStyle name="Vírgula 5 2 3 5 2" xfId="4956" xr:uid="{00000000-0005-0000-0000-0000C9300000}"/>
    <cellStyle name="Vírgula 5 2 3 5 2 2" xfId="11382" xr:uid="{00000000-0005-0000-0000-0000CA300000}"/>
    <cellStyle name="Vírgula 5 2 3 5 3" xfId="8092" xr:uid="{00000000-0005-0000-0000-0000CB300000}"/>
    <cellStyle name="Vírgula 5 2 3 6" xfId="2942" xr:uid="{00000000-0005-0000-0000-0000CC300000}"/>
    <cellStyle name="Vírgula 5 2 3 6 2" xfId="5883" xr:uid="{00000000-0005-0000-0000-0000CD300000}"/>
    <cellStyle name="Vírgula 5 2 3 6 2 2" xfId="12309" xr:uid="{00000000-0005-0000-0000-0000CE300000}"/>
    <cellStyle name="Vírgula 5 2 3 6 3" xfId="9382" xr:uid="{00000000-0005-0000-0000-0000CF300000}"/>
    <cellStyle name="Vírgula 5 2 3 7" xfId="3787" xr:uid="{00000000-0005-0000-0000-0000D0300000}"/>
    <cellStyle name="Vírgula 5 2 3 7 2" xfId="10213" xr:uid="{00000000-0005-0000-0000-0000D1300000}"/>
    <cellStyle name="Vírgula 5 2 3 8" xfId="6842" xr:uid="{00000000-0005-0000-0000-0000D2300000}"/>
    <cellStyle name="Vírgula 5 2 4" xfId="141" xr:uid="{00000000-0005-0000-0000-0000D3300000}"/>
    <cellStyle name="Vírgula 5 2 4 2" xfId="512" xr:uid="{00000000-0005-0000-0000-0000D4300000}"/>
    <cellStyle name="Vírgula 5 2 4 2 2" xfId="1091" xr:uid="{00000000-0005-0000-0000-0000D5300000}"/>
    <cellStyle name="Vírgula 5 2 4 2 2 2" xfId="4750" xr:uid="{00000000-0005-0000-0000-0000D6300000}"/>
    <cellStyle name="Vírgula 5 2 4 2 2 2 2" xfId="11176" xr:uid="{00000000-0005-0000-0000-0000D7300000}"/>
    <cellStyle name="Vírgula 5 2 4 2 2 3" xfId="7811" xr:uid="{00000000-0005-0000-0000-0000D8300000}"/>
    <cellStyle name="Vírgula 5 2 4 2 3" xfId="2480" xr:uid="{00000000-0005-0000-0000-0000D9300000}"/>
    <cellStyle name="Vírgula 5 2 4 2 3 2" xfId="5662" xr:uid="{00000000-0005-0000-0000-0000DA300000}"/>
    <cellStyle name="Vírgula 5 2 4 2 3 2 2" xfId="12088" xr:uid="{00000000-0005-0000-0000-0000DB300000}"/>
    <cellStyle name="Vírgula 5 2 4 2 3 3" xfId="9112" xr:uid="{00000000-0005-0000-0000-0000DC300000}"/>
    <cellStyle name="Vírgula 5 2 4 2 4" xfId="3641" xr:uid="{00000000-0005-0000-0000-0000DD300000}"/>
    <cellStyle name="Vírgula 5 2 4 2 4 2" xfId="6580" xr:uid="{00000000-0005-0000-0000-0000DE300000}"/>
    <cellStyle name="Vírgula 5 2 4 2 4 2 2" xfId="13006" xr:uid="{00000000-0005-0000-0000-0000DF300000}"/>
    <cellStyle name="Vírgula 5 2 4 2 4 3" xfId="10079" xr:uid="{00000000-0005-0000-0000-0000E0300000}"/>
    <cellStyle name="Vírgula 5 2 4 2 5" xfId="4202" xr:uid="{00000000-0005-0000-0000-0000E1300000}"/>
    <cellStyle name="Vírgula 5 2 4 2 5 2" xfId="10628" xr:uid="{00000000-0005-0000-0000-0000E2300000}"/>
    <cellStyle name="Vírgula 5 2 4 2 6" xfId="7257" xr:uid="{00000000-0005-0000-0000-0000E3300000}"/>
    <cellStyle name="Vírgula 5 2 4 3" xfId="333" xr:uid="{00000000-0005-0000-0000-0000E4300000}"/>
    <cellStyle name="Vírgula 5 2 4 3 2" xfId="913" xr:uid="{00000000-0005-0000-0000-0000E5300000}"/>
    <cellStyle name="Vírgula 5 2 4 3 2 2" xfId="4572" xr:uid="{00000000-0005-0000-0000-0000E6300000}"/>
    <cellStyle name="Vírgula 5 2 4 3 2 2 2" xfId="10998" xr:uid="{00000000-0005-0000-0000-0000E7300000}"/>
    <cellStyle name="Vírgula 5 2 4 3 2 3" xfId="7633" xr:uid="{00000000-0005-0000-0000-0000E8300000}"/>
    <cellStyle name="Vírgula 5 2 4 3 3" xfId="2084" xr:uid="{00000000-0005-0000-0000-0000E9300000}"/>
    <cellStyle name="Vírgula 5 2 4 3 3 2" xfId="5382" xr:uid="{00000000-0005-0000-0000-0000EA300000}"/>
    <cellStyle name="Vírgula 5 2 4 3 3 2 2" xfId="11808" xr:uid="{00000000-0005-0000-0000-0000EB300000}"/>
    <cellStyle name="Vírgula 5 2 4 3 3 3" xfId="8778" xr:uid="{00000000-0005-0000-0000-0000EC300000}"/>
    <cellStyle name="Vírgula 5 2 4 3 4" xfId="3364" xr:uid="{00000000-0005-0000-0000-0000ED300000}"/>
    <cellStyle name="Vírgula 5 2 4 3 4 2" xfId="6303" xr:uid="{00000000-0005-0000-0000-0000EE300000}"/>
    <cellStyle name="Vírgula 5 2 4 3 4 2 2" xfId="12729" xr:uid="{00000000-0005-0000-0000-0000EF300000}"/>
    <cellStyle name="Vírgula 5 2 4 3 4 3" xfId="9802" xr:uid="{00000000-0005-0000-0000-0000F0300000}"/>
    <cellStyle name="Vírgula 5 2 4 3 5" xfId="4024" xr:uid="{00000000-0005-0000-0000-0000F1300000}"/>
    <cellStyle name="Vírgula 5 2 4 3 5 2" xfId="10450" xr:uid="{00000000-0005-0000-0000-0000F2300000}"/>
    <cellStyle name="Vírgula 5 2 4 3 6" xfId="7079" xr:uid="{00000000-0005-0000-0000-0000F3300000}"/>
    <cellStyle name="Vírgula 5 2 4 4" xfId="735" xr:uid="{00000000-0005-0000-0000-0000F4300000}"/>
    <cellStyle name="Vírgula 5 2 4 4 2" xfId="4394" xr:uid="{00000000-0005-0000-0000-0000F5300000}"/>
    <cellStyle name="Vírgula 5 2 4 4 2 2" xfId="10820" xr:uid="{00000000-0005-0000-0000-0000F6300000}"/>
    <cellStyle name="Vírgula 5 2 4 4 3" xfId="7455" xr:uid="{00000000-0005-0000-0000-0000F7300000}"/>
    <cellStyle name="Vírgula 5 2 4 5" xfId="1535" xr:uid="{00000000-0005-0000-0000-0000F8300000}"/>
    <cellStyle name="Vírgula 5 2 4 5 2" xfId="5014" xr:uid="{00000000-0005-0000-0000-0000F9300000}"/>
    <cellStyle name="Vírgula 5 2 4 5 2 2" xfId="11440" xr:uid="{00000000-0005-0000-0000-0000FA300000}"/>
    <cellStyle name="Vírgula 5 2 4 5 3" xfId="8249" xr:uid="{00000000-0005-0000-0000-0000FB300000}"/>
    <cellStyle name="Vírgula 5 2 4 6" xfId="3001" xr:uid="{00000000-0005-0000-0000-0000FC300000}"/>
    <cellStyle name="Vírgula 5 2 4 6 2" xfId="5941" xr:uid="{00000000-0005-0000-0000-0000FD300000}"/>
    <cellStyle name="Vírgula 5 2 4 6 2 2" xfId="12367" xr:uid="{00000000-0005-0000-0000-0000FE300000}"/>
    <cellStyle name="Vírgula 5 2 4 6 3" xfId="9440" xr:uid="{00000000-0005-0000-0000-0000FF300000}"/>
    <cellStyle name="Vírgula 5 2 4 7" xfId="3846" xr:uid="{00000000-0005-0000-0000-000000310000}"/>
    <cellStyle name="Vírgula 5 2 4 7 2" xfId="10272" xr:uid="{00000000-0005-0000-0000-000001310000}"/>
    <cellStyle name="Vírgula 5 2 4 8" xfId="6901" xr:uid="{00000000-0005-0000-0000-000002310000}"/>
    <cellStyle name="Vírgula 5 2 5" xfId="206" xr:uid="{00000000-0005-0000-0000-000003310000}"/>
    <cellStyle name="Vírgula 5 2 5 2" xfId="571" xr:uid="{00000000-0005-0000-0000-000004310000}"/>
    <cellStyle name="Vírgula 5 2 5 2 2" xfId="1150" xr:uid="{00000000-0005-0000-0000-000005310000}"/>
    <cellStyle name="Vírgula 5 2 5 2 2 2" xfId="4809" xr:uid="{00000000-0005-0000-0000-000006310000}"/>
    <cellStyle name="Vírgula 5 2 5 2 2 2 2" xfId="11235" xr:uid="{00000000-0005-0000-0000-000007310000}"/>
    <cellStyle name="Vírgula 5 2 5 2 2 3" xfId="7870" xr:uid="{00000000-0005-0000-0000-000008310000}"/>
    <cellStyle name="Vírgula 5 2 5 2 3" xfId="2545" xr:uid="{00000000-0005-0000-0000-000009310000}"/>
    <cellStyle name="Vírgula 5 2 5 2 3 2" xfId="5721" xr:uid="{00000000-0005-0000-0000-00000A310000}"/>
    <cellStyle name="Vírgula 5 2 5 2 3 2 2" xfId="12147" xr:uid="{00000000-0005-0000-0000-00000B310000}"/>
    <cellStyle name="Vírgula 5 2 5 2 3 3" xfId="9171" xr:uid="{00000000-0005-0000-0000-00000C310000}"/>
    <cellStyle name="Vírgula 5 2 5 2 4" xfId="3700" xr:uid="{00000000-0005-0000-0000-00000D310000}"/>
    <cellStyle name="Vírgula 5 2 5 2 4 2" xfId="6639" xr:uid="{00000000-0005-0000-0000-00000E310000}"/>
    <cellStyle name="Vírgula 5 2 5 2 4 2 2" xfId="13065" xr:uid="{00000000-0005-0000-0000-00000F310000}"/>
    <cellStyle name="Vírgula 5 2 5 2 4 3" xfId="10138" xr:uid="{00000000-0005-0000-0000-000010310000}"/>
    <cellStyle name="Vírgula 5 2 5 2 5" xfId="4261" xr:uid="{00000000-0005-0000-0000-000011310000}"/>
    <cellStyle name="Vírgula 5 2 5 2 5 2" xfId="10687" xr:uid="{00000000-0005-0000-0000-000012310000}"/>
    <cellStyle name="Vírgula 5 2 5 2 6" xfId="7316" xr:uid="{00000000-0005-0000-0000-000013310000}"/>
    <cellStyle name="Vírgula 5 2 5 3" xfId="392" xr:uid="{00000000-0005-0000-0000-000014310000}"/>
    <cellStyle name="Vírgula 5 2 5 3 2" xfId="972" xr:uid="{00000000-0005-0000-0000-000015310000}"/>
    <cellStyle name="Vírgula 5 2 5 3 2 2" xfId="4631" xr:uid="{00000000-0005-0000-0000-000016310000}"/>
    <cellStyle name="Vírgula 5 2 5 3 2 2 2" xfId="11057" xr:uid="{00000000-0005-0000-0000-000017310000}"/>
    <cellStyle name="Vírgula 5 2 5 3 2 3" xfId="7692" xr:uid="{00000000-0005-0000-0000-000018310000}"/>
    <cellStyle name="Vírgula 5 2 5 3 3" xfId="2159" xr:uid="{00000000-0005-0000-0000-000019310000}"/>
    <cellStyle name="Vírgula 5 2 5 3 3 2" xfId="5441" xr:uid="{00000000-0005-0000-0000-00001A310000}"/>
    <cellStyle name="Vírgula 5 2 5 3 3 2 2" xfId="11867" xr:uid="{00000000-0005-0000-0000-00001B310000}"/>
    <cellStyle name="Vírgula 5 2 5 3 3 3" xfId="8851" xr:uid="{00000000-0005-0000-0000-00001C310000}"/>
    <cellStyle name="Vírgula 5 2 5 3 4" xfId="3423" xr:uid="{00000000-0005-0000-0000-00001D310000}"/>
    <cellStyle name="Vírgula 5 2 5 3 4 2" xfId="6362" xr:uid="{00000000-0005-0000-0000-00001E310000}"/>
    <cellStyle name="Vírgula 5 2 5 3 4 2 2" xfId="12788" xr:uid="{00000000-0005-0000-0000-00001F310000}"/>
    <cellStyle name="Vírgula 5 2 5 3 4 3" xfId="9861" xr:uid="{00000000-0005-0000-0000-000020310000}"/>
    <cellStyle name="Vírgula 5 2 5 3 5" xfId="4083" xr:uid="{00000000-0005-0000-0000-000021310000}"/>
    <cellStyle name="Vírgula 5 2 5 3 5 2" xfId="10509" xr:uid="{00000000-0005-0000-0000-000022310000}"/>
    <cellStyle name="Vírgula 5 2 5 3 6" xfId="7138" xr:uid="{00000000-0005-0000-0000-000023310000}"/>
    <cellStyle name="Vírgula 5 2 5 4" xfId="794" xr:uid="{00000000-0005-0000-0000-000024310000}"/>
    <cellStyle name="Vírgula 5 2 5 4 2" xfId="4453" xr:uid="{00000000-0005-0000-0000-000025310000}"/>
    <cellStyle name="Vírgula 5 2 5 4 2 2" xfId="10879" xr:uid="{00000000-0005-0000-0000-000026310000}"/>
    <cellStyle name="Vírgula 5 2 5 4 3" xfId="7514" xr:uid="{00000000-0005-0000-0000-000027310000}"/>
    <cellStyle name="Vírgula 5 2 5 5" xfId="1612" xr:uid="{00000000-0005-0000-0000-000028310000}"/>
    <cellStyle name="Vírgula 5 2 5 5 2" xfId="5073" xr:uid="{00000000-0005-0000-0000-000029310000}"/>
    <cellStyle name="Vírgula 5 2 5 5 2 2" xfId="11499" xr:uid="{00000000-0005-0000-0000-00002A310000}"/>
    <cellStyle name="Vírgula 5 2 5 5 3" xfId="8323" xr:uid="{00000000-0005-0000-0000-00002B310000}"/>
    <cellStyle name="Vírgula 5 2 5 6" xfId="3061" xr:uid="{00000000-0005-0000-0000-00002C310000}"/>
    <cellStyle name="Vírgula 5 2 5 6 2" xfId="6000" xr:uid="{00000000-0005-0000-0000-00002D310000}"/>
    <cellStyle name="Vírgula 5 2 5 6 2 2" xfId="12426" xr:uid="{00000000-0005-0000-0000-00002E310000}"/>
    <cellStyle name="Vírgula 5 2 5 6 3" xfId="9499" xr:uid="{00000000-0005-0000-0000-00002F310000}"/>
    <cellStyle name="Vírgula 5 2 5 7" xfId="3905" xr:uid="{00000000-0005-0000-0000-000030310000}"/>
    <cellStyle name="Vírgula 5 2 5 7 2" xfId="10331" xr:uid="{00000000-0005-0000-0000-000031310000}"/>
    <cellStyle name="Vírgula 5 2 5 8" xfId="6960" xr:uid="{00000000-0005-0000-0000-000032310000}"/>
    <cellStyle name="Vírgula 5 2 6" xfId="423" xr:uid="{00000000-0005-0000-0000-000033310000}"/>
    <cellStyle name="Vírgula 5 2 6 2" xfId="1002" xr:uid="{00000000-0005-0000-0000-000034310000}"/>
    <cellStyle name="Vírgula 5 2 6 2 2" xfId="4661" xr:uid="{00000000-0005-0000-0000-000035310000}"/>
    <cellStyle name="Vírgula 5 2 6 2 2 2" xfId="11087" xr:uid="{00000000-0005-0000-0000-000036310000}"/>
    <cellStyle name="Vírgula 5 2 6 2 3" xfId="7722" xr:uid="{00000000-0005-0000-0000-000037310000}"/>
    <cellStyle name="Vírgula 5 2 6 3" xfId="2385" xr:uid="{00000000-0005-0000-0000-000038310000}"/>
    <cellStyle name="Vírgula 5 2 6 3 2" xfId="5573" xr:uid="{00000000-0005-0000-0000-000039310000}"/>
    <cellStyle name="Vírgula 5 2 6 3 2 2" xfId="11999" xr:uid="{00000000-0005-0000-0000-00003A310000}"/>
    <cellStyle name="Vírgula 5 2 6 3 3" xfId="9023" xr:uid="{00000000-0005-0000-0000-00003B310000}"/>
    <cellStyle name="Vírgula 5 2 6 4" xfId="3552" xr:uid="{00000000-0005-0000-0000-00003C310000}"/>
    <cellStyle name="Vírgula 5 2 6 4 2" xfId="6491" xr:uid="{00000000-0005-0000-0000-00003D310000}"/>
    <cellStyle name="Vírgula 5 2 6 4 2 2" xfId="12917" xr:uid="{00000000-0005-0000-0000-00003E310000}"/>
    <cellStyle name="Vírgula 5 2 6 4 3" xfId="9990" xr:uid="{00000000-0005-0000-0000-00003F310000}"/>
    <cellStyle name="Vírgula 5 2 6 5" xfId="4113" xr:uid="{00000000-0005-0000-0000-000040310000}"/>
    <cellStyle name="Vírgula 5 2 6 5 2" xfId="10539" xr:uid="{00000000-0005-0000-0000-000041310000}"/>
    <cellStyle name="Vírgula 5 2 6 6" xfId="7168" xr:uid="{00000000-0005-0000-0000-000042310000}"/>
    <cellStyle name="Vírgula 5 2 7" xfId="244" xr:uid="{00000000-0005-0000-0000-000043310000}"/>
    <cellStyle name="Vírgula 5 2 7 2" xfId="824" xr:uid="{00000000-0005-0000-0000-000044310000}"/>
    <cellStyle name="Vírgula 5 2 7 2 2" xfId="4483" xr:uid="{00000000-0005-0000-0000-000045310000}"/>
    <cellStyle name="Vírgula 5 2 7 2 2 2" xfId="10909" xr:uid="{00000000-0005-0000-0000-000046310000}"/>
    <cellStyle name="Vírgula 5 2 7 2 3" xfId="7544" xr:uid="{00000000-0005-0000-0000-000047310000}"/>
    <cellStyle name="Vírgula 5 2 7 3" xfId="1803" xr:uid="{00000000-0005-0000-0000-000048310000}"/>
    <cellStyle name="Vírgula 5 2 7 3 2" xfId="5206" xr:uid="{00000000-0005-0000-0000-000049310000}"/>
    <cellStyle name="Vírgula 5 2 7 3 2 2" xfId="11632" xr:uid="{00000000-0005-0000-0000-00004A310000}"/>
    <cellStyle name="Vírgula 5 2 7 3 3" xfId="8501" xr:uid="{00000000-0005-0000-0000-00004B310000}"/>
    <cellStyle name="Vírgula 5 2 7 4" xfId="3190" xr:uid="{00000000-0005-0000-0000-00004C310000}"/>
    <cellStyle name="Vírgula 5 2 7 4 2" xfId="6129" xr:uid="{00000000-0005-0000-0000-00004D310000}"/>
    <cellStyle name="Vírgula 5 2 7 4 2 2" xfId="12555" xr:uid="{00000000-0005-0000-0000-00004E310000}"/>
    <cellStyle name="Vírgula 5 2 7 4 3" xfId="9628" xr:uid="{00000000-0005-0000-0000-00004F310000}"/>
    <cellStyle name="Vírgula 5 2 7 5" xfId="3935" xr:uid="{00000000-0005-0000-0000-000050310000}"/>
    <cellStyle name="Vírgula 5 2 7 5 2" xfId="10361" xr:uid="{00000000-0005-0000-0000-000051310000}"/>
    <cellStyle name="Vírgula 5 2 7 6" xfId="6990" xr:uid="{00000000-0005-0000-0000-000052310000}"/>
    <cellStyle name="Vírgula 5 2 8" xfId="646" xr:uid="{00000000-0005-0000-0000-000053310000}"/>
    <cellStyle name="Vírgula 5 2 8 2" xfId="4305" xr:uid="{00000000-0005-0000-0000-000054310000}"/>
    <cellStyle name="Vírgula 5 2 8 2 2" xfId="10731" xr:uid="{00000000-0005-0000-0000-000055310000}"/>
    <cellStyle name="Vírgula 5 2 8 3" xfId="7366" xr:uid="{00000000-0005-0000-0000-000056310000}"/>
    <cellStyle name="Vírgula 5 2 9" xfId="1244" xr:uid="{00000000-0005-0000-0000-000057310000}"/>
    <cellStyle name="Vírgula 5 2 9 2" xfId="4840" xr:uid="{00000000-0005-0000-0000-000058310000}"/>
    <cellStyle name="Vírgula 5 2 9 2 2" xfId="11266" xr:uid="{00000000-0005-0000-0000-000059310000}"/>
    <cellStyle name="Vírgula 5 2 9 3" xfId="7960" xr:uid="{00000000-0005-0000-0000-00005A310000}"/>
    <cellStyle name="Vírgula 5 3" xfId="70" xr:uid="{00000000-0005-0000-0000-00005B310000}"/>
    <cellStyle name="Vírgula 5 3 2" xfId="1737" xr:uid="{00000000-0005-0000-0000-00005C310000}"/>
    <cellStyle name="Vírgula 5 3 2 2" xfId="2293" xr:uid="{00000000-0005-0000-0000-00005D310000}"/>
    <cellStyle name="Vírgula 5 3 2 2 2" xfId="3528" xr:uid="{00000000-0005-0000-0000-00005E310000}"/>
    <cellStyle name="Vírgula 5 3 2 2 2 2" xfId="6467" xr:uid="{00000000-0005-0000-0000-00005F310000}"/>
    <cellStyle name="Vírgula 5 3 2 2 2 2 2" xfId="12893" xr:uid="{00000000-0005-0000-0000-000060310000}"/>
    <cellStyle name="Vírgula 5 3 2 2 2 3" xfId="9966" xr:uid="{00000000-0005-0000-0000-000061310000}"/>
    <cellStyle name="Vírgula 5 3 2 2 3" xfId="5547" xr:uid="{00000000-0005-0000-0000-000062310000}"/>
    <cellStyle name="Vírgula 5 3 2 2 3 2" xfId="11973" xr:uid="{00000000-0005-0000-0000-000063310000}"/>
    <cellStyle name="Vírgula 5 3 2 2 4" xfId="8974" xr:uid="{00000000-0005-0000-0000-000064310000}"/>
    <cellStyle name="Vírgula 5 3 2 3" xfId="3166" xr:uid="{00000000-0005-0000-0000-000065310000}"/>
    <cellStyle name="Vírgula 5 3 2 3 2" xfId="6105" xr:uid="{00000000-0005-0000-0000-000066310000}"/>
    <cellStyle name="Vírgula 5 3 2 3 2 2" xfId="12531" xr:uid="{00000000-0005-0000-0000-000067310000}"/>
    <cellStyle name="Vírgula 5 3 2 3 3" xfId="9604" xr:uid="{00000000-0005-0000-0000-000068310000}"/>
    <cellStyle name="Vírgula 5 3 2 4" xfId="5179" xr:uid="{00000000-0005-0000-0000-000069310000}"/>
    <cellStyle name="Vírgula 5 3 2 4 2" xfId="11605" xr:uid="{00000000-0005-0000-0000-00006A310000}"/>
    <cellStyle name="Vírgula 5 3 2 5" xfId="8446" xr:uid="{00000000-0005-0000-0000-00006B310000}"/>
    <cellStyle name="Vírgula 5 3 3" xfId="1661" xr:uid="{00000000-0005-0000-0000-00006C310000}"/>
    <cellStyle name="Vírgula 5 3 3 2" xfId="2216" xr:uid="{00000000-0005-0000-0000-00006D310000}"/>
    <cellStyle name="Vírgula 5 3 3 2 2" xfId="3467" xr:uid="{00000000-0005-0000-0000-00006E310000}"/>
    <cellStyle name="Vírgula 5 3 3 2 2 2" xfId="6406" xr:uid="{00000000-0005-0000-0000-00006F310000}"/>
    <cellStyle name="Vírgula 5 3 3 2 2 2 2" xfId="12832" xr:uid="{00000000-0005-0000-0000-000070310000}"/>
    <cellStyle name="Vírgula 5 3 3 2 2 3" xfId="9905" xr:uid="{00000000-0005-0000-0000-000071310000}"/>
    <cellStyle name="Vírgula 5 3 3 2 3" xfId="5485" xr:uid="{00000000-0005-0000-0000-000072310000}"/>
    <cellStyle name="Vírgula 5 3 3 2 3 2" xfId="11911" xr:uid="{00000000-0005-0000-0000-000073310000}"/>
    <cellStyle name="Vírgula 5 3 3 2 4" xfId="8900" xr:uid="{00000000-0005-0000-0000-000074310000}"/>
    <cellStyle name="Vírgula 5 3 3 3" xfId="3105" xr:uid="{00000000-0005-0000-0000-000075310000}"/>
    <cellStyle name="Vírgula 5 3 3 3 2" xfId="6044" xr:uid="{00000000-0005-0000-0000-000076310000}"/>
    <cellStyle name="Vírgula 5 3 3 3 2 2" xfId="12470" xr:uid="{00000000-0005-0000-0000-000077310000}"/>
    <cellStyle name="Vírgula 5 3 3 3 3" xfId="9543" xr:uid="{00000000-0005-0000-0000-000078310000}"/>
    <cellStyle name="Vírgula 5 3 3 4" xfId="5117" xr:uid="{00000000-0005-0000-0000-000079310000}"/>
    <cellStyle name="Vírgula 5 3 3 4 2" xfId="11543" xr:uid="{00000000-0005-0000-0000-00007A310000}"/>
    <cellStyle name="Vírgula 5 3 3 5" xfId="8372" xr:uid="{00000000-0005-0000-0000-00007B310000}"/>
    <cellStyle name="Vírgula 5 3 4" xfId="2409" xr:uid="{00000000-0005-0000-0000-00007C310000}"/>
    <cellStyle name="Vírgula 5 3 5" xfId="1879" xr:uid="{00000000-0005-0000-0000-00007D310000}"/>
    <cellStyle name="Vírgula 5 3 5 2" xfId="3261" xr:uid="{00000000-0005-0000-0000-00007E310000}"/>
    <cellStyle name="Vírgula 5 3 5 2 2" xfId="6200" xr:uid="{00000000-0005-0000-0000-00007F310000}"/>
    <cellStyle name="Vírgula 5 3 5 2 2 2" xfId="12626" xr:uid="{00000000-0005-0000-0000-000080310000}"/>
    <cellStyle name="Vírgula 5 3 5 2 3" xfId="9699" xr:uid="{00000000-0005-0000-0000-000081310000}"/>
    <cellStyle name="Vírgula 5 3 5 3" xfId="5277" xr:uid="{00000000-0005-0000-0000-000082310000}"/>
    <cellStyle name="Vírgula 5 3 5 3 2" xfId="11703" xr:uid="{00000000-0005-0000-0000-000083310000}"/>
    <cellStyle name="Vírgula 5 3 5 4" xfId="8575" xr:uid="{00000000-0005-0000-0000-000084310000}"/>
    <cellStyle name="Vírgula 5 3 6" xfId="1325" xr:uid="{00000000-0005-0000-0000-000085310000}"/>
    <cellStyle name="Vírgula 5 3 6 2" xfId="4911" xr:uid="{00000000-0005-0000-0000-000086310000}"/>
    <cellStyle name="Vírgula 5 3 6 2 2" xfId="11337" xr:uid="{00000000-0005-0000-0000-000087310000}"/>
    <cellStyle name="Vírgula 5 3 6 3" xfId="8039" xr:uid="{00000000-0005-0000-0000-000088310000}"/>
    <cellStyle name="Vírgula 5 3 7" xfId="2897" xr:uid="{00000000-0005-0000-0000-000089310000}"/>
    <cellStyle name="Vírgula 5 3 7 2" xfId="5838" xr:uid="{00000000-0005-0000-0000-00008A310000}"/>
    <cellStyle name="Vírgula 5 3 7 2 2" xfId="12264" xr:uid="{00000000-0005-0000-0000-00008B310000}"/>
    <cellStyle name="Vírgula 5 3 7 3" xfId="9337" xr:uid="{00000000-0005-0000-0000-00008C310000}"/>
    <cellStyle name="Vírgula 5 3_IOPES" xfId="2667" xr:uid="{00000000-0005-0000-0000-00008D310000}"/>
    <cellStyle name="Vírgula 5 4" xfId="125" xr:uid="{00000000-0005-0000-0000-00008E310000}"/>
    <cellStyle name="Vírgula 5 4 2" xfId="186" xr:uid="{00000000-0005-0000-0000-00008F310000}"/>
    <cellStyle name="Vírgula 5 4 2 2" xfId="557" xr:uid="{00000000-0005-0000-0000-000090310000}"/>
    <cellStyle name="Vírgula 5 4 2 2 2" xfId="1136" xr:uid="{00000000-0005-0000-0000-000091310000}"/>
    <cellStyle name="Vírgula 5 4 2 2 2 2" xfId="4795" xr:uid="{00000000-0005-0000-0000-000092310000}"/>
    <cellStyle name="Vírgula 5 4 2 2 2 2 2" xfId="11221" xr:uid="{00000000-0005-0000-0000-000093310000}"/>
    <cellStyle name="Vírgula 5 4 2 2 2 3" xfId="7856" xr:uid="{00000000-0005-0000-0000-000094310000}"/>
    <cellStyle name="Vírgula 5 4 2 2 3" xfId="2525" xr:uid="{00000000-0005-0000-0000-000095310000}"/>
    <cellStyle name="Vírgula 5 4 2 2 3 2" xfId="5707" xr:uid="{00000000-0005-0000-0000-000096310000}"/>
    <cellStyle name="Vírgula 5 4 2 2 3 2 2" xfId="12133" xr:uid="{00000000-0005-0000-0000-000097310000}"/>
    <cellStyle name="Vírgula 5 4 2 2 3 3" xfId="9157" xr:uid="{00000000-0005-0000-0000-000098310000}"/>
    <cellStyle name="Vírgula 5 4 2 2 4" xfId="3686" xr:uid="{00000000-0005-0000-0000-000099310000}"/>
    <cellStyle name="Vírgula 5 4 2 2 4 2" xfId="6625" xr:uid="{00000000-0005-0000-0000-00009A310000}"/>
    <cellStyle name="Vírgula 5 4 2 2 4 2 2" xfId="13051" xr:uid="{00000000-0005-0000-0000-00009B310000}"/>
    <cellStyle name="Vírgula 5 4 2 2 4 3" xfId="10124" xr:uid="{00000000-0005-0000-0000-00009C310000}"/>
    <cellStyle name="Vírgula 5 4 2 2 5" xfId="4247" xr:uid="{00000000-0005-0000-0000-00009D310000}"/>
    <cellStyle name="Vírgula 5 4 2 2 5 2" xfId="10673" xr:uid="{00000000-0005-0000-0000-00009E310000}"/>
    <cellStyle name="Vírgula 5 4 2 2 6" xfId="7302" xr:uid="{00000000-0005-0000-0000-00009F310000}"/>
    <cellStyle name="Vírgula 5 4 2 3" xfId="378" xr:uid="{00000000-0005-0000-0000-0000A0310000}"/>
    <cellStyle name="Vírgula 5 4 2 3 2" xfId="958" xr:uid="{00000000-0005-0000-0000-0000A1310000}"/>
    <cellStyle name="Vírgula 5 4 2 3 2 2" xfId="4617" xr:uid="{00000000-0005-0000-0000-0000A2310000}"/>
    <cellStyle name="Vírgula 5 4 2 3 2 2 2" xfId="11043" xr:uid="{00000000-0005-0000-0000-0000A3310000}"/>
    <cellStyle name="Vírgula 5 4 2 3 2 3" xfId="7678" xr:uid="{00000000-0005-0000-0000-0000A4310000}"/>
    <cellStyle name="Vírgula 5 4 2 3 3" xfId="2222" xr:uid="{00000000-0005-0000-0000-0000A5310000}"/>
    <cellStyle name="Vírgula 5 4 2 3 4" xfId="4069" xr:uid="{00000000-0005-0000-0000-0000A6310000}"/>
    <cellStyle name="Vírgula 5 4 2 3 4 2" xfId="10495" xr:uid="{00000000-0005-0000-0000-0000A7310000}"/>
    <cellStyle name="Vírgula 5 4 2 3 5" xfId="7124" xr:uid="{00000000-0005-0000-0000-0000A8310000}"/>
    <cellStyle name="Vírgula 5 4 2 4" xfId="780" xr:uid="{00000000-0005-0000-0000-0000A9310000}"/>
    <cellStyle name="Vírgula 5 4 2 4 2" xfId="4439" xr:uid="{00000000-0005-0000-0000-0000AA310000}"/>
    <cellStyle name="Vírgula 5 4 2 4 2 2" xfId="10865" xr:uid="{00000000-0005-0000-0000-0000AB310000}"/>
    <cellStyle name="Vírgula 5 4 2 4 3" xfId="7500" xr:uid="{00000000-0005-0000-0000-0000AC310000}"/>
    <cellStyle name="Vírgula 5 4 2 5" xfId="1667" xr:uid="{00000000-0005-0000-0000-0000AD310000}"/>
    <cellStyle name="Vírgula 5 4 2 6" xfId="3891" xr:uid="{00000000-0005-0000-0000-0000AE310000}"/>
    <cellStyle name="Vírgula 5 4 2 6 2" xfId="10317" xr:uid="{00000000-0005-0000-0000-0000AF310000}"/>
    <cellStyle name="Vírgula 5 4 2 7" xfId="6946" xr:uid="{00000000-0005-0000-0000-0000B0310000}"/>
    <cellStyle name="Vírgula 5 4 3" xfId="498" xr:uid="{00000000-0005-0000-0000-0000B1310000}"/>
    <cellStyle name="Vírgula 5 4 3 2" xfId="1077" xr:uid="{00000000-0005-0000-0000-0000B2310000}"/>
    <cellStyle name="Vírgula 5 4 3 2 2" xfId="4736" xr:uid="{00000000-0005-0000-0000-0000B3310000}"/>
    <cellStyle name="Vírgula 5 4 3 2 2 2" xfId="11162" xr:uid="{00000000-0005-0000-0000-0000B4310000}"/>
    <cellStyle name="Vírgula 5 4 3 2 3" xfId="7797" xr:uid="{00000000-0005-0000-0000-0000B5310000}"/>
    <cellStyle name="Vírgula 5 4 3 3" xfId="2464" xr:uid="{00000000-0005-0000-0000-0000B6310000}"/>
    <cellStyle name="Vírgula 5 4 3 3 2" xfId="5648" xr:uid="{00000000-0005-0000-0000-0000B7310000}"/>
    <cellStyle name="Vírgula 5 4 3 3 2 2" xfId="12074" xr:uid="{00000000-0005-0000-0000-0000B8310000}"/>
    <cellStyle name="Vírgula 5 4 3 3 3" xfId="9098" xr:uid="{00000000-0005-0000-0000-0000B9310000}"/>
    <cellStyle name="Vírgula 5 4 3 4" xfId="3627" xr:uid="{00000000-0005-0000-0000-0000BA310000}"/>
    <cellStyle name="Vírgula 5 4 3 4 2" xfId="6566" xr:uid="{00000000-0005-0000-0000-0000BB310000}"/>
    <cellStyle name="Vírgula 5 4 3 4 2 2" xfId="12992" xr:uid="{00000000-0005-0000-0000-0000BC310000}"/>
    <cellStyle name="Vírgula 5 4 3 4 3" xfId="10065" xr:uid="{00000000-0005-0000-0000-0000BD310000}"/>
    <cellStyle name="Vírgula 5 4 3 5" xfId="4188" xr:uid="{00000000-0005-0000-0000-0000BE310000}"/>
    <cellStyle name="Vírgula 5 4 3 5 2" xfId="10614" xr:uid="{00000000-0005-0000-0000-0000BF310000}"/>
    <cellStyle name="Vírgula 5 4 3 6" xfId="7243" xr:uid="{00000000-0005-0000-0000-0000C0310000}"/>
    <cellStyle name="Vírgula 5 4 4" xfId="319" xr:uid="{00000000-0005-0000-0000-0000C1310000}"/>
    <cellStyle name="Vírgula 5 4 4 2" xfId="899" xr:uid="{00000000-0005-0000-0000-0000C2310000}"/>
    <cellStyle name="Vírgula 5 4 4 2 2" xfId="4558" xr:uid="{00000000-0005-0000-0000-0000C3310000}"/>
    <cellStyle name="Vírgula 5 4 4 2 2 2" xfId="10984" xr:uid="{00000000-0005-0000-0000-0000C4310000}"/>
    <cellStyle name="Vírgula 5 4 4 2 3" xfId="7619" xr:uid="{00000000-0005-0000-0000-0000C5310000}"/>
    <cellStyle name="Vírgula 5 4 4 3" xfId="1944" xr:uid="{00000000-0005-0000-0000-0000C6310000}"/>
    <cellStyle name="Vírgula 5 4 4 3 2" xfId="5335" xr:uid="{00000000-0005-0000-0000-0000C7310000}"/>
    <cellStyle name="Vírgula 5 4 4 3 2 2" xfId="11761" xr:uid="{00000000-0005-0000-0000-0000C8310000}"/>
    <cellStyle name="Vírgula 5 4 4 3 3" xfId="8640" xr:uid="{00000000-0005-0000-0000-0000C9310000}"/>
    <cellStyle name="Vírgula 5 4 4 4" xfId="3319" xr:uid="{00000000-0005-0000-0000-0000CA310000}"/>
    <cellStyle name="Vírgula 5 4 4 4 2" xfId="6258" xr:uid="{00000000-0005-0000-0000-0000CB310000}"/>
    <cellStyle name="Vírgula 5 4 4 4 2 2" xfId="12684" xr:uid="{00000000-0005-0000-0000-0000CC310000}"/>
    <cellStyle name="Vírgula 5 4 4 4 3" xfId="9757" xr:uid="{00000000-0005-0000-0000-0000CD310000}"/>
    <cellStyle name="Vírgula 5 4 4 5" xfId="4010" xr:uid="{00000000-0005-0000-0000-0000CE310000}"/>
    <cellStyle name="Vírgula 5 4 4 5 2" xfId="10436" xr:uid="{00000000-0005-0000-0000-0000CF310000}"/>
    <cellStyle name="Vírgula 5 4 4 6" xfId="7065" xr:uid="{00000000-0005-0000-0000-0000D0310000}"/>
    <cellStyle name="Vírgula 5 4 5" xfId="721" xr:uid="{00000000-0005-0000-0000-0000D1310000}"/>
    <cellStyle name="Vírgula 5 4 5 2" xfId="4380" xr:uid="{00000000-0005-0000-0000-0000D2310000}"/>
    <cellStyle name="Vírgula 5 4 5 2 2" xfId="10806" xr:uid="{00000000-0005-0000-0000-0000D3310000}"/>
    <cellStyle name="Vírgula 5 4 5 3" xfId="7441" xr:uid="{00000000-0005-0000-0000-0000D4310000}"/>
    <cellStyle name="Vírgula 5 4 6" xfId="1391" xr:uid="{00000000-0005-0000-0000-0000D5310000}"/>
    <cellStyle name="Vírgula 5 4 6 2" xfId="4969" xr:uid="{00000000-0005-0000-0000-0000D6310000}"/>
    <cellStyle name="Vírgula 5 4 6 2 2" xfId="11395" xr:uid="{00000000-0005-0000-0000-0000D7310000}"/>
    <cellStyle name="Vírgula 5 4 6 3" xfId="8105" xr:uid="{00000000-0005-0000-0000-0000D8310000}"/>
    <cellStyle name="Vírgula 5 4 7" xfId="2955" xr:uid="{00000000-0005-0000-0000-0000D9310000}"/>
    <cellStyle name="Vírgula 5 4 7 2" xfId="5896" xr:uid="{00000000-0005-0000-0000-0000DA310000}"/>
    <cellStyle name="Vírgula 5 4 7 2 2" xfId="12322" xr:uid="{00000000-0005-0000-0000-0000DB310000}"/>
    <cellStyle name="Vírgula 5 4 7 3" xfId="9395" xr:uid="{00000000-0005-0000-0000-0000DC310000}"/>
    <cellStyle name="Vírgula 5 4 8" xfId="3832" xr:uid="{00000000-0005-0000-0000-0000DD310000}"/>
    <cellStyle name="Vírgula 5 4 8 2" xfId="10258" xr:uid="{00000000-0005-0000-0000-0000DE310000}"/>
    <cellStyle name="Vírgula 5 4 9" xfId="6887" xr:uid="{00000000-0005-0000-0000-0000DF310000}"/>
    <cellStyle name="Vírgula 5 5" xfId="93" xr:uid="{00000000-0005-0000-0000-0000E0310000}"/>
    <cellStyle name="Vírgula 5 5 2" xfId="466" xr:uid="{00000000-0005-0000-0000-0000E1310000}"/>
    <cellStyle name="Vírgula 5 5 2 2" xfId="1045" xr:uid="{00000000-0005-0000-0000-0000E2310000}"/>
    <cellStyle name="Vírgula 5 5 2 2 2" xfId="2256" xr:uid="{00000000-0005-0000-0000-0000E3310000}"/>
    <cellStyle name="Vírgula 5 5 2 2 2 2" xfId="5515" xr:uid="{00000000-0005-0000-0000-0000E4310000}"/>
    <cellStyle name="Vírgula 5 5 2 2 2 2 2" xfId="11941" xr:uid="{00000000-0005-0000-0000-0000E5310000}"/>
    <cellStyle name="Vírgula 5 5 2 2 2 3" xfId="8939" xr:uid="{00000000-0005-0000-0000-0000E6310000}"/>
    <cellStyle name="Vírgula 5 5 2 2 3" xfId="3497" xr:uid="{00000000-0005-0000-0000-0000E7310000}"/>
    <cellStyle name="Vírgula 5 5 2 2 3 2" xfId="6436" xr:uid="{00000000-0005-0000-0000-0000E8310000}"/>
    <cellStyle name="Vírgula 5 5 2 2 3 2 2" xfId="12862" xr:uid="{00000000-0005-0000-0000-0000E9310000}"/>
    <cellStyle name="Vírgula 5 5 2 2 3 3" xfId="9935" xr:uid="{00000000-0005-0000-0000-0000EA310000}"/>
    <cellStyle name="Vírgula 5 5 2 2 4" xfId="4704" xr:uid="{00000000-0005-0000-0000-0000EB310000}"/>
    <cellStyle name="Vírgula 5 5 2 2 4 2" xfId="11130" xr:uid="{00000000-0005-0000-0000-0000EC310000}"/>
    <cellStyle name="Vírgula 5 5 2 2 5" xfId="7765" xr:uid="{00000000-0005-0000-0000-0000ED310000}"/>
    <cellStyle name="Vírgula 5 5 2 3" xfId="1701" xr:uid="{00000000-0005-0000-0000-0000EE310000}"/>
    <cellStyle name="Vírgula 5 5 2 3 2" xfId="5147" xr:uid="{00000000-0005-0000-0000-0000EF310000}"/>
    <cellStyle name="Vírgula 5 5 2 3 2 2" xfId="11573" xr:uid="{00000000-0005-0000-0000-0000F0310000}"/>
    <cellStyle name="Vírgula 5 5 2 3 3" xfId="8411" xr:uid="{00000000-0005-0000-0000-0000F1310000}"/>
    <cellStyle name="Vírgula 5 5 2 4" xfId="3135" xr:uid="{00000000-0005-0000-0000-0000F2310000}"/>
    <cellStyle name="Vírgula 5 5 2 4 2" xfId="6074" xr:uid="{00000000-0005-0000-0000-0000F3310000}"/>
    <cellStyle name="Vírgula 5 5 2 4 2 2" xfId="12500" xr:uid="{00000000-0005-0000-0000-0000F4310000}"/>
    <cellStyle name="Vírgula 5 5 2 4 3" xfId="9573" xr:uid="{00000000-0005-0000-0000-0000F5310000}"/>
    <cellStyle name="Vírgula 5 5 2 5" xfId="4156" xr:uid="{00000000-0005-0000-0000-0000F6310000}"/>
    <cellStyle name="Vírgula 5 5 2 5 2" xfId="10582" xr:uid="{00000000-0005-0000-0000-0000F7310000}"/>
    <cellStyle name="Vírgula 5 5 2 6" xfId="7211" xr:uid="{00000000-0005-0000-0000-0000F8310000}"/>
    <cellStyle name="Vírgula 5 5 3" xfId="287" xr:uid="{00000000-0005-0000-0000-0000F9310000}"/>
    <cellStyle name="Vírgula 5 5 3 2" xfId="867" xr:uid="{00000000-0005-0000-0000-0000FA310000}"/>
    <cellStyle name="Vírgula 5 5 3 2 2" xfId="4526" xr:uid="{00000000-0005-0000-0000-0000FB310000}"/>
    <cellStyle name="Vírgula 5 5 3 2 2 2" xfId="10952" xr:uid="{00000000-0005-0000-0000-0000FC310000}"/>
    <cellStyle name="Vírgula 5 5 3 2 3" xfId="7587" xr:uid="{00000000-0005-0000-0000-0000FD310000}"/>
    <cellStyle name="Vírgula 5 5 3 3" xfId="2432" xr:uid="{00000000-0005-0000-0000-0000FE310000}"/>
    <cellStyle name="Vírgula 5 5 3 3 2" xfId="5616" xr:uid="{00000000-0005-0000-0000-0000FF310000}"/>
    <cellStyle name="Vírgula 5 5 3 3 2 2" xfId="12042" xr:uid="{00000000-0005-0000-0000-000000320000}"/>
    <cellStyle name="Vírgula 5 5 3 3 3" xfId="9066" xr:uid="{00000000-0005-0000-0000-000001320000}"/>
    <cellStyle name="Vírgula 5 5 3 4" xfId="3595" xr:uid="{00000000-0005-0000-0000-000002320000}"/>
    <cellStyle name="Vírgula 5 5 3 4 2" xfId="6534" xr:uid="{00000000-0005-0000-0000-000003320000}"/>
    <cellStyle name="Vírgula 5 5 3 4 2 2" xfId="12960" xr:uid="{00000000-0005-0000-0000-000004320000}"/>
    <cellStyle name="Vírgula 5 5 3 4 3" xfId="10033" xr:uid="{00000000-0005-0000-0000-000005320000}"/>
    <cellStyle name="Vírgula 5 5 3 5" xfId="3978" xr:uid="{00000000-0005-0000-0000-000006320000}"/>
    <cellStyle name="Vírgula 5 5 3 5 2" xfId="10404" xr:uid="{00000000-0005-0000-0000-000007320000}"/>
    <cellStyle name="Vírgula 5 5 3 6" xfId="7033" xr:uid="{00000000-0005-0000-0000-000008320000}"/>
    <cellStyle name="Vírgula 5 5 4" xfId="689" xr:uid="{00000000-0005-0000-0000-000009320000}"/>
    <cellStyle name="Vírgula 5 5 4 2" xfId="2097" xr:uid="{00000000-0005-0000-0000-00000A320000}"/>
    <cellStyle name="Vírgula 5 5 4 2 2" xfId="5395" xr:uid="{00000000-0005-0000-0000-00000B320000}"/>
    <cellStyle name="Vírgula 5 5 4 2 2 2" xfId="11821" xr:uid="{00000000-0005-0000-0000-00000C320000}"/>
    <cellStyle name="Vírgula 5 5 4 2 3" xfId="8791" xr:uid="{00000000-0005-0000-0000-00000D320000}"/>
    <cellStyle name="Vírgula 5 5 4 3" xfId="3377" xr:uid="{00000000-0005-0000-0000-00000E320000}"/>
    <cellStyle name="Vírgula 5 5 4 3 2" xfId="6316" xr:uid="{00000000-0005-0000-0000-00000F320000}"/>
    <cellStyle name="Vírgula 5 5 4 3 2 2" xfId="12742" xr:uid="{00000000-0005-0000-0000-000010320000}"/>
    <cellStyle name="Vírgula 5 5 4 3 3" xfId="9815" xr:uid="{00000000-0005-0000-0000-000011320000}"/>
    <cellStyle name="Vírgula 5 5 4 4" xfId="4348" xr:uid="{00000000-0005-0000-0000-000012320000}"/>
    <cellStyle name="Vírgula 5 5 4 4 2" xfId="10774" xr:uid="{00000000-0005-0000-0000-000013320000}"/>
    <cellStyle name="Vírgula 5 5 4 5" xfId="7409" xr:uid="{00000000-0005-0000-0000-000014320000}"/>
    <cellStyle name="Vírgula 5 5 5" xfId="1548" xr:uid="{00000000-0005-0000-0000-000015320000}"/>
    <cellStyle name="Vírgula 5 5 5 2" xfId="5027" xr:uid="{00000000-0005-0000-0000-000016320000}"/>
    <cellStyle name="Vírgula 5 5 5 2 2" xfId="11453" xr:uid="{00000000-0005-0000-0000-000017320000}"/>
    <cellStyle name="Vírgula 5 5 5 3" xfId="8262" xr:uid="{00000000-0005-0000-0000-000018320000}"/>
    <cellStyle name="Vírgula 5 5 6" xfId="3014" xr:uid="{00000000-0005-0000-0000-000019320000}"/>
    <cellStyle name="Vírgula 5 5 6 2" xfId="5954" xr:uid="{00000000-0005-0000-0000-00001A320000}"/>
    <cellStyle name="Vírgula 5 5 6 2 2" xfId="12380" xr:uid="{00000000-0005-0000-0000-00001B320000}"/>
    <cellStyle name="Vírgula 5 5 6 3" xfId="9453" xr:uid="{00000000-0005-0000-0000-00001C320000}"/>
    <cellStyle name="Vírgula 5 5 7" xfId="3800" xr:uid="{00000000-0005-0000-0000-00001D320000}"/>
    <cellStyle name="Vírgula 5 5 7 2" xfId="10226" xr:uid="{00000000-0005-0000-0000-00001E320000}"/>
    <cellStyle name="Vírgula 5 5 8" xfId="6855" xr:uid="{00000000-0005-0000-0000-00001F320000}"/>
    <cellStyle name="Vírgula 5 6" xfId="154" xr:uid="{00000000-0005-0000-0000-000020320000}"/>
    <cellStyle name="Vírgula 5 6 2" xfId="525" xr:uid="{00000000-0005-0000-0000-000021320000}"/>
    <cellStyle name="Vírgula 5 6 2 2" xfId="1104" xr:uid="{00000000-0005-0000-0000-000022320000}"/>
    <cellStyle name="Vírgula 5 6 2 2 2" xfId="4763" xr:uid="{00000000-0005-0000-0000-000023320000}"/>
    <cellStyle name="Vírgula 5 6 2 2 2 2" xfId="11189" xr:uid="{00000000-0005-0000-0000-000024320000}"/>
    <cellStyle name="Vírgula 5 6 2 2 3" xfId="7824" xr:uid="{00000000-0005-0000-0000-000025320000}"/>
    <cellStyle name="Vírgula 5 6 2 3" xfId="2493" xr:uid="{00000000-0005-0000-0000-000026320000}"/>
    <cellStyle name="Vírgula 5 6 2 3 2" xfId="5675" xr:uid="{00000000-0005-0000-0000-000027320000}"/>
    <cellStyle name="Vírgula 5 6 2 3 2 2" xfId="12101" xr:uid="{00000000-0005-0000-0000-000028320000}"/>
    <cellStyle name="Vírgula 5 6 2 3 3" xfId="9125" xr:uid="{00000000-0005-0000-0000-000029320000}"/>
    <cellStyle name="Vírgula 5 6 2 4" xfId="3654" xr:uid="{00000000-0005-0000-0000-00002A320000}"/>
    <cellStyle name="Vírgula 5 6 2 4 2" xfId="6593" xr:uid="{00000000-0005-0000-0000-00002B320000}"/>
    <cellStyle name="Vírgula 5 6 2 4 2 2" xfId="13019" xr:uid="{00000000-0005-0000-0000-00002C320000}"/>
    <cellStyle name="Vírgula 5 6 2 4 3" xfId="10092" xr:uid="{00000000-0005-0000-0000-00002D320000}"/>
    <cellStyle name="Vírgula 5 6 2 5" xfId="4215" xr:uid="{00000000-0005-0000-0000-00002E320000}"/>
    <cellStyle name="Vírgula 5 6 2 5 2" xfId="10641" xr:uid="{00000000-0005-0000-0000-00002F320000}"/>
    <cellStyle name="Vírgula 5 6 2 6" xfId="7270" xr:uid="{00000000-0005-0000-0000-000030320000}"/>
    <cellStyle name="Vírgula 5 6 3" xfId="346" xr:uid="{00000000-0005-0000-0000-000031320000}"/>
    <cellStyle name="Vírgula 5 6 3 2" xfId="926" xr:uid="{00000000-0005-0000-0000-000032320000}"/>
    <cellStyle name="Vírgula 5 6 3 2 2" xfId="4585" xr:uid="{00000000-0005-0000-0000-000033320000}"/>
    <cellStyle name="Vírgula 5 6 3 2 2 2" xfId="11011" xr:uid="{00000000-0005-0000-0000-000034320000}"/>
    <cellStyle name="Vírgula 5 6 3 2 3" xfId="7646" xr:uid="{00000000-0005-0000-0000-000035320000}"/>
    <cellStyle name="Vírgula 5 6 3 3" xfId="2140" xr:uid="{00000000-0005-0000-0000-000036320000}"/>
    <cellStyle name="Vírgula 5 6 3 4" xfId="4037" xr:uid="{00000000-0005-0000-0000-000037320000}"/>
    <cellStyle name="Vírgula 5 6 3 4 2" xfId="10463" xr:uid="{00000000-0005-0000-0000-000038320000}"/>
    <cellStyle name="Vírgula 5 6 3 5" xfId="7092" xr:uid="{00000000-0005-0000-0000-000039320000}"/>
    <cellStyle name="Vírgula 5 6 4" xfId="748" xr:uid="{00000000-0005-0000-0000-00003A320000}"/>
    <cellStyle name="Vírgula 5 6 4 2" xfId="4407" xr:uid="{00000000-0005-0000-0000-00003B320000}"/>
    <cellStyle name="Vírgula 5 6 4 2 2" xfId="10833" xr:uid="{00000000-0005-0000-0000-00003C320000}"/>
    <cellStyle name="Vírgula 5 6 4 3" xfId="7468" xr:uid="{00000000-0005-0000-0000-00003D320000}"/>
    <cellStyle name="Vírgula 5 6 5" xfId="1591" xr:uid="{00000000-0005-0000-0000-00003E320000}"/>
    <cellStyle name="Vírgula 5 6 6" xfId="3859" xr:uid="{00000000-0005-0000-0000-00003F320000}"/>
    <cellStyle name="Vírgula 5 6 6 2" xfId="10285" xr:uid="{00000000-0005-0000-0000-000040320000}"/>
    <cellStyle name="Vírgula 5 6 7" xfId="6914" xr:uid="{00000000-0005-0000-0000-000041320000}"/>
    <cellStyle name="Vírgula 5 6_IOPES" xfId="2358" xr:uid="{00000000-0005-0000-0000-000042320000}"/>
    <cellStyle name="Vírgula 5 7" xfId="220" xr:uid="{00000000-0005-0000-0000-000043320000}"/>
    <cellStyle name="Vírgula 5 7 2" xfId="584" xr:uid="{00000000-0005-0000-0000-000044320000}"/>
    <cellStyle name="Vírgula 5 7 2 2" xfId="1163" xr:uid="{00000000-0005-0000-0000-000045320000}"/>
    <cellStyle name="Vírgula 5 7 2 2 2" xfId="4822" xr:uid="{00000000-0005-0000-0000-000046320000}"/>
    <cellStyle name="Vírgula 5 7 2 2 2 2" xfId="11248" xr:uid="{00000000-0005-0000-0000-000047320000}"/>
    <cellStyle name="Vírgula 5 7 2 2 3" xfId="7883" xr:uid="{00000000-0005-0000-0000-000048320000}"/>
    <cellStyle name="Vírgula 5 7 2 3" xfId="2559" xr:uid="{00000000-0005-0000-0000-000049320000}"/>
    <cellStyle name="Vírgula 5 7 2 3 2" xfId="5734" xr:uid="{00000000-0005-0000-0000-00004A320000}"/>
    <cellStyle name="Vírgula 5 7 2 3 2 2" xfId="12160" xr:uid="{00000000-0005-0000-0000-00004B320000}"/>
    <cellStyle name="Vírgula 5 7 2 3 3" xfId="9184" xr:uid="{00000000-0005-0000-0000-00004C320000}"/>
    <cellStyle name="Vírgula 5 7 2 4" xfId="3713" xr:uid="{00000000-0005-0000-0000-00004D320000}"/>
    <cellStyle name="Vírgula 5 7 2 4 2" xfId="6652" xr:uid="{00000000-0005-0000-0000-00004E320000}"/>
    <cellStyle name="Vírgula 5 7 2 4 2 2" xfId="13078" xr:uid="{00000000-0005-0000-0000-00004F320000}"/>
    <cellStyle name="Vírgula 5 7 2 4 3" xfId="10151" xr:uid="{00000000-0005-0000-0000-000050320000}"/>
    <cellStyle name="Vírgula 5 7 2 5" xfId="4274" xr:uid="{00000000-0005-0000-0000-000051320000}"/>
    <cellStyle name="Vírgula 5 7 2 5 2" xfId="10700" xr:uid="{00000000-0005-0000-0000-000052320000}"/>
    <cellStyle name="Vírgula 5 7 2 6" xfId="7329" xr:uid="{00000000-0005-0000-0000-000053320000}"/>
    <cellStyle name="Vírgula 5 7 3" xfId="405" xr:uid="{00000000-0005-0000-0000-000054320000}"/>
    <cellStyle name="Vírgula 5 7 3 2" xfId="985" xr:uid="{00000000-0005-0000-0000-000055320000}"/>
    <cellStyle name="Vírgula 5 7 3 2 2" xfId="4644" xr:uid="{00000000-0005-0000-0000-000056320000}"/>
    <cellStyle name="Vírgula 5 7 3 2 2 2" xfId="11070" xr:uid="{00000000-0005-0000-0000-000057320000}"/>
    <cellStyle name="Vírgula 5 7 3 2 3" xfId="7705" xr:uid="{00000000-0005-0000-0000-000058320000}"/>
    <cellStyle name="Vírgula 5 7 3 3" xfId="2172" xr:uid="{00000000-0005-0000-0000-000059320000}"/>
    <cellStyle name="Vírgula 5 7 3 3 2" xfId="5454" xr:uid="{00000000-0005-0000-0000-00005A320000}"/>
    <cellStyle name="Vírgula 5 7 3 3 2 2" xfId="11880" xr:uid="{00000000-0005-0000-0000-00005B320000}"/>
    <cellStyle name="Vírgula 5 7 3 3 3" xfId="8864" xr:uid="{00000000-0005-0000-0000-00005C320000}"/>
    <cellStyle name="Vírgula 5 7 3 4" xfId="3436" xr:uid="{00000000-0005-0000-0000-00005D320000}"/>
    <cellStyle name="Vírgula 5 7 3 4 2" xfId="6375" xr:uid="{00000000-0005-0000-0000-00005E320000}"/>
    <cellStyle name="Vírgula 5 7 3 4 2 2" xfId="12801" xr:uid="{00000000-0005-0000-0000-00005F320000}"/>
    <cellStyle name="Vírgula 5 7 3 4 3" xfId="9874" xr:uid="{00000000-0005-0000-0000-000060320000}"/>
    <cellStyle name="Vírgula 5 7 3 5" xfId="4096" xr:uid="{00000000-0005-0000-0000-000061320000}"/>
    <cellStyle name="Vírgula 5 7 3 5 2" xfId="10522" xr:uid="{00000000-0005-0000-0000-000062320000}"/>
    <cellStyle name="Vírgula 5 7 3 6" xfId="7151" xr:uid="{00000000-0005-0000-0000-000063320000}"/>
    <cellStyle name="Vírgula 5 7 4" xfId="807" xr:uid="{00000000-0005-0000-0000-000064320000}"/>
    <cellStyle name="Vírgula 5 7 4 2" xfId="4466" xr:uid="{00000000-0005-0000-0000-000065320000}"/>
    <cellStyle name="Vírgula 5 7 4 2 2" xfId="10892" xr:uid="{00000000-0005-0000-0000-000066320000}"/>
    <cellStyle name="Vírgula 5 7 4 3" xfId="7527" xr:uid="{00000000-0005-0000-0000-000067320000}"/>
    <cellStyle name="Vírgula 5 7 5" xfId="1625" xr:uid="{00000000-0005-0000-0000-000068320000}"/>
    <cellStyle name="Vírgula 5 7 5 2" xfId="5086" xr:uid="{00000000-0005-0000-0000-000069320000}"/>
    <cellStyle name="Vírgula 5 7 5 2 2" xfId="11512" xr:uid="{00000000-0005-0000-0000-00006A320000}"/>
    <cellStyle name="Vírgula 5 7 5 3" xfId="8336" xr:uid="{00000000-0005-0000-0000-00006B320000}"/>
    <cellStyle name="Vírgula 5 7 6" xfId="3074" xr:uid="{00000000-0005-0000-0000-00006C320000}"/>
    <cellStyle name="Vírgula 5 7 6 2" xfId="6013" xr:uid="{00000000-0005-0000-0000-00006D320000}"/>
    <cellStyle name="Vírgula 5 7 6 2 2" xfId="12439" xr:uid="{00000000-0005-0000-0000-00006E320000}"/>
    <cellStyle name="Vírgula 5 7 6 3" xfId="9512" xr:uid="{00000000-0005-0000-0000-00006F320000}"/>
    <cellStyle name="Vírgula 5 7 7" xfId="3918" xr:uid="{00000000-0005-0000-0000-000070320000}"/>
    <cellStyle name="Vírgula 5 7 7 2" xfId="10344" xr:uid="{00000000-0005-0000-0000-000071320000}"/>
    <cellStyle name="Vírgula 5 7 8" xfId="6973" xr:uid="{00000000-0005-0000-0000-000072320000}"/>
    <cellStyle name="Vírgula 5 8" xfId="436" xr:uid="{00000000-0005-0000-0000-000073320000}"/>
    <cellStyle name="Vírgula 5 8 2" xfId="1015" xr:uid="{00000000-0005-0000-0000-000074320000}"/>
    <cellStyle name="Vírgula 5 8 2 2" xfId="4674" xr:uid="{00000000-0005-0000-0000-000075320000}"/>
    <cellStyle name="Vírgula 5 8 2 2 2" xfId="11100" xr:uid="{00000000-0005-0000-0000-000076320000}"/>
    <cellStyle name="Vírgula 5 8 2 3" xfId="7735" xr:uid="{00000000-0005-0000-0000-000077320000}"/>
    <cellStyle name="Vírgula 5 8 3" xfId="2400" xr:uid="{00000000-0005-0000-0000-000078320000}"/>
    <cellStyle name="Vírgula 5 8 3 2" xfId="5586" xr:uid="{00000000-0005-0000-0000-000079320000}"/>
    <cellStyle name="Vírgula 5 8 3 2 2" xfId="12012" xr:uid="{00000000-0005-0000-0000-00007A320000}"/>
    <cellStyle name="Vírgula 5 8 3 3" xfId="9036" xr:uid="{00000000-0005-0000-0000-00007B320000}"/>
    <cellStyle name="Vírgula 5 8 4" xfId="3565" xr:uid="{00000000-0005-0000-0000-00007C320000}"/>
    <cellStyle name="Vírgula 5 8 4 2" xfId="6504" xr:uid="{00000000-0005-0000-0000-00007D320000}"/>
    <cellStyle name="Vírgula 5 8 4 2 2" xfId="12930" xr:uid="{00000000-0005-0000-0000-00007E320000}"/>
    <cellStyle name="Vírgula 5 8 4 3" xfId="10003" xr:uid="{00000000-0005-0000-0000-00007F320000}"/>
    <cellStyle name="Vírgula 5 8 5" xfId="4126" xr:uid="{00000000-0005-0000-0000-000080320000}"/>
    <cellStyle name="Vírgula 5 8 5 2" xfId="10552" xr:uid="{00000000-0005-0000-0000-000081320000}"/>
    <cellStyle name="Vírgula 5 8 6" xfId="7181" xr:uid="{00000000-0005-0000-0000-000082320000}"/>
    <cellStyle name="Vírgula 5 9" xfId="257" xr:uid="{00000000-0005-0000-0000-000083320000}"/>
    <cellStyle name="Vírgula 5 9 2" xfId="837" xr:uid="{00000000-0005-0000-0000-000084320000}"/>
    <cellStyle name="Vírgula 5 9 2 2" xfId="4496" xr:uid="{00000000-0005-0000-0000-000085320000}"/>
    <cellStyle name="Vírgula 5 9 2 2 2" xfId="10922" xr:uid="{00000000-0005-0000-0000-000086320000}"/>
    <cellStyle name="Vírgula 5 9 2 3" xfId="7557" xr:uid="{00000000-0005-0000-0000-000087320000}"/>
    <cellStyle name="Vírgula 5 9 3" xfId="1816" xr:uid="{00000000-0005-0000-0000-000088320000}"/>
    <cellStyle name="Vírgula 5 9 3 2" xfId="5219" xr:uid="{00000000-0005-0000-0000-000089320000}"/>
    <cellStyle name="Vírgula 5 9 3 2 2" xfId="11645" xr:uid="{00000000-0005-0000-0000-00008A320000}"/>
    <cellStyle name="Vírgula 5 9 3 3" xfId="8514" xr:uid="{00000000-0005-0000-0000-00008B320000}"/>
    <cellStyle name="Vírgula 5 9 4" xfId="3203" xr:uid="{00000000-0005-0000-0000-00008C320000}"/>
    <cellStyle name="Vírgula 5 9 4 2" xfId="6142" xr:uid="{00000000-0005-0000-0000-00008D320000}"/>
    <cellStyle name="Vírgula 5 9 4 2 2" xfId="12568" xr:uid="{00000000-0005-0000-0000-00008E320000}"/>
    <cellStyle name="Vírgula 5 9 4 3" xfId="9641" xr:uid="{00000000-0005-0000-0000-00008F320000}"/>
    <cellStyle name="Vírgula 5 9 5" xfId="3948" xr:uid="{00000000-0005-0000-0000-000090320000}"/>
    <cellStyle name="Vírgula 5 9 5 2" xfId="10374" xr:uid="{00000000-0005-0000-0000-000091320000}"/>
    <cellStyle name="Vírgula 5 9 6" xfId="7003" xr:uid="{00000000-0005-0000-0000-000092320000}"/>
    <cellStyle name="Vírgula 6" xfId="62" xr:uid="{00000000-0005-0000-0000-000093320000}"/>
    <cellStyle name="Vírgula 6 10" xfId="2731" xr:uid="{00000000-0005-0000-0000-000094320000}"/>
    <cellStyle name="Vírgula 6 10 2" xfId="3737" xr:uid="{00000000-0005-0000-0000-000095320000}"/>
    <cellStyle name="Vírgula 6 10 2 2" xfId="6676" xr:uid="{00000000-0005-0000-0000-000096320000}"/>
    <cellStyle name="Vírgula 6 10 2 2 2" xfId="13102" xr:uid="{00000000-0005-0000-0000-000097320000}"/>
    <cellStyle name="Vírgula 6 10 2 3" xfId="10175" xr:uid="{00000000-0005-0000-0000-000098320000}"/>
    <cellStyle name="Vírgula 6 10 3" xfId="5758" xr:uid="{00000000-0005-0000-0000-000099320000}"/>
    <cellStyle name="Vírgula 6 10 3 2" xfId="12184" xr:uid="{00000000-0005-0000-0000-00009A320000}"/>
    <cellStyle name="Vírgula 6 10 4" xfId="9228" xr:uid="{00000000-0005-0000-0000-00009B320000}"/>
    <cellStyle name="Vírgula 6 11" xfId="1817" xr:uid="{00000000-0005-0000-0000-00009C320000}"/>
    <cellStyle name="Vírgula 6 11 2" xfId="3204" xr:uid="{00000000-0005-0000-0000-00009D320000}"/>
    <cellStyle name="Vírgula 6 11 2 2" xfId="6143" xr:uid="{00000000-0005-0000-0000-00009E320000}"/>
    <cellStyle name="Vírgula 6 11 2 2 2" xfId="12569" xr:uid="{00000000-0005-0000-0000-00009F320000}"/>
    <cellStyle name="Vírgula 6 11 2 3" xfId="9642" xr:uid="{00000000-0005-0000-0000-0000A0320000}"/>
    <cellStyle name="Vírgula 6 11 3" xfId="5220" xr:uid="{00000000-0005-0000-0000-0000A1320000}"/>
    <cellStyle name="Vírgula 6 11 3 2" xfId="11646" xr:uid="{00000000-0005-0000-0000-0000A2320000}"/>
    <cellStyle name="Vírgula 6 11 4" xfId="8515" xr:uid="{00000000-0005-0000-0000-0000A3320000}"/>
    <cellStyle name="Vírgula 6 12" xfId="1258" xr:uid="{00000000-0005-0000-0000-0000A4320000}"/>
    <cellStyle name="Vírgula 6 12 2" xfId="4854" xr:uid="{00000000-0005-0000-0000-0000A5320000}"/>
    <cellStyle name="Vírgula 6 12 2 2" xfId="11280" xr:uid="{00000000-0005-0000-0000-0000A6320000}"/>
    <cellStyle name="Vírgula 6 12 3" xfId="7974" xr:uid="{00000000-0005-0000-0000-0000A7320000}"/>
    <cellStyle name="Vírgula 6 13" xfId="2840" xr:uid="{00000000-0005-0000-0000-0000A8320000}"/>
    <cellStyle name="Vírgula 6 13 2" xfId="5781" xr:uid="{00000000-0005-0000-0000-0000A9320000}"/>
    <cellStyle name="Vírgula 6 13 2 2" xfId="12207" xr:uid="{00000000-0005-0000-0000-0000AA320000}"/>
    <cellStyle name="Vírgula 6 13 3" xfId="9280" xr:uid="{00000000-0005-0000-0000-0000AB320000}"/>
    <cellStyle name="Vírgula 6 14" xfId="3771" xr:uid="{00000000-0005-0000-0000-0000AC320000}"/>
    <cellStyle name="Vírgula 6 14 2" xfId="10197" xr:uid="{00000000-0005-0000-0000-0000AD320000}"/>
    <cellStyle name="Vírgula 6 15" xfId="6703" xr:uid="{00000000-0005-0000-0000-0000AE320000}"/>
    <cellStyle name="Vírgula 6 16" xfId="6746" xr:uid="{00000000-0005-0000-0000-0000AF320000}"/>
    <cellStyle name="Vírgula 6 17" xfId="6787" xr:uid="{00000000-0005-0000-0000-0000B0320000}"/>
    <cellStyle name="Vírgula 6 18" xfId="6826" xr:uid="{00000000-0005-0000-0000-0000B1320000}"/>
    <cellStyle name="Vírgula 6 2" xfId="133" xr:uid="{00000000-0005-0000-0000-0000B2320000}"/>
    <cellStyle name="Vírgula 6 2 2" xfId="1738" xr:uid="{00000000-0005-0000-0000-0000B3320000}"/>
    <cellStyle name="Vírgula 6 2 2 2" xfId="2294" xr:uid="{00000000-0005-0000-0000-0000B4320000}"/>
    <cellStyle name="Vírgula 6 2 2 2 2" xfId="3529" xr:uid="{00000000-0005-0000-0000-0000B5320000}"/>
    <cellStyle name="Vírgula 6 2 2 2 2 2" xfId="6468" xr:uid="{00000000-0005-0000-0000-0000B6320000}"/>
    <cellStyle name="Vírgula 6 2 2 2 2 2 2" xfId="12894" xr:uid="{00000000-0005-0000-0000-0000B7320000}"/>
    <cellStyle name="Vírgula 6 2 2 2 2 3" xfId="9967" xr:uid="{00000000-0005-0000-0000-0000B8320000}"/>
    <cellStyle name="Vírgula 6 2 2 2 3" xfId="5548" xr:uid="{00000000-0005-0000-0000-0000B9320000}"/>
    <cellStyle name="Vírgula 6 2 2 2 3 2" xfId="11974" xr:uid="{00000000-0005-0000-0000-0000BA320000}"/>
    <cellStyle name="Vírgula 6 2 2 2 4" xfId="8975" xr:uid="{00000000-0005-0000-0000-0000BB320000}"/>
    <cellStyle name="Vírgula 6 2 2 3" xfId="3167" xr:uid="{00000000-0005-0000-0000-0000BC320000}"/>
    <cellStyle name="Vírgula 6 2 2 3 2" xfId="6106" xr:uid="{00000000-0005-0000-0000-0000BD320000}"/>
    <cellStyle name="Vírgula 6 2 2 3 2 2" xfId="12532" xr:uid="{00000000-0005-0000-0000-0000BE320000}"/>
    <cellStyle name="Vírgula 6 2 2 3 3" xfId="9605" xr:uid="{00000000-0005-0000-0000-0000BF320000}"/>
    <cellStyle name="Vírgula 6 2 2 4" xfId="5180" xr:uid="{00000000-0005-0000-0000-0000C0320000}"/>
    <cellStyle name="Vírgula 6 2 2 4 2" xfId="11606" xr:uid="{00000000-0005-0000-0000-0000C1320000}"/>
    <cellStyle name="Vírgula 6 2 2 5" xfId="8447" xr:uid="{00000000-0005-0000-0000-0000C2320000}"/>
    <cellStyle name="Vírgula 6 2 3" xfId="1662" xr:uid="{00000000-0005-0000-0000-0000C3320000}"/>
    <cellStyle name="Vírgula 6 2 3 2" xfId="2217" xr:uid="{00000000-0005-0000-0000-0000C4320000}"/>
    <cellStyle name="Vírgula 6 2 3 2 2" xfId="3468" xr:uid="{00000000-0005-0000-0000-0000C5320000}"/>
    <cellStyle name="Vírgula 6 2 3 2 2 2" xfId="6407" xr:uid="{00000000-0005-0000-0000-0000C6320000}"/>
    <cellStyle name="Vírgula 6 2 3 2 2 2 2" xfId="12833" xr:uid="{00000000-0005-0000-0000-0000C7320000}"/>
    <cellStyle name="Vírgula 6 2 3 2 2 3" xfId="9906" xr:uid="{00000000-0005-0000-0000-0000C8320000}"/>
    <cellStyle name="Vírgula 6 2 3 2 3" xfId="5486" xr:uid="{00000000-0005-0000-0000-0000C9320000}"/>
    <cellStyle name="Vírgula 6 2 3 2 3 2" xfId="11912" xr:uid="{00000000-0005-0000-0000-0000CA320000}"/>
    <cellStyle name="Vírgula 6 2 3 2 4" xfId="8901" xr:uid="{00000000-0005-0000-0000-0000CB320000}"/>
    <cellStyle name="Vírgula 6 2 3 3" xfId="3106" xr:uid="{00000000-0005-0000-0000-0000CC320000}"/>
    <cellStyle name="Vírgula 6 2 3 3 2" xfId="6045" xr:uid="{00000000-0005-0000-0000-0000CD320000}"/>
    <cellStyle name="Vírgula 6 2 3 3 2 2" xfId="12471" xr:uid="{00000000-0005-0000-0000-0000CE320000}"/>
    <cellStyle name="Vírgula 6 2 3 3 3" xfId="9544" xr:uid="{00000000-0005-0000-0000-0000CF320000}"/>
    <cellStyle name="Vírgula 6 2 3 4" xfId="5118" xr:uid="{00000000-0005-0000-0000-0000D0320000}"/>
    <cellStyle name="Vírgula 6 2 3 4 2" xfId="11544" xr:uid="{00000000-0005-0000-0000-0000D1320000}"/>
    <cellStyle name="Vírgula 6 2 3 5" xfId="8373" xr:uid="{00000000-0005-0000-0000-0000D2320000}"/>
    <cellStyle name="Vírgula 6 2 4" xfId="2472" xr:uid="{00000000-0005-0000-0000-0000D3320000}"/>
    <cellStyle name="Vírgula 6 2 5" xfId="1880" xr:uid="{00000000-0005-0000-0000-0000D4320000}"/>
    <cellStyle name="Vírgula 6 2 5 2" xfId="3262" xr:uid="{00000000-0005-0000-0000-0000D5320000}"/>
    <cellStyle name="Vírgula 6 2 5 2 2" xfId="6201" xr:uid="{00000000-0005-0000-0000-0000D6320000}"/>
    <cellStyle name="Vírgula 6 2 5 2 2 2" xfId="12627" xr:uid="{00000000-0005-0000-0000-0000D7320000}"/>
    <cellStyle name="Vírgula 6 2 5 2 3" xfId="9700" xr:uid="{00000000-0005-0000-0000-0000D8320000}"/>
    <cellStyle name="Vírgula 6 2 5 3" xfId="5278" xr:uid="{00000000-0005-0000-0000-0000D9320000}"/>
    <cellStyle name="Vírgula 6 2 5 3 2" xfId="11704" xr:uid="{00000000-0005-0000-0000-0000DA320000}"/>
    <cellStyle name="Vírgula 6 2 5 4" xfId="8576" xr:uid="{00000000-0005-0000-0000-0000DB320000}"/>
    <cellStyle name="Vírgula 6 2 6" xfId="1326" xr:uid="{00000000-0005-0000-0000-0000DC320000}"/>
    <cellStyle name="Vírgula 6 2 6 2" xfId="4912" xr:uid="{00000000-0005-0000-0000-0000DD320000}"/>
    <cellStyle name="Vírgula 6 2 6 2 2" xfId="11338" xr:uid="{00000000-0005-0000-0000-0000DE320000}"/>
    <cellStyle name="Vírgula 6 2 6 3" xfId="8040" xr:uid="{00000000-0005-0000-0000-0000DF320000}"/>
    <cellStyle name="Vírgula 6 2 7" xfId="2898" xr:uid="{00000000-0005-0000-0000-0000E0320000}"/>
    <cellStyle name="Vírgula 6 2 7 2" xfId="5839" xr:uid="{00000000-0005-0000-0000-0000E1320000}"/>
    <cellStyle name="Vírgula 6 2 7 2 2" xfId="12265" xr:uid="{00000000-0005-0000-0000-0000E2320000}"/>
    <cellStyle name="Vírgula 6 2 7 3" xfId="9338" xr:uid="{00000000-0005-0000-0000-0000E3320000}"/>
    <cellStyle name="Vírgula 6 2_IOPES" xfId="2591" xr:uid="{00000000-0005-0000-0000-0000E4320000}"/>
    <cellStyle name="Vírgula 6 3" xfId="126" xr:uid="{00000000-0005-0000-0000-0000E5320000}"/>
    <cellStyle name="Vírgula 6 3 2" xfId="187" xr:uid="{00000000-0005-0000-0000-0000E6320000}"/>
    <cellStyle name="Vírgula 6 3 2 2" xfId="558" xr:uid="{00000000-0005-0000-0000-0000E7320000}"/>
    <cellStyle name="Vírgula 6 3 2 2 2" xfId="1137" xr:uid="{00000000-0005-0000-0000-0000E8320000}"/>
    <cellStyle name="Vírgula 6 3 2 2 2 2" xfId="4796" xr:uid="{00000000-0005-0000-0000-0000E9320000}"/>
    <cellStyle name="Vírgula 6 3 2 2 2 2 2" xfId="11222" xr:uid="{00000000-0005-0000-0000-0000EA320000}"/>
    <cellStyle name="Vírgula 6 3 2 2 2 3" xfId="7857" xr:uid="{00000000-0005-0000-0000-0000EB320000}"/>
    <cellStyle name="Vírgula 6 3 2 2 3" xfId="2526" xr:uid="{00000000-0005-0000-0000-0000EC320000}"/>
    <cellStyle name="Vírgula 6 3 2 2 3 2" xfId="5708" xr:uid="{00000000-0005-0000-0000-0000ED320000}"/>
    <cellStyle name="Vírgula 6 3 2 2 3 2 2" xfId="12134" xr:uid="{00000000-0005-0000-0000-0000EE320000}"/>
    <cellStyle name="Vírgula 6 3 2 2 3 3" xfId="9158" xr:uid="{00000000-0005-0000-0000-0000EF320000}"/>
    <cellStyle name="Vírgula 6 3 2 2 4" xfId="3687" xr:uid="{00000000-0005-0000-0000-0000F0320000}"/>
    <cellStyle name="Vírgula 6 3 2 2 4 2" xfId="6626" xr:uid="{00000000-0005-0000-0000-0000F1320000}"/>
    <cellStyle name="Vírgula 6 3 2 2 4 2 2" xfId="13052" xr:uid="{00000000-0005-0000-0000-0000F2320000}"/>
    <cellStyle name="Vírgula 6 3 2 2 4 3" xfId="10125" xr:uid="{00000000-0005-0000-0000-0000F3320000}"/>
    <cellStyle name="Vírgula 6 3 2 2 5" xfId="4248" xr:uid="{00000000-0005-0000-0000-0000F4320000}"/>
    <cellStyle name="Vírgula 6 3 2 2 5 2" xfId="10674" xr:uid="{00000000-0005-0000-0000-0000F5320000}"/>
    <cellStyle name="Vírgula 6 3 2 2 6" xfId="7303" xr:uid="{00000000-0005-0000-0000-0000F6320000}"/>
    <cellStyle name="Vírgula 6 3 2 3" xfId="379" xr:uid="{00000000-0005-0000-0000-0000F7320000}"/>
    <cellStyle name="Vírgula 6 3 2 3 2" xfId="959" xr:uid="{00000000-0005-0000-0000-0000F8320000}"/>
    <cellStyle name="Vírgula 6 3 2 3 2 2" xfId="4618" xr:uid="{00000000-0005-0000-0000-0000F9320000}"/>
    <cellStyle name="Vírgula 6 3 2 3 2 2 2" xfId="11044" xr:uid="{00000000-0005-0000-0000-0000FA320000}"/>
    <cellStyle name="Vírgula 6 3 2 3 2 3" xfId="7679" xr:uid="{00000000-0005-0000-0000-0000FB320000}"/>
    <cellStyle name="Vírgula 6 3 2 3 3" xfId="2257" xr:uid="{00000000-0005-0000-0000-0000FC320000}"/>
    <cellStyle name="Vírgula 6 3 2 3 3 2" xfId="5516" xr:uid="{00000000-0005-0000-0000-0000FD320000}"/>
    <cellStyle name="Vírgula 6 3 2 3 3 2 2" xfId="11942" xr:uid="{00000000-0005-0000-0000-0000FE320000}"/>
    <cellStyle name="Vírgula 6 3 2 3 3 3" xfId="8940" xr:uid="{00000000-0005-0000-0000-0000FF320000}"/>
    <cellStyle name="Vírgula 6 3 2 3 4" xfId="3498" xr:uid="{00000000-0005-0000-0000-000000330000}"/>
    <cellStyle name="Vírgula 6 3 2 3 4 2" xfId="6437" xr:uid="{00000000-0005-0000-0000-000001330000}"/>
    <cellStyle name="Vírgula 6 3 2 3 4 2 2" xfId="12863" xr:uid="{00000000-0005-0000-0000-000002330000}"/>
    <cellStyle name="Vírgula 6 3 2 3 4 3" xfId="9936" xr:uid="{00000000-0005-0000-0000-000003330000}"/>
    <cellStyle name="Vírgula 6 3 2 3 5" xfId="4070" xr:uid="{00000000-0005-0000-0000-000004330000}"/>
    <cellStyle name="Vírgula 6 3 2 3 5 2" xfId="10496" xr:uid="{00000000-0005-0000-0000-000005330000}"/>
    <cellStyle name="Vírgula 6 3 2 3 6" xfId="7125" xr:uid="{00000000-0005-0000-0000-000006330000}"/>
    <cellStyle name="Vírgula 6 3 2 4" xfId="781" xr:uid="{00000000-0005-0000-0000-000007330000}"/>
    <cellStyle name="Vírgula 6 3 2 4 2" xfId="4440" xr:uid="{00000000-0005-0000-0000-000008330000}"/>
    <cellStyle name="Vírgula 6 3 2 4 2 2" xfId="10866" xr:uid="{00000000-0005-0000-0000-000009330000}"/>
    <cellStyle name="Vírgula 6 3 2 4 3" xfId="7501" xr:uid="{00000000-0005-0000-0000-00000A330000}"/>
    <cellStyle name="Vírgula 6 3 2 5" xfId="1702" xr:uid="{00000000-0005-0000-0000-00000B330000}"/>
    <cellStyle name="Vírgula 6 3 2 5 2" xfId="5148" xr:uid="{00000000-0005-0000-0000-00000C330000}"/>
    <cellStyle name="Vírgula 6 3 2 5 2 2" xfId="11574" xr:uid="{00000000-0005-0000-0000-00000D330000}"/>
    <cellStyle name="Vírgula 6 3 2 5 3" xfId="8412" xr:uid="{00000000-0005-0000-0000-00000E330000}"/>
    <cellStyle name="Vírgula 6 3 2 6" xfId="3136" xr:uid="{00000000-0005-0000-0000-00000F330000}"/>
    <cellStyle name="Vírgula 6 3 2 6 2" xfId="6075" xr:uid="{00000000-0005-0000-0000-000010330000}"/>
    <cellStyle name="Vírgula 6 3 2 6 2 2" xfId="12501" xr:uid="{00000000-0005-0000-0000-000011330000}"/>
    <cellStyle name="Vírgula 6 3 2 6 3" xfId="9574" xr:uid="{00000000-0005-0000-0000-000012330000}"/>
    <cellStyle name="Vírgula 6 3 2 7" xfId="3892" xr:uid="{00000000-0005-0000-0000-000013330000}"/>
    <cellStyle name="Vírgula 6 3 2 7 2" xfId="10318" xr:uid="{00000000-0005-0000-0000-000014330000}"/>
    <cellStyle name="Vírgula 6 3 2 8" xfId="6947" xr:uid="{00000000-0005-0000-0000-000015330000}"/>
    <cellStyle name="Vírgula 6 3 3" xfId="499" xr:uid="{00000000-0005-0000-0000-000016330000}"/>
    <cellStyle name="Vírgula 6 3 3 2" xfId="1078" xr:uid="{00000000-0005-0000-0000-000017330000}"/>
    <cellStyle name="Vírgula 6 3 3 2 2" xfId="4737" xr:uid="{00000000-0005-0000-0000-000018330000}"/>
    <cellStyle name="Vírgula 6 3 3 2 2 2" xfId="11163" xr:uid="{00000000-0005-0000-0000-000019330000}"/>
    <cellStyle name="Vírgula 6 3 3 2 3" xfId="7798" xr:uid="{00000000-0005-0000-0000-00001A330000}"/>
    <cellStyle name="Vírgula 6 3 3 3" xfId="2465" xr:uid="{00000000-0005-0000-0000-00001B330000}"/>
    <cellStyle name="Vírgula 6 3 3 3 2" xfId="5649" xr:uid="{00000000-0005-0000-0000-00001C330000}"/>
    <cellStyle name="Vírgula 6 3 3 3 2 2" xfId="12075" xr:uid="{00000000-0005-0000-0000-00001D330000}"/>
    <cellStyle name="Vírgula 6 3 3 3 3" xfId="9099" xr:uid="{00000000-0005-0000-0000-00001E330000}"/>
    <cellStyle name="Vírgula 6 3 3 4" xfId="3628" xr:uid="{00000000-0005-0000-0000-00001F330000}"/>
    <cellStyle name="Vírgula 6 3 3 4 2" xfId="6567" xr:uid="{00000000-0005-0000-0000-000020330000}"/>
    <cellStyle name="Vírgula 6 3 3 4 2 2" xfId="12993" xr:uid="{00000000-0005-0000-0000-000021330000}"/>
    <cellStyle name="Vírgula 6 3 3 4 3" xfId="10066" xr:uid="{00000000-0005-0000-0000-000022330000}"/>
    <cellStyle name="Vírgula 6 3 3 5" xfId="4189" xr:uid="{00000000-0005-0000-0000-000023330000}"/>
    <cellStyle name="Vírgula 6 3 3 5 2" xfId="10615" xr:uid="{00000000-0005-0000-0000-000024330000}"/>
    <cellStyle name="Vírgula 6 3 3 6" xfId="7244" xr:uid="{00000000-0005-0000-0000-000025330000}"/>
    <cellStyle name="Vírgula 6 3 4" xfId="320" xr:uid="{00000000-0005-0000-0000-000026330000}"/>
    <cellStyle name="Vírgula 6 3 4 2" xfId="900" xr:uid="{00000000-0005-0000-0000-000027330000}"/>
    <cellStyle name="Vírgula 6 3 4 2 2" xfId="4559" xr:uid="{00000000-0005-0000-0000-000028330000}"/>
    <cellStyle name="Vírgula 6 3 4 2 2 2" xfId="10985" xr:uid="{00000000-0005-0000-0000-000029330000}"/>
    <cellStyle name="Vírgula 6 3 4 2 3" xfId="7620" xr:uid="{00000000-0005-0000-0000-00002A330000}"/>
    <cellStyle name="Vírgula 6 3 4 3" xfId="1945" xr:uid="{00000000-0005-0000-0000-00002B330000}"/>
    <cellStyle name="Vírgula 6 3 4 3 2" xfId="5336" xr:uid="{00000000-0005-0000-0000-00002C330000}"/>
    <cellStyle name="Vírgula 6 3 4 3 2 2" xfId="11762" xr:uid="{00000000-0005-0000-0000-00002D330000}"/>
    <cellStyle name="Vírgula 6 3 4 3 3" xfId="8641" xr:uid="{00000000-0005-0000-0000-00002E330000}"/>
    <cellStyle name="Vírgula 6 3 4 4" xfId="3320" xr:uid="{00000000-0005-0000-0000-00002F330000}"/>
    <cellStyle name="Vírgula 6 3 4 4 2" xfId="6259" xr:uid="{00000000-0005-0000-0000-000030330000}"/>
    <cellStyle name="Vírgula 6 3 4 4 2 2" xfId="12685" xr:uid="{00000000-0005-0000-0000-000031330000}"/>
    <cellStyle name="Vírgula 6 3 4 4 3" xfId="9758" xr:uid="{00000000-0005-0000-0000-000032330000}"/>
    <cellStyle name="Vírgula 6 3 4 5" xfId="4011" xr:uid="{00000000-0005-0000-0000-000033330000}"/>
    <cellStyle name="Vírgula 6 3 4 5 2" xfId="10437" xr:uid="{00000000-0005-0000-0000-000034330000}"/>
    <cellStyle name="Vírgula 6 3 4 6" xfId="7066" xr:uid="{00000000-0005-0000-0000-000035330000}"/>
    <cellStyle name="Vírgula 6 3 5" xfId="722" xr:uid="{00000000-0005-0000-0000-000036330000}"/>
    <cellStyle name="Vírgula 6 3 5 2" xfId="4381" xr:uid="{00000000-0005-0000-0000-000037330000}"/>
    <cellStyle name="Vírgula 6 3 5 2 2" xfId="10807" xr:uid="{00000000-0005-0000-0000-000038330000}"/>
    <cellStyle name="Vírgula 6 3 5 3" xfId="7442" xr:uid="{00000000-0005-0000-0000-000039330000}"/>
    <cellStyle name="Vírgula 6 3 6" xfId="1392" xr:uid="{00000000-0005-0000-0000-00003A330000}"/>
    <cellStyle name="Vírgula 6 3 6 2" xfId="4970" xr:uid="{00000000-0005-0000-0000-00003B330000}"/>
    <cellStyle name="Vírgula 6 3 6 2 2" xfId="11396" xr:uid="{00000000-0005-0000-0000-00003C330000}"/>
    <cellStyle name="Vírgula 6 3 6 3" xfId="8106" xr:uid="{00000000-0005-0000-0000-00003D330000}"/>
    <cellStyle name="Vírgula 6 3 7" xfId="2956" xr:uid="{00000000-0005-0000-0000-00003E330000}"/>
    <cellStyle name="Vírgula 6 3 7 2" xfId="5897" xr:uid="{00000000-0005-0000-0000-00003F330000}"/>
    <cellStyle name="Vírgula 6 3 7 2 2" xfId="12323" xr:uid="{00000000-0005-0000-0000-000040330000}"/>
    <cellStyle name="Vírgula 6 3 7 3" xfId="9396" xr:uid="{00000000-0005-0000-0000-000041330000}"/>
    <cellStyle name="Vírgula 6 3 8" xfId="3833" xr:uid="{00000000-0005-0000-0000-000042330000}"/>
    <cellStyle name="Vírgula 6 3 8 2" xfId="10259" xr:uid="{00000000-0005-0000-0000-000043330000}"/>
    <cellStyle name="Vírgula 6 3 9" xfId="6888" xr:uid="{00000000-0005-0000-0000-000044330000}"/>
    <cellStyle name="Vírgula 6 4" xfId="94" xr:uid="{00000000-0005-0000-0000-000045330000}"/>
    <cellStyle name="Vírgula 6 4 2" xfId="467" xr:uid="{00000000-0005-0000-0000-000046330000}"/>
    <cellStyle name="Vírgula 6 4 2 2" xfId="1046" xr:uid="{00000000-0005-0000-0000-000047330000}"/>
    <cellStyle name="Vírgula 6 4 2 2 2" xfId="4705" xr:uid="{00000000-0005-0000-0000-000048330000}"/>
    <cellStyle name="Vírgula 6 4 2 2 2 2" xfId="11131" xr:uid="{00000000-0005-0000-0000-000049330000}"/>
    <cellStyle name="Vírgula 6 4 2 2 3" xfId="7766" xr:uid="{00000000-0005-0000-0000-00004A330000}"/>
    <cellStyle name="Vírgula 6 4 2 3" xfId="2433" xr:uid="{00000000-0005-0000-0000-00004B330000}"/>
    <cellStyle name="Vírgula 6 4 2 3 2" xfId="5617" xr:uid="{00000000-0005-0000-0000-00004C330000}"/>
    <cellStyle name="Vírgula 6 4 2 3 2 2" xfId="12043" xr:uid="{00000000-0005-0000-0000-00004D330000}"/>
    <cellStyle name="Vírgula 6 4 2 3 3" xfId="9067" xr:uid="{00000000-0005-0000-0000-00004E330000}"/>
    <cellStyle name="Vírgula 6 4 2 4" xfId="3596" xr:uid="{00000000-0005-0000-0000-00004F330000}"/>
    <cellStyle name="Vírgula 6 4 2 4 2" xfId="6535" xr:uid="{00000000-0005-0000-0000-000050330000}"/>
    <cellStyle name="Vírgula 6 4 2 4 2 2" xfId="12961" xr:uid="{00000000-0005-0000-0000-000051330000}"/>
    <cellStyle name="Vírgula 6 4 2 4 3" xfId="10034" xr:uid="{00000000-0005-0000-0000-000052330000}"/>
    <cellStyle name="Vírgula 6 4 2 5" xfId="4157" xr:uid="{00000000-0005-0000-0000-000053330000}"/>
    <cellStyle name="Vírgula 6 4 2 5 2" xfId="10583" xr:uid="{00000000-0005-0000-0000-000054330000}"/>
    <cellStyle name="Vírgula 6 4 2 6" xfId="7212" xr:uid="{00000000-0005-0000-0000-000055330000}"/>
    <cellStyle name="Vírgula 6 4 3" xfId="288" xr:uid="{00000000-0005-0000-0000-000056330000}"/>
    <cellStyle name="Vírgula 6 4 3 2" xfId="868" xr:uid="{00000000-0005-0000-0000-000057330000}"/>
    <cellStyle name="Vírgula 6 4 3 2 2" xfId="4527" xr:uid="{00000000-0005-0000-0000-000058330000}"/>
    <cellStyle name="Vírgula 6 4 3 2 2 2" xfId="10953" xr:uid="{00000000-0005-0000-0000-000059330000}"/>
    <cellStyle name="Vírgula 6 4 3 2 3" xfId="7588" xr:uid="{00000000-0005-0000-0000-00005A330000}"/>
    <cellStyle name="Vírgula 6 4 3 3" xfId="2098" xr:uid="{00000000-0005-0000-0000-00005B330000}"/>
    <cellStyle name="Vírgula 6 4 3 3 2" xfId="5396" xr:uid="{00000000-0005-0000-0000-00005C330000}"/>
    <cellStyle name="Vírgula 6 4 3 3 2 2" xfId="11822" xr:uid="{00000000-0005-0000-0000-00005D330000}"/>
    <cellStyle name="Vírgula 6 4 3 3 3" xfId="8792" xr:uid="{00000000-0005-0000-0000-00005E330000}"/>
    <cellStyle name="Vírgula 6 4 3 4" xfId="3378" xr:uid="{00000000-0005-0000-0000-00005F330000}"/>
    <cellStyle name="Vírgula 6 4 3 4 2" xfId="6317" xr:uid="{00000000-0005-0000-0000-000060330000}"/>
    <cellStyle name="Vírgula 6 4 3 4 2 2" xfId="12743" xr:uid="{00000000-0005-0000-0000-000061330000}"/>
    <cellStyle name="Vírgula 6 4 3 4 3" xfId="9816" xr:uid="{00000000-0005-0000-0000-000062330000}"/>
    <cellStyle name="Vírgula 6 4 3 5" xfId="3979" xr:uid="{00000000-0005-0000-0000-000063330000}"/>
    <cellStyle name="Vírgula 6 4 3 5 2" xfId="10405" xr:uid="{00000000-0005-0000-0000-000064330000}"/>
    <cellStyle name="Vírgula 6 4 3 6" xfId="7034" xr:uid="{00000000-0005-0000-0000-000065330000}"/>
    <cellStyle name="Vírgula 6 4 4" xfId="690" xr:uid="{00000000-0005-0000-0000-000066330000}"/>
    <cellStyle name="Vírgula 6 4 4 2" xfId="4349" xr:uid="{00000000-0005-0000-0000-000067330000}"/>
    <cellStyle name="Vírgula 6 4 4 2 2" xfId="10775" xr:uid="{00000000-0005-0000-0000-000068330000}"/>
    <cellStyle name="Vírgula 6 4 4 3" xfId="7410" xr:uid="{00000000-0005-0000-0000-000069330000}"/>
    <cellStyle name="Vírgula 6 4 5" xfId="1549" xr:uid="{00000000-0005-0000-0000-00006A330000}"/>
    <cellStyle name="Vírgula 6 4 5 2" xfId="5028" xr:uid="{00000000-0005-0000-0000-00006B330000}"/>
    <cellStyle name="Vírgula 6 4 5 2 2" xfId="11454" xr:uid="{00000000-0005-0000-0000-00006C330000}"/>
    <cellStyle name="Vírgula 6 4 5 3" xfId="8263" xr:uid="{00000000-0005-0000-0000-00006D330000}"/>
    <cellStyle name="Vírgula 6 4 6" xfId="3015" xr:uid="{00000000-0005-0000-0000-00006E330000}"/>
    <cellStyle name="Vírgula 6 4 6 2" xfId="5955" xr:uid="{00000000-0005-0000-0000-00006F330000}"/>
    <cellStyle name="Vírgula 6 4 6 2 2" xfId="12381" xr:uid="{00000000-0005-0000-0000-000070330000}"/>
    <cellStyle name="Vírgula 6 4 6 3" xfId="9454" xr:uid="{00000000-0005-0000-0000-000071330000}"/>
    <cellStyle name="Vírgula 6 4 7" xfId="3801" xr:uid="{00000000-0005-0000-0000-000072330000}"/>
    <cellStyle name="Vírgula 6 4 7 2" xfId="10227" xr:uid="{00000000-0005-0000-0000-000073330000}"/>
    <cellStyle name="Vírgula 6 4 8" xfId="6856" xr:uid="{00000000-0005-0000-0000-000074330000}"/>
    <cellStyle name="Vírgula 6 5" xfId="155" xr:uid="{00000000-0005-0000-0000-000075330000}"/>
    <cellStyle name="Vírgula 6 5 2" xfId="526" xr:uid="{00000000-0005-0000-0000-000076330000}"/>
    <cellStyle name="Vírgula 6 5 2 2" xfId="1105" xr:uid="{00000000-0005-0000-0000-000077330000}"/>
    <cellStyle name="Vírgula 6 5 2 2 2" xfId="4764" xr:uid="{00000000-0005-0000-0000-000078330000}"/>
    <cellStyle name="Vírgula 6 5 2 2 2 2" xfId="11190" xr:uid="{00000000-0005-0000-0000-000079330000}"/>
    <cellStyle name="Vírgula 6 5 2 2 3" xfId="7825" xr:uid="{00000000-0005-0000-0000-00007A330000}"/>
    <cellStyle name="Vírgula 6 5 2 3" xfId="2494" xr:uid="{00000000-0005-0000-0000-00007B330000}"/>
    <cellStyle name="Vírgula 6 5 2 3 2" xfId="5676" xr:uid="{00000000-0005-0000-0000-00007C330000}"/>
    <cellStyle name="Vírgula 6 5 2 3 2 2" xfId="12102" xr:uid="{00000000-0005-0000-0000-00007D330000}"/>
    <cellStyle name="Vírgula 6 5 2 3 3" xfId="9126" xr:uid="{00000000-0005-0000-0000-00007E330000}"/>
    <cellStyle name="Vírgula 6 5 2 4" xfId="3655" xr:uid="{00000000-0005-0000-0000-00007F330000}"/>
    <cellStyle name="Vírgula 6 5 2 4 2" xfId="6594" xr:uid="{00000000-0005-0000-0000-000080330000}"/>
    <cellStyle name="Vírgula 6 5 2 4 2 2" xfId="13020" xr:uid="{00000000-0005-0000-0000-000081330000}"/>
    <cellStyle name="Vírgula 6 5 2 4 3" xfId="10093" xr:uid="{00000000-0005-0000-0000-000082330000}"/>
    <cellStyle name="Vírgula 6 5 2 5" xfId="4216" xr:uid="{00000000-0005-0000-0000-000083330000}"/>
    <cellStyle name="Vírgula 6 5 2 5 2" xfId="10642" xr:uid="{00000000-0005-0000-0000-000084330000}"/>
    <cellStyle name="Vírgula 6 5 2 6" xfId="7271" xr:uid="{00000000-0005-0000-0000-000085330000}"/>
    <cellStyle name="Vírgula 6 5 3" xfId="347" xr:uid="{00000000-0005-0000-0000-000086330000}"/>
    <cellStyle name="Vírgula 6 5 3 2" xfId="927" xr:uid="{00000000-0005-0000-0000-000087330000}"/>
    <cellStyle name="Vírgula 6 5 3 2 2" xfId="4586" xr:uid="{00000000-0005-0000-0000-000088330000}"/>
    <cellStyle name="Vírgula 6 5 3 2 2 2" xfId="11012" xr:uid="{00000000-0005-0000-0000-000089330000}"/>
    <cellStyle name="Vírgula 6 5 3 2 3" xfId="7647" xr:uid="{00000000-0005-0000-0000-00008A330000}"/>
    <cellStyle name="Vírgula 6 5 3 3" xfId="2141" xr:uid="{00000000-0005-0000-0000-00008B330000}"/>
    <cellStyle name="Vírgula 6 5 3 4" xfId="4038" xr:uid="{00000000-0005-0000-0000-00008C330000}"/>
    <cellStyle name="Vírgula 6 5 3 4 2" xfId="10464" xr:uid="{00000000-0005-0000-0000-00008D330000}"/>
    <cellStyle name="Vírgula 6 5 3 5" xfId="7093" xr:uid="{00000000-0005-0000-0000-00008E330000}"/>
    <cellStyle name="Vírgula 6 5 4" xfId="749" xr:uid="{00000000-0005-0000-0000-00008F330000}"/>
    <cellStyle name="Vírgula 6 5 4 2" xfId="4408" xr:uid="{00000000-0005-0000-0000-000090330000}"/>
    <cellStyle name="Vírgula 6 5 4 2 2" xfId="10834" xr:uid="{00000000-0005-0000-0000-000091330000}"/>
    <cellStyle name="Vírgula 6 5 4 3" xfId="7469" xr:uid="{00000000-0005-0000-0000-000092330000}"/>
    <cellStyle name="Vírgula 6 5 5" xfId="1592" xr:uid="{00000000-0005-0000-0000-000093330000}"/>
    <cellStyle name="Vírgula 6 5 6" xfId="3860" xr:uid="{00000000-0005-0000-0000-000094330000}"/>
    <cellStyle name="Vírgula 6 5 6 2" xfId="10286" xr:uid="{00000000-0005-0000-0000-000095330000}"/>
    <cellStyle name="Vírgula 6 5 7" xfId="6915" xr:uid="{00000000-0005-0000-0000-000096330000}"/>
    <cellStyle name="Vírgula 6 5_IOPES" xfId="2638" xr:uid="{00000000-0005-0000-0000-000097330000}"/>
    <cellStyle name="Vírgula 6 6" xfId="221" xr:uid="{00000000-0005-0000-0000-000098330000}"/>
    <cellStyle name="Vírgula 6 6 2" xfId="585" xr:uid="{00000000-0005-0000-0000-000099330000}"/>
    <cellStyle name="Vírgula 6 6 2 2" xfId="1164" xr:uid="{00000000-0005-0000-0000-00009A330000}"/>
    <cellStyle name="Vírgula 6 6 2 2 2" xfId="4823" xr:uid="{00000000-0005-0000-0000-00009B330000}"/>
    <cellStyle name="Vírgula 6 6 2 2 2 2" xfId="11249" xr:uid="{00000000-0005-0000-0000-00009C330000}"/>
    <cellStyle name="Vírgula 6 6 2 2 3" xfId="7884" xr:uid="{00000000-0005-0000-0000-00009D330000}"/>
    <cellStyle name="Vírgula 6 6 2 3" xfId="2560" xr:uid="{00000000-0005-0000-0000-00009E330000}"/>
    <cellStyle name="Vírgula 6 6 2 3 2" xfId="5735" xr:uid="{00000000-0005-0000-0000-00009F330000}"/>
    <cellStyle name="Vírgula 6 6 2 3 2 2" xfId="12161" xr:uid="{00000000-0005-0000-0000-0000A0330000}"/>
    <cellStyle name="Vírgula 6 6 2 3 3" xfId="9185" xr:uid="{00000000-0005-0000-0000-0000A1330000}"/>
    <cellStyle name="Vírgula 6 6 2 4" xfId="3714" xr:uid="{00000000-0005-0000-0000-0000A2330000}"/>
    <cellStyle name="Vírgula 6 6 2 4 2" xfId="6653" xr:uid="{00000000-0005-0000-0000-0000A3330000}"/>
    <cellStyle name="Vírgula 6 6 2 4 2 2" xfId="13079" xr:uid="{00000000-0005-0000-0000-0000A4330000}"/>
    <cellStyle name="Vírgula 6 6 2 4 3" xfId="10152" xr:uid="{00000000-0005-0000-0000-0000A5330000}"/>
    <cellStyle name="Vírgula 6 6 2 5" xfId="4275" xr:uid="{00000000-0005-0000-0000-0000A6330000}"/>
    <cellStyle name="Vírgula 6 6 2 5 2" xfId="10701" xr:uid="{00000000-0005-0000-0000-0000A7330000}"/>
    <cellStyle name="Vírgula 6 6 2 6" xfId="7330" xr:uid="{00000000-0005-0000-0000-0000A8330000}"/>
    <cellStyle name="Vírgula 6 6 3" xfId="406" xr:uid="{00000000-0005-0000-0000-0000A9330000}"/>
    <cellStyle name="Vírgula 6 6 3 2" xfId="986" xr:uid="{00000000-0005-0000-0000-0000AA330000}"/>
    <cellStyle name="Vírgula 6 6 3 2 2" xfId="4645" xr:uid="{00000000-0005-0000-0000-0000AB330000}"/>
    <cellStyle name="Vírgula 6 6 3 2 2 2" xfId="11071" xr:uid="{00000000-0005-0000-0000-0000AC330000}"/>
    <cellStyle name="Vírgula 6 6 3 2 3" xfId="7706" xr:uid="{00000000-0005-0000-0000-0000AD330000}"/>
    <cellStyle name="Vírgula 6 6 3 3" xfId="2173" xr:uid="{00000000-0005-0000-0000-0000AE330000}"/>
    <cellStyle name="Vírgula 6 6 3 3 2" xfId="5455" xr:uid="{00000000-0005-0000-0000-0000AF330000}"/>
    <cellStyle name="Vírgula 6 6 3 3 2 2" xfId="11881" xr:uid="{00000000-0005-0000-0000-0000B0330000}"/>
    <cellStyle name="Vírgula 6 6 3 3 3" xfId="8865" xr:uid="{00000000-0005-0000-0000-0000B1330000}"/>
    <cellStyle name="Vírgula 6 6 3 4" xfId="3437" xr:uid="{00000000-0005-0000-0000-0000B2330000}"/>
    <cellStyle name="Vírgula 6 6 3 4 2" xfId="6376" xr:uid="{00000000-0005-0000-0000-0000B3330000}"/>
    <cellStyle name="Vírgula 6 6 3 4 2 2" xfId="12802" xr:uid="{00000000-0005-0000-0000-0000B4330000}"/>
    <cellStyle name="Vírgula 6 6 3 4 3" xfId="9875" xr:uid="{00000000-0005-0000-0000-0000B5330000}"/>
    <cellStyle name="Vírgula 6 6 3 5" xfId="4097" xr:uid="{00000000-0005-0000-0000-0000B6330000}"/>
    <cellStyle name="Vírgula 6 6 3 5 2" xfId="10523" xr:uid="{00000000-0005-0000-0000-0000B7330000}"/>
    <cellStyle name="Vírgula 6 6 3 6" xfId="7152" xr:uid="{00000000-0005-0000-0000-0000B8330000}"/>
    <cellStyle name="Vírgula 6 6 4" xfId="808" xr:uid="{00000000-0005-0000-0000-0000B9330000}"/>
    <cellStyle name="Vírgula 6 6 4 2" xfId="4467" xr:uid="{00000000-0005-0000-0000-0000BA330000}"/>
    <cellStyle name="Vírgula 6 6 4 2 2" xfId="10893" xr:uid="{00000000-0005-0000-0000-0000BB330000}"/>
    <cellStyle name="Vírgula 6 6 4 3" xfId="7528" xr:uid="{00000000-0005-0000-0000-0000BC330000}"/>
    <cellStyle name="Vírgula 6 6 5" xfId="1626" xr:uid="{00000000-0005-0000-0000-0000BD330000}"/>
    <cellStyle name="Vírgula 6 6 5 2" xfId="5087" xr:uid="{00000000-0005-0000-0000-0000BE330000}"/>
    <cellStyle name="Vírgula 6 6 5 2 2" xfId="11513" xr:uid="{00000000-0005-0000-0000-0000BF330000}"/>
    <cellStyle name="Vírgula 6 6 5 3" xfId="8337" xr:uid="{00000000-0005-0000-0000-0000C0330000}"/>
    <cellStyle name="Vírgula 6 6 6" xfId="3075" xr:uid="{00000000-0005-0000-0000-0000C1330000}"/>
    <cellStyle name="Vírgula 6 6 6 2" xfId="6014" xr:uid="{00000000-0005-0000-0000-0000C2330000}"/>
    <cellStyle name="Vírgula 6 6 6 2 2" xfId="12440" xr:uid="{00000000-0005-0000-0000-0000C3330000}"/>
    <cellStyle name="Vírgula 6 6 6 3" xfId="9513" xr:uid="{00000000-0005-0000-0000-0000C4330000}"/>
    <cellStyle name="Vírgula 6 6 7" xfId="3919" xr:uid="{00000000-0005-0000-0000-0000C5330000}"/>
    <cellStyle name="Vírgula 6 6 7 2" xfId="10345" xr:uid="{00000000-0005-0000-0000-0000C6330000}"/>
    <cellStyle name="Vírgula 6 6 8" xfId="6974" xr:uid="{00000000-0005-0000-0000-0000C7330000}"/>
    <cellStyle name="Vírgula 6 7" xfId="437" xr:uid="{00000000-0005-0000-0000-0000C8330000}"/>
    <cellStyle name="Vírgula 6 7 2" xfId="1016" xr:uid="{00000000-0005-0000-0000-0000C9330000}"/>
    <cellStyle name="Vírgula 6 7 2 2" xfId="4675" xr:uid="{00000000-0005-0000-0000-0000CA330000}"/>
    <cellStyle name="Vírgula 6 7 2 2 2" xfId="11101" xr:uid="{00000000-0005-0000-0000-0000CB330000}"/>
    <cellStyle name="Vírgula 6 7 2 3" xfId="7736" xr:uid="{00000000-0005-0000-0000-0000CC330000}"/>
    <cellStyle name="Vírgula 6 7 3" xfId="2401" xr:uid="{00000000-0005-0000-0000-0000CD330000}"/>
    <cellStyle name="Vírgula 6 7 3 2" xfId="5587" xr:uid="{00000000-0005-0000-0000-0000CE330000}"/>
    <cellStyle name="Vírgula 6 7 3 2 2" xfId="12013" xr:uid="{00000000-0005-0000-0000-0000CF330000}"/>
    <cellStyle name="Vírgula 6 7 3 3" xfId="9037" xr:uid="{00000000-0005-0000-0000-0000D0330000}"/>
    <cellStyle name="Vírgula 6 7 4" xfId="3566" xr:uid="{00000000-0005-0000-0000-0000D1330000}"/>
    <cellStyle name="Vírgula 6 7 4 2" xfId="6505" xr:uid="{00000000-0005-0000-0000-0000D2330000}"/>
    <cellStyle name="Vírgula 6 7 4 2 2" xfId="12931" xr:uid="{00000000-0005-0000-0000-0000D3330000}"/>
    <cellStyle name="Vírgula 6 7 4 3" xfId="10004" xr:uid="{00000000-0005-0000-0000-0000D4330000}"/>
    <cellStyle name="Vírgula 6 7 5" xfId="4127" xr:uid="{00000000-0005-0000-0000-0000D5330000}"/>
    <cellStyle name="Vírgula 6 7 5 2" xfId="10553" xr:uid="{00000000-0005-0000-0000-0000D6330000}"/>
    <cellStyle name="Vírgula 6 7 6" xfId="7182" xr:uid="{00000000-0005-0000-0000-0000D7330000}"/>
    <cellStyle name="Vírgula 6 8" xfId="258" xr:uid="{00000000-0005-0000-0000-0000D8330000}"/>
    <cellStyle name="Vírgula 6 8 2" xfId="838" xr:uid="{00000000-0005-0000-0000-0000D9330000}"/>
    <cellStyle name="Vírgula 6 8 2 2" xfId="4497" xr:uid="{00000000-0005-0000-0000-0000DA330000}"/>
    <cellStyle name="Vírgula 6 8 2 2 2" xfId="10923" xr:uid="{00000000-0005-0000-0000-0000DB330000}"/>
    <cellStyle name="Vírgula 6 8 2 3" xfId="7558" xr:uid="{00000000-0005-0000-0000-0000DC330000}"/>
    <cellStyle name="Vírgula 6 8 3" xfId="2657" xr:uid="{00000000-0005-0000-0000-0000DD330000}"/>
    <cellStyle name="Vírgula 6 8 3 2" xfId="5753" xr:uid="{00000000-0005-0000-0000-0000DE330000}"/>
    <cellStyle name="Vírgula 6 8 3 2 2" xfId="12179" xr:uid="{00000000-0005-0000-0000-0000DF330000}"/>
    <cellStyle name="Vírgula 6 8 3 3" xfId="9211" xr:uid="{00000000-0005-0000-0000-0000E0330000}"/>
    <cellStyle name="Vírgula 6 8 4" xfId="3732" xr:uid="{00000000-0005-0000-0000-0000E1330000}"/>
    <cellStyle name="Vírgula 6 8 4 2" xfId="6671" xr:uid="{00000000-0005-0000-0000-0000E2330000}"/>
    <cellStyle name="Vírgula 6 8 4 2 2" xfId="13097" xr:uid="{00000000-0005-0000-0000-0000E3330000}"/>
    <cellStyle name="Vírgula 6 8 4 3" xfId="10170" xr:uid="{00000000-0005-0000-0000-0000E4330000}"/>
    <cellStyle name="Vírgula 6 8 5" xfId="3949" xr:uid="{00000000-0005-0000-0000-0000E5330000}"/>
    <cellStyle name="Vírgula 6 8 5 2" xfId="10375" xr:uid="{00000000-0005-0000-0000-0000E6330000}"/>
    <cellStyle name="Vírgula 6 8 6" xfId="7004" xr:uid="{00000000-0005-0000-0000-0000E7330000}"/>
    <cellStyle name="Vírgula 6 9" xfId="660" xr:uid="{00000000-0005-0000-0000-0000E8330000}"/>
    <cellStyle name="Vírgula 6 9 2" xfId="2718" xr:uid="{00000000-0005-0000-0000-0000E9330000}"/>
    <cellStyle name="Vírgula 6 9 2 2" xfId="5755" xr:uid="{00000000-0005-0000-0000-0000EA330000}"/>
    <cellStyle name="Vírgula 6 9 2 2 2" xfId="12181" xr:uid="{00000000-0005-0000-0000-0000EB330000}"/>
    <cellStyle name="Vírgula 6 9 2 3" xfId="9217" xr:uid="{00000000-0005-0000-0000-0000EC330000}"/>
    <cellStyle name="Vírgula 6 9 3" xfId="3734" xr:uid="{00000000-0005-0000-0000-0000ED330000}"/>
    <cellStyle name="Vírgula 6 9 3 2" xfId="6673" xr:uid="{00000000-0005-0000-0000-0000EE330000}"/>
    <cellStyle name="Vírgula 6 9 3 2 2" xfId="13099" xr:uid="{00000000-0005-0000-0000-0000EF330000}"/>
    <cellStyle name="Vírgula 6 9 3 3" xfId="10172" xr:uid="{00000000-0005-0000-0000-0000F0330000}"/>
    <cellStyle name="Vírgula 6 9 4" xfId="4319" xr:uid="{00000000-0005-0000-0000-0000F1330000}"/>
    <cellStyle name="Vírgula 6 9 4 2" xfId="10745" xr:uid="{00000000-0005-0000-0000-0000F2330000}"/>
    <cellStyle name="Vírgula 6 9 5" xfId="7380" xr:uid="{00000000-0005-0000-0000-0000F3330000}"/>
    <cellStyle name="Vírgula 7" xfId="69" xr:uid="{00000000-0005-0000-0000-0000F4330000}"/>
    <cellStyle name="Vírgula 7 10" xfId="1234" xr:uid="{00000000-0005-0000-0000-0000F5330000}"/>
    <cellStyle name="Vírgula 7 11" xfId="3777" xr:uid="{00000000-0005-0000-0000-0000F6330000}"/>
    <cellStyle name="Vírgula 7 11 2" xfId="10203" xr:uid="{00000000-0005-0000-0000-0000F7330000}"/>
    <cellStyle name="Vírgula 7 12" xfId="6832" xr:uid="{00000000-0005-0000-0000-0000F8330000}"/>
    <cellStyle name="Vírgula 7 2" xfId="131" xr:uid="{00000000-0005-0000-0000-0000F9330000}"/>
    <cellStyle name="Vírgula 7 2 2" xfId="192" xr:uid="{00000000-0005-0000-0000-0000FA330000}"/>
    <cellStyle name="Vírgula 7 2 2 2" xfId="563" xr:uid="{00000000-0005-0000-0000-0000FB330000}"/>
    <cellStyle name="Vírgula 7 2 2 2 2" xfId="1142" xr:uid="{00000000-0005-0000-0000-0000FC330000}"/>
    <cellStyle name="Vírgula 7 2 2 2 2 2" xfId="4801" xr:uid="{00000000-0005-0000-0000-0000FD330000}"/>
    <cellStyle name="Vírgula 7 2 2 2 2 2 2" xfId="11227" xr:uid="{00000000-0005-0000-0000-0000FE330000}"/>
    <cellStyle name="Vírgula 7 2 2 2 2 3" xfId="7862" xr:uid="{00000000-0005-0000-0000-0000FF330000}"/>
    <cellStyle name="Vírgula 7 2 2 2 3" xfId="4253" xr:uid="{00000000-0005-0000-0000-000000340000}"/>
    <cellStyle name="Vírgula 7 2 2 2 3 2" xfId="10679" xr:uid="{00000000-0005-0000-0000-000001340000}"/>
    <cellStyle name="Vírgula 7 2 2 2 4" xfId="7308" xr:uid="{00000000-0005-0000-0000-000002340000}"/>
    <cellStyle name="Vírgula 7 2 2 3" xfId="384" xr:uid="{00000000-0005-0000-0000-000003340000}"/>
    <cellStyle name="Vírgula 7 2 2 3 2" xfId="964" xr:uid="{00000000-0005-0000-0000-000004340000}"/>
    <cellStyle name="Vírgula 7 2 2 3 2 2" xfId="4623" xr:uid="{00000000-0005-0000-0000-000005340000}"/>
    <cellStyle name="Vírgula 7 2 2 3 2 2 2" xfId="11049" xr:uid="{00000000-0005-0000-0000-000006340000}"/>
    <cellStyle name="Vírgula 7 2 2 3 2 3" xfId="7684" xr:uid="{00000000-0005-0000-0000-000007340000}"/>
    <cellStyle name="Vírgula 7 2 2 3 3" xfId="4075" xr:uid="{00000000-0005-0000-0000-000008340000}"/>
    <cellStyle name="Vírgula 7 2 2 3 3 2" xfId="10501" xr:uid="{00000000-0005-0000-0000-000009340000}"/>
    <cellStyle name="Vírgula 7 2 2 3 4" xfId="7130" xr:uid="{00000000-0005-0000-0000-00000A340000}"/>
    <cellStyle name="Vírgula 7 2 2 4" xfId="786" xr:uid="{00000000-0005-0000-0000-00000B340000}"/>
    <cellStyle name="Vírgula 7 2 2 4 2" xfId="4445" xr:uid="{00000000-0005-0000-0000-00000C340000}"/>
    <cellStyle name="Vírgula 7 2 2 4 2 2" xfId="10871" xr:uid="{00000000-0005-0000-0000-00000D340000}"/>
    <cellStyle name="Vírgula 7 2 2 4 3" xfId="7506" xr:uid="{00000000-0005-0000-0000-00000E340000}"/>
    <cellStyle name="Vírgula 7 2 2 5" xfId="2531" xr:uid="{00000000-0005-0000-0000-00000F340000}"/>
    <cellStyle name="Vírgula 7 2 2 5 2" xfId="5713" xr:uid="{00000000-0005-0000-0000-000010340000}"/>
    <cellStyle name="Vírgula 7 2 2 5 2 2" xfId="12139" xr:uid="{00000000-0005-0000-0000-000011340000}"/>
    <cellStyle name="Vírgula 7 2 2 5 3" xfId="9163" xr:uid="{00000000-0005-0000-0000-000012340000}"/>
    <cellStyle name="Vírgula 7 2 2 6" xfId="3692" xr:uid="{00000000-0005-0000-0000-000013340000}"/>
    <cellStyle name="Vírgula 7 2 2 6 2" xfId="6631" xr:uid="{00000000-0005-0000-0000-000014340000}"/>
    <cellStyle name="Vírgula 7 2 2 6 2 2" xfId="13057" xr:uid="{00000000-0005-0000-0000-000015340000}"/>
    <cellStyle name="Vírgula 7 2 2 6 3" xfId="10130" xr:uid="{00000000-0005-0000-0000-000016340000}"/>
    <cellStyle name="Vírgula 7 2 2 7" xfId="3897" xr:uid="{00000000-0005-0000-0000-000017340000}"/>
    <cellStyle name="Vírgula 7 2 2 7 2" xfId="10323" xr:uid="{00000000-0005-0000-0000-000018340000}"/>
    <cellStyle name="Vírgula 7 2 2 8" xfId="6952" xr:uid="{00000000-0005-0000-0000-000019340000}"/>
    <cellStyle name="Vírgula 7 2 3" xfId="504" xr:uid="{00000000-0005-0000-0000-00001A340000}"/>
    <cellStyle name="Vírgula 7 2 3 2" xfId="1083" xr:uid="{00000000-0005-0000-0000-00001B340000}"/>
    <cellStyle name="Vírgula 7 2 3 2 2" xfId="4742" xr:uid="{00000000-0005-0000-0000-00001C340000}"/>
    <cellStyle name="Vírgula 7 2 3 2 2 2" xfId="11168" xr:uid="{00000000-0005-0000-0000-00001D340000}"/>
    <cellStyle name="Vírgula 7 2 3 2 3" xfId="7803" xr:uid="{00000000-0005-0000-0000-00001E340000}"/>
    <cellStyle name="Vírgula 7 2 3 3" xfId="4194" xr:uid="{00000000-0005-0000-0000-00001F340000}"/>
    <cellStyle name="Vírgula 7 2 3 3 2" xfId="10620" xr:uid="{00000000-0005-0000-0000-000020340000}"/>
    <cellStyle name="Vírgula 7 2 3 4" xfId="7249" xr:uid="{00000000-0005-0000-0000-000021340000}"/>
    <cellStyle name="Vírgula 7 2 4" xfId="325" xr:uid="{00000000-0005-0000-0000-000022340000}"/>
    <cellStyle name="Vírgula 7 2 4 2" xfId="905" xr:uid="{00000000-0005-0000-0000-000023340000}"/>
    <cellStyle name="Vírgula 7 2 4 2 2" xfId="4564" xr:uid="{00000000-0005-0000-0000-000024340000}"/>
    <cellStyle name="Vírgula 7 2 4 2 2 2" xfId="10990" xr:uid="{00000000-0005-0000-0000-000025340000}"/>
    <cellStyle name="Vírgula 7 2 4 2 3" xfId="7625" xr:uid="{00000000-0005-0000-0000-000026340000}"/>
    <cellStyle name="Vírgula 7 2 4 3" xfId="4016" xr:uid="{00000000-0005-0000-0000-000027340000}"/>
    <cellStyle name="Vírgula 7 2 4 3 2" xfId="10442" xr:uid="{00000000-0005-0000-0000-000028340000}"/>
    <cellStyle name="Vírgula 7 2 4 4" xfId="7071" xr:uid="{00000000-0005-0000-0000-000029340000}"/>
    <cellStyle name="Vírgula 7 2 5" xfId="727" xr:uid="{00000000-0005-0000-0000-00002A340000}"/>
    <cellStyle name="Vírgula 7 2 5 2" xfId="4386" xr:uid="{00000000-0005-0000-0000-00002B340000}"/>
    <cellStyle name="Vírgula 7 2 5 2 2" xfId="10812" xr:uid="{00000000-0005-0000-0000-00002C340000}"/>
    <cellStyle name="Vírgula 7 2 5 3" xfId="7447" xr:uid="{00000000-0005-0000-0000-00002D340000}"/>
    <cellStyle name="Vírgula 7 2 6" xfId="2470" xr:uid="{00000000-0005-0000-0000-00002E340000}"/>
    <cellStyle name="Vírgula 7 2 6 2" xfId="5654" xr:uid="{00000000-0005-0000-0000-00002F340000}"/>
    <cellStyle name="Vírgula 7 2 6 2 2" xfId="12080" xr:uid="{00000000-0005-0000-0000-000030340000}"/>
    <cellStyle name="Vírgula 7 2 6 3" xfId="9104" xr:uid="{00000000-0005-0000-0000-000031340000}"/>
    <cellStyle name="Vírgula 7 2 7" xfId="3633" xr:uid="{00000000-0005-0000-0000-000032340000}"/>
    <cellStyle name="Vírgula 7 2 7 2" xfId="6572" xr:uid="{00000000-0005-0000-0000-000033340000}"/>
    <cellStyle name="Vírgula 7 2 7 2 2" xfId="12998" xr:uid="{00000000-0005-0000-0000-000034340000}"/>
    <cellStyle name="Vírgula 7 2 7 3" xfId="10071" xr:uid="{00000000-0005-0000-0000-000035340000}"/>
    <cellStyle name="Vírgula 7 2 8" xfId="3838" xr:uid="{00000000-0005-0000-0000-000036340000}"/>
    <cellStyle name="Vírgula 7 2 8 2" xfId="10264" xr:uid="{00000000-0005-0000-0000-000037340000}"/>
    <cellStyle name="Vírgula 7 2 9" xfId="6893" xr:uid="{00000000-0005-0000-0000-000038340000}"/>
    <cellStyle name="Vírgula 7 2_IOPES" xfId="2637" xr:uid="{00000000-0005-0000-0000-000039340000}"/>
    <cellStyle name="Vírgula 7 3" xfId="100" xr:uid="{00000000-0005-0000-0000-00003A340000}"/>
    <cellStyle name="Vírgula 7 3 2" xfId="473" xr:uid="{00000000-0005-0000-0000-00003B340000}"/>
    <cellStyle name="Vírgula 7 3 2 2" xfId="1052" xr:uid="{00000000-0005-0000-0000-00003C340000}"/>
    <cellStyle name="Vírgula 7 3 2 2 2" xfId="4711" xr:uid="{00000000-0005-0000-0000-00003D340000}"/>
    <cellStyle name="Vírgula 7 3 2 2 2 2" xfId="11137" xr:uid="{00000000-0005-0000-0000-00003E340000}"/>
    <cellStyle name="Vírgula 7 3 2 2 3" xfId="7772" xr:uid="{00000000-0005-0000-0000-00003F340000}"/>
    <cellStyle name="Vírgula 7 3 2 3" xfId="4163" xr:uid="{00000000-0005-0000-0000-000040340000}"/>
    <cellStyle name="Vírgula 7 3 2 3 2" xfId="10589" xr:uid="{00000000-0005-0000-0000-000041340000}"/>
    <cellStyle name="Vírgula 7 3 2 4" xfId="7218" xr:uid="{00000000-0005-0000-0000-000042340000}"/>
    <cellStyle name="Vírgula 7 3 3" xfId="294" xr:uid="{00000000-0005-0000-0000-000043340000}"/>
    <cellStyle name="Vírgula 7 3 3 2" xfId="874" xr:uid="{00000000-0005-0000-0000-000044340000}"/>
    <cellStyle name="Vírgula 7 3 3 2 2" xfId="4533" xr:uid="{00000000-0005-0000-0000-000045340000}"/>
    <cellStyle name="Vírgula 7 3 3 2 2 2" xfId="10959" xr:uid="{00000000-0005-0000-0000-000046340000}"/>
    <cellStyle name="Vírgula 7 3 3 2 3" xfId="7594" xr:uid="{00000000-0005-0000-0000-000047340000}"/>
    <cellStyle name="Vírgula 7 3 3 3" xfId="3985" xr:uid="{00000000-0005-0000-0000-000048340000}"/>
    <cellStyle name="Vírgula 7 3 3 3 2" xfId="10411" xr:uid="{00000000-0005-0000-0000-000049340000}"/>
    <cellStyle name="Vírgula 7 3 3 4" xfId="7040" xr:uid="{00000000-0005-0000-0000-00004A340000}"/>
    <cellStyle name="Vírgula 7 3 4" xfId="696" xr:uid="{00000000-0005-0000-0000-00004B340000}"/>
    <cellStyle name="Vírgula 7 3 4 2" xfId="4355" xr:uid="{00000000-0005-0000-0000-00004C340000}"/>
    <cellStyle name="Vírgula 7 3 4 2 2" xfId="10781" xr:uid="{00000000-0005-0000-0000-00004D340000}"/>
    <cellStyle name="Vírgula 7 3 4 3" xfId="7416" xr:uid="{00000000-0005-0000-0000-00004E340000}"/>
    <cellStyle name="Vírgula 7 3 5" xfId="2439" xr:uid="{00000000-0005-0000-0000-00004F340000}"/>
    <cellStyle name="Vírgula 7 3 5 2" xfId="5623" xr:uid="{00000000-0005-0000-0000-000050340000}"/>
    <cellStyle name="Vírgula 7 3 5 2 2" xfId="12049" xr:uid="{00000000-0005-0000-0000-000051340000}"/>
    <cellStyle name="Vírgula 7 3 5 3" xfId="9073" xr:uid="{00000000-0005-0000-0000-000052340000}"/>
    <cellStyle name="Vírgula 7 3 6" xfId="3602" xr:uid="{00000000-0005-0000-0000-000053340000}"/>
    <cellStyle name="Vírgula 7 3 6 2" xfId="6541" xr:uid="{00000000-0005-0000-0000-000054340000}"/>
    <cellStyle name="Vírgula 7 3 6 2 2" xfId="12967" xr:uid="{00000000-0005-0000-0000-000055340000}"/>
    <cellStyle name="Vírgula 7 3 6 3" xfId="10040" xr:uid="{00000000-0005-0000-0000-000056340000}"/>
    <cellStyle name="Vírgula 7 3 7" xfId="3807" xr:uid="{00000000-0005-0000-0000-000057340000}"/>
    <cellStyle name="Vírgula 7 3 7 2" xfId="10233" xr:uid="{00000000-0005-0000-0000-000058340000}"/>
    <cellStyle name="Vírgula 7 3 8" xfId="6862" xr:uid="{00000000-0005-0000-0000-000059340000}"/>
    <cellStyle name="Vírgula 7 4" xfId="161" xr:uid="{00000000-0005-0000-0000-00005A340000}"/>
    <cellStyle name="Vírgula 7 4 2" xfId="532" xr:uid="{00000000-0005-0000-0000-00005B340000}"/>
    <cellStyle name="Vírgula 7 4 2 2" xfId="1111" xr:uid="{00000000-0005-0000-0000-00005C340000}"/>
    <cellStyle name="Vírgula 7 4 2 2 2" xfId="4770" xr:uid="{00000000-0005-0000-0000-00005D340000}"/>
    <cellStyle name="Vírgula 7 4 2 2 2 2" xfId="11196" xr:uid="{00000000-0005-0000-0000-00005E340000}"/>
    <cellStyle name="Vírgula 7 4 2 2 3" xfId="7831" xr:uid="{00000000-0005-0000-0000-00005F340000}"/>
    <cellStyle name="Vírgula 7 4 2 3" xfId="4222" xr:uid="{00000000-0005-0000-0000-000060340000}"/>
    <cellStyle name="Vírgula 7 4 2 3 2" xfId="10648" xr:uid="{00000000-0005-0000-0000-000061340000}"/>
    <cellStyle name="Vírgula 7 4 2 4" xfId="7277" xr:uid="{00000000-0005-0000-0000-000062340000}"/>
    <cellStyle name="Vírgula 7 4 3" xfId="353" xr:uid="{00000000-0005-0000-0000-000063340000}"/>
    <cellStyle name="Vírgula 7 4 3 2" xfId="933" xr:uid="{00000000-0005-0000-0000-000064340000}"/>
    <cellStyle name="Vírgula 7 4 3 2 2" xfId="4592" xr:uid="{00000000-0005-0000-0000-000065340000}"/>
    <cellStyle name="Vírgula 7 4 3 2 2 2" xfId="11018" xr:uid="{00000000-0005-0000-0000-000066340000}"/>
    <cellStyle name="Vírgula 7 4 3 2 3" xfId="7653" xr:uid="{00000000-0005-0000-0000-000067340000}"/>
    <cellStyle name="Vírgula 7 4 3 3" xfId="4044" xr:uid="{00000000-0005-0000-0000-000068340000}"/>
    <cellStyle name="Vírgula 7 4 3 3 2" xfId="10470" xr:uid="{00000000-0005-0000-0000-000069340000}"/>
    <cellStyle name="Vírgula 7 4 3 4" xfId="7099" xr:uid="{00000000-0005-0000-0000-00006A340000}"/>
    <cellStyle name="Vírgula 7 4 4" xfId="755" xr:uid="{00000000-0005-0000-0000-00006B340000}"/>
    <cellStyle name="Vírgula 7 4 4 2" xfId="4414" xr:uid="{00000000-0005-0000-0000-00006C340000}"/>
    <cellStyle name="Vírgula 7 4 4 2 2" xfId="10840" xr:uid="{00000000-0005-0000-0000-00006D340000}"/>
    <cellStyle name="Vírgula 7 4 4 3" xfId="7475" xr:uid="{00000000-0005-0000-0000-00006E340000}"/>
    <cellStyle name="Vírgula 7 4 5" xfId="2500" xr:uid="{00000000-0005-0000-0000-00006F340000}"/>
    <cellStyle name="Vírgula 7 4 5 2" xfId="5682" xr:uid="{00000000-0005-0000-0000-000070340000}"/>
    <cellStyle name="Vírgula 7 4 5 2 2" xfId="12108" xr:uid="{00000000-0005-0000-0000-000071340000}"/>
    <cellStyle name="Vírgula 7 4 5 3" xfId="9132" xr:uid="{00000000-0005-0000-0000-000072340000}"/>
    <cellStyle name="Vírgula 7 4 6" xfId="3661" xr:uid="{00000000-0005-0000-0000-000073340000}"/>
    <cellStyle name="Vírgula 7 4 6 2" xfId="6600" xr:uid="{00000000-0005-0000-0000-000074340000}"/>
    <cellStyle name="Vírgula 7 4 6 2 2" xfId="13026" xr:uid="{00000000-0005-0000-0000-000075340000}"/>
    <cellStyle name="Vírgula 7 4 6 3" xfId="10099" xr:uid="{00000000-0005-0000-0000-000076340000}"/>
    <cellStyle name="Vírgula 7 4 7" xfId="3866" xr:uid="{00000000-0005-0000-0000-000077340000}"/>
    <cellStyle name="Vírgula 7 4 7 2" xfId="10292" xr:uid="{00000000-0005-0000-0000-000078340000}"/>
    <cellStyle name="Vírgula 7 4 8" xfId="6921" xr:uid="{00000000-0005-0000-0000-000079340000}"/>
    <cellStyle name="Vírgula 7 5" xfId="443" xr:uid="{00000000-0005-0000-0000-00007A340000}"/>
    <cellStyle name="Vírgula 7 5 2" xfId="1022" xr:uid="{00000000-0005-0000-0000-00007B340000}"/>
    <cellStyle name="Vírgula 7 5 2 2" xfId="4681" xr:uid="{00000000-0005-0000-0000-00007C340000}"/>
    <cellStyle name="Vírgula 7 5 2 2 2" xfId="11107" xr:uid="{00000000-0005-0000-0000-00007D340000}"/>
    <cellStyle name="Vírgula 7 5 2 3" xfId="7742" xr:uid="{00000000-0005-0000-0000-00007E340000}"/>
    <cellStyle name="Vírgula 7 5 3" xfId="2408" xr:uid="{00000000-0005-0000-0000-00007F340000}"/>
    <cellStyle name="Vírgula 7 5 3 2" xfId="5593" xr:uid="{00000000-0005-0000-0000-000080340000}"/>
    <cellStyle name="Vírgula 7 5 3 2 2" xfId="12019" xr:uid="{00000000-0005-0000-0000-000081340000}"/>
    <cellStyle name="Vírgula 7 5 3 3" xfId="9043" xr:uid="{00000000-0005-0000-0000-000082340000}"/>
    <cellStyle name="Vírgula 7 5 4" xfId="3572" xr:uid="{00000000-0005-0000-0000-000083340000}"/>
    <cellStyle name="Vírgula 7 5 4 2" xfId="6511" xr:uid="{00000000-0005-0000-0000-000084340000}"/>
    <cellStyle name="Vírgula 7 5 4 2 2" xfId="12937" xr:uid="{00000000-0005-0000-0000-000085340000}"/>
    <cellStyle name="Vírgula 7 5 4 3" xfId="10010" xr:uid="{00000000-0005-0000-0000-000086340000}"/>
    <cellStyle name="Vírgula 7 5 5" xfId="4133" xr:uid="{00000000-0005-0000-0000-000087340000}"/>
    <cellStyle name="Vírgula 7 5 5 2" xfId="10559" xr:uid="{00000000-0005-0000-0000-000088340000}"/>
    <cellStyle name="Vírgula 7 5 6" xfId="7188" xr:uid="{00000000-0005-0000-0000-000089340000}"/>
    <cellStyle name="Vírgula 7 6" xfId="264" xr:uid="{00000000-0005-0000-0000-00008A340000}"/>
    <cellStyle name="Vírgula 7 6 2" xfId="844" xr:uid="{00000000-0005-0000-0000-00008B340000}"/>
    <cellStyle name="Vírgula 7 6 2 2" xfId="4503" xr:uid="{00000000-0005-0000-0000-00008C340000}"/>
    <cellStyle name="Vírgula 7 6 2 2 2" xfId="10929" xr:uid="{00000000-0005-0000-0000-00008D340000}"/>
    <cellStyle name="Vírgula 7 6 2 3" xfId="7564" xr:uid="{00000000-0005-0000-0000-00008E340000}"/>
    <cellStyle name="Vírgula 7 6 3" xfId="1822" xr:uid="{00000000-0005-0000-0000-00008F340000}"/>
    <cellStyle name="Vírgula 7 6 4" xfId="3955" xr:uid="{00000000-0005-0000-0000-000090340000}"/>
    <cellStyle name="Vírgula 7 6 4 2" xfId="10381" xr:uid="{00000000-0005-0000-0000-000091340000}"/>
    <cellStyle name="Vírgula 7 6 5" xfId="7010" xr:uid="{00000000-0005-0000-0000-000092340000}"/>
    <cellStyle name="Vírgula 7 7" xfId="666" xr:uid="{00000000-0005-0000-0000-000093340000}"/>
    <cellStyle name="Vírgula 7 7 2" xfId="2732" xr:uid="{00000000-0005-0000-0000-000094340000}"/>
    <cellStyle name="Vírgula 7 7 3" xfId="4325" xr:uid="{00000000-0005-0000-0000-000095340000}"/>
    <cellStyle name="Vírgula 7 7 3 2" xfId="10751" xr:uid="{00000000-0005-0000-0000-000096340000}"/>
    <cellStyle name="Vírgula 7 7 4" xfId="7386" xr:uid="{00000000-0005-0000-0000-000097340000}"/>
    <cellStyle name="Vírgula 7 8" xfId="1264" xr:uid="{00000000-0005-0000-0000-000098340000}"/>
    <cellStyle name="Vírgula 7 9" xfId="2765" xr:uid="{00000000-0005-0000-0000-000099340000}"/>
    <cellStyle name="Vírgula 7_IOPES" xfId="2664" xr:uid="{00000000-0005-0000-0000-00009A340000}"/>
    <cellStyle name="Vírgula 8" xfId="104" xr:uid="{00000000-0005-0000-0000-00009B340000}"/>
    <cellStyle name="Vírgula 8 10" xfId="6866" xr:uid="{00000000-0005-0000-0000-00009C340000}"/>
    <cellStyle name="Vírgula 8 2" xfId="165" xr:uid="{00000000-0005-0000-0000-00009D340000}"/>
    <cellStyle name="Vírgula 8 2 2" xfId="536" xr:uid="{00000000-0005-0000-0000-00009E340000}"/>
    <cellStyle name="Vírgula 8 2 2 2" xfId="1115" xr:uid="{00000000-0005-0000-0000-00009F340000}"/>
    <cellStyle name="Vírgula 8 2 2 2 2" xfId="4774" xr:uid="{00000000-0005-0000-0000-0000A0340000}"/>
    <cellStyle name="Vírgula 8 2 2 2 2 2" xfId="11200" xr:uid="{00000000-0005-0000-0000-0000A1340000}"/>
    <cellStyle name="Vírgula 8 2 2 2 3" xfId="7835" xr:uid="{00000000-0005-0000-0000-0000A2340000}"/>
    <cellStyle name="Vírgula 8 2 2 3" xfId="2504" xr:uid="{00000000-0005-0000-0000-0000A3340000}"/>
    <cellStyle name="Vírgula 8 2 2 3 2" xfId="5686" xr:uid="{00000000-0005-0000-0000-0000A4340000}"/>
    <cellStyle name="Vírgula 8 2 2 3 2 2" xfId="12112" xr:uid="{00000000-0005-0000-0000-0000A5340000}"/>
    <cellStyle name="Vírgula 8 2 2 3 3" xfId="9136" xr:uid="{00000000-0005-0000-0000-0000A6340000}"/>
    <cellStyle name="Vírgula 8 2 2 4" xfId="3665" xr:uid="{00000000-0005-0000-0000-0000A7340000}"/>
    <cellStyle name="Vírgula 8 2 2 4 2" xfId="6604" xr:uid="{00000000-0005-0000-0000-0000A8340000}"/>
    <cellStyle name="Vírgula 8 2 2 4 2 2" xfId="13030" xr:uid="{00000000-0005-0000-0000-0000A9340000}"/>
    <cellStyle name="Vírgula 8 2 2 4 3" xfId="10103" xr:uid="{00000000-0005-0000-0000-0000AA340000}"/>
    <cellStyle name="Vírgula 8 2 2 5" xfId="4226" xr:uid="{00000000-0005-0000-0000-0000AB340000}"/>
    <cellStyle name="Vírgula 8 2 2 5 2" xfId="10652" xr:uid="{00000000-0005-0000-0000-0000AC340000}"/>
    <cellStyle name="Vírgula 8 2 2 6" xfId="7281" xr:uid="{00000000-0005-0000-0000-0000AD340000}"/>
    <cellStyle name="Vírgula 8 2 3" xfId="357" xr:uid="{00000000-0005-0000-0000-0000AE340000}"/>
    <cellStyle name="Vírgula 8 2 3 2" xfId="937" xr:uid="{00000000-0005-0000-0000-0000AF340000}"/>
    <cellStyle name="Vírgula 8 2 3 2 2" xfId="4596" xr:uid="{00000000-0005-0000-0000-0000B0340000}"/>
    <cellStyle name="Vírgula 8 2 3 2 2 2" xfId="11022" xr:uid="{00000000-0005-0000-0000-0000B1340000}"/>
    <cellStyle name="Vírgula 8 2 3 2 3" xfId="7657" xr:uid="{00000000-0005-0000-0000-0000B2340000}"/>
    <cellStyle name="Vírgula 8 2 3 3" xfId="1914" xr:uid="{00000000-0005-0000-0000-0000B3340000}"/>
    <cellStyle name="Vírgula 8 2 3 3 2" xfId="5312" xr:uid="{00000000-0005-0000-0000-0000B4340000}"/>
    <cellStyle name="Vírgula 8 2 3 3 2 2" xfId="11738" xr:uid="{00000000-0005-0000-0000-0000B5340000}"/>
    <cellStyle name="Vírgula 8 2 3 3 3" xfId="8610" xr:uid="{00000000-0005-0000-0000-0000B6340000}"/>
    <cellStyle name="Vírgula 8 2 3 4" xfId="3296" xr:uid="{00000000-0005-0000-0000-0000B7340000}"/>
    <cellStyle name="Vírgula 8 2 3 4 2" xfId="6235" xr:uid="{00000000-0005-0000-0000-0000B8340000}"/>
    <cellStyle name="Vírgula 8 2 3 4 2 2" xfId="12661" xr:uid="{00000000-0005-0000-0000-0000B9340000}"/>
    <cellStyle name="Vírgula 8 2 3 4 3" xfId="9734" xr:uid="{00000000-0005-0000-0000-0000BA340000}"/>
    <cellStyle name="Vírgula 8 2 3 5" xfId="4048" xr:uid="{00000000-0005-0000-0000-0000BB340000}"/>
    <cellStyle name="Vírgula 8 2 3 5 2" xfId="10474" xr:uid="{00000000-0005-0000-0000-0000BC340000}"/>
    <cellStyle name="Vírgula 8 2 3 6" xfId="7103" xr:uid="{00000000-0005-0000-0000-0000BD340000}"/>
    <cellStyle name="Vírgula 8 2 4" xfId="759" xr:uid="{00000000-0005-0000-0000-0000BE340000}"/>
    <cellStyle name="Vírgula 8 2 4 2" xfId="4418" xr:uid="{00000000-0005-0000-0000-0000BF340000}"/>
    <cellStyle name="Vírgula 8 2 4 2 2" xfId="10844" xr:uid="{00000000-0005-0000-0000-0000C0340000}"/>
    <cellStyle name="Vírgula 8 2 4 3" xfId="7479" xr:uid="{00000000-0005-0000-0000-0000C1340000}"/>
    <cellStyle name="Vírgula 8 2 5" xfId="1360" xr:uid="{00000000-0005-0000-0000-0000C2340000}"/>
    <cellStyle name="Vírgula 8 2 5 2" xfId="4946" xr:uid="{00000000-0005-0000-0000-0000C3340000}"/>
    <cellStyle name="Vírgula 8 2 5 2 2" xfId="11372" xr:uid="{00000000-0005-0000-0000-0000C4340000}"/>
    <cellStyle name="Vírgula 8 2 5 3" xfId="8074" xr:uid="{00000000-0005-0000-0000-0000C5340000}"/>
    <cellStyle name="Vírgula 8 2 6" xfId="2932" xr:uid="{00000000-0005-0000-0000-0000C6340000}"/>
    <cellStyle name="Vírgula 8 2 6 2" xfId="5873" xr:uid="{00000000-0005-0000-0000-0000C7340000}"/>
    <cellStyle name="Vírgula 8 2 6 2 2" xfId="12299" xr:uid="{00000000-0005-0000-0000-0000C8340000}"/>
    <cellStyle name="Vírgula 8 2 6 3" xfId="9372" xr:uid="{00000000-0005-0000-0000-0000C9340000}"/>
    <cellStyle name="Vírgula 8 2 7" xfId="3870" xr:uid="{00000000-0005-0000-0000-0000CA340000}"/>
    <cellStyle name="Vírgula 8 2 7 2" xfId="10296" xr:uid="{00000000-0005-0000-0000-0000CB340000}"/>
    <cellStyle name="Vírgula 8 2 8" xfId="6925" xr:uid="{00000000-0005-0000-0000-0000CC340000}"/>
    <cellStyle name="Vírgula 8 3" xfId="477" xr:uid="{00000000-0005-0000-0000-0000CD340000}"/>
    <cellStyle name="Vírgula 8 3 2" xfId="1056" xr:uid="{00000000-0005-0000-0000-0000CE340000}"/>
    <cellStyle name="Vírgula 8 3 2 2" xfId="1979" xr:uid="{00000000-0005-0000-0000-0000CF340000}"/>
    <cellStyle name="Vírgula 8 3 2 2 2" xfId="5370" xr:uid="{00000000-0005-0000-0000-0000D0340000}"/>
    <cellStyle name="Vírgula 8 3 2 2 2 2" xfId="11796" xr:uid="{00000000-0005-0000-0000-0000D1340000}"/>
    <cellStyle name="Vírgula 8 3 2 2 3" xfId="8675" xr:uid="{00000000-0005-0000-0000-0000D2340000}"/>
    <cellStyle name="Vírgula 8 3 2 3" xfId="3354" xr:uid="{00000000-0005-0000-0000-0000D3340000}"/>
    <cellStyle name="Vírgula 8 3 2 3 2" xfId="6293" xr:uid="{00000000-0005-0000-0000-0000D4340000}"/>
    <cellStyle name="Vírgula 8 3 2 3 2 2" xfId="12719" xr:uid="{00000000-0005-0000-0000-0000D5340000}"/>
    <cellStyle name="Vírgula 8 3 2 3 3" xfId="9792" xr:uid="{00000000-0005-0000-0000-0000D6340000}"/>
    <cellStyle name="Vírgula 8 3 2 4" xfId="4715" xr:uid="{00000000-0005-0000-0000-0000D7340000}"/>
    <cellStyle name="Vírgula 8 3 2 4 2" xfId="11141" xr:uid="{00000000-0005-0000-0000-0000D8340000}"/>
    <cellStyle name="Vírgula 8 3 2 5" xfId="7776" xr:uid="{00000000-0005-0000-0000-0000D9340000}"/>
    <cellStyle name="Vírgula 8 3 3" xfId="1426" xr:uid="{00000000-0005-0000-0000-0000DA340000}"/>
    <cellStyle name="Vírgula 8 3 3 2" xfId="5004" xr:uid="{00000000-0005-0000-0000-0000DB340000}"/>
    <cellStyle name="Vírgula 8 3 3 2 2" xfId="11430" xr:uid="{00000000-0005-0000-0000-0000DC340000}"/>
    <cellStyle name="Vírgula 8 3 3 3" xfId="8140" xr:uid="{00000000-0005-0000-0000-0000DD340000}"/>
    <cellStyle name="Vírgula 8 3 4" xfId="2990" xr:uid="{00000000-0005-0000-0000-0000DE340000}"/>
    <cellStyle name="Vírgula 8 3 4 2" xfId="5931" xr:uid="{00000000-0005-0000-0000-0000DF340000}"/>
    <cellStyle name="Vírgula 8 3 4 2 2" xfId="12357" xr:uid="{00000000-0005-0000-0000-0000E0340000}"/>
    <cellStyle name="Vírgula 8 3 4 3" xfId="9430" xr:uid="{00000000-0005-0000-0000-0000E1340000}"/>
    <cellStyle name="Vírgula 8 3 5" xfId="4167" xr:uid="{00000000-0005-0000-0000-0000E2340000}"/>
    <cellStyle name="Vírgula 8 3 5 2" xfId="10593" xr:uid="{00000000-0005-0000-0000-0000E3340000}"/>
    <cellStyle name="Vírgula 8 3 6" xfId="7222" xr:uid="{00000000-0005-0000-0000-0000E4340000}"/>
    <cellStyle name="Vírgula 8 4" xfId="298" xr:uid="{00000000-0005-0000-0000-0000E5340000}"/>
    <cellStyle name="Vírgula 8 4 2" xfId="878" xr:uid="{00000000-0005-0000-0000-0000E6340000}"/>
    <cellStyle name="Vírgula 8 4 2 2" xfId="2133" xr:uid="{00000000-0005-0000-0000-0000E7340000}"/>
    <cellStyle name="Vírgula 8 4 2 2 2" xfId="5430" xr:uid="{00000000-0005-0000-0000-0000E8340000}"/>
    <cellStyle name="Vírgula 8 4 2 2 2 2" xfId="11856" xr:uid="{00000000-0005-0000-0000-0000E9340000}"/>
    <cellStyle name="Vírgula 8 4 2 2 3" xfId="8827" xr:uid="{00000000-0005-0000-0000-0000EA340000}"/>
    <cellStyle name="Vírgula 8 4 2 3" xfId="3412" xr:uid="{00000000-0005-0000-0000-0000EB340000}"/>
    <cellStyle name="Vírgula 8 4 2 3 2" xfId="6351" xr:uid="{00000000-0005-0000-0000-0000EC340000}"/>
    <cellStyle name="Vírgula 8 4 2 3 2 2" xfId="12777" xr:uid="{00000000-0005-0000-0000-0000ED340000}"/>
    <cellStyle name="Vírgula 8 4 2 3 3" xfId="9850" xr:uid="{00000000-0005-0000-0000-0000EE340000}"/>
    <cellStyle name="Vírgula 8 4 2 4" xfId="4537" xr:uid="{00000000-0005-0000-0000-0000EF340000}"/>
    <cellStyle name="Vírgula 8 4 2 4 2" xfId="10963" xr:uid="{00000000-0005-0000-0000-0000F0340000}"/>
    <cellStyle name="Vírgula 8 4 2 5" xfId="7598" xr:uid="{00000000-0005-0000-0000-0000F1340000}"/>
    <cellStyle name="Vírgula 8 4 3" xfId="1584" xr:uid="{00000000-0005-0000-0000-0000F2340000}"/>
    <cellStyle name="Vírgula 8 4 3 2" xfId="5062" xr:uid="{00000000-0005-0000-0000-0000F3340000}"/>
    <cellStyle name="Vírgula 8 4 3 2 2" xfId="11488" xr:uid="{00000000-0005-0000-0000-0000F4340000}"/>
    <cellStyle name="Vírgula 8 4 3 3" xfId="8298" xr:uid="{00000000-0005-0000-0000-0000F5340000}"/>
    <cellStyle name="Vírgula 8 4 4" xfId="3049" xr:uid="{00000000-0005-0000-0000-0000F6340000}"/>
    <cellStyle name="Vírgula 8 4 4 2" xfId="5989" xr:uid="{00000000-0005-0000-0000-0000F7340000}"/>
    <cellStyle name="Vírgula 8 4 4 2 2" xfId="12415" xr:uid="{00000000-0005-0000-0000-0000F8340000}"/>
    <cellStyle name="Vírgula 8 4 4 3" xfId="9488" xr:uid="{00000000-0005-0000-0000-0000F9340000}"/>
    <cellStyle name="Vírgula 8 4 5" xfId="3989" xr:uid="{00000000-0005-0000-0000-0000FA340000}"/>
    <cellStyle name="Vírgula 8 4 5 2" xfId="10415" xr:uid="{00000000-0005-0000-0000-0000FB340000}"/>
    <cellStyle name="Vírgula 8 4 6" xfId="7044" xr:uid="{00000000-0005-0000-0000-0000FC340000}"/>
    <cellStyle name="Vírgula 8 5" xfId="700" xr:uid="{00000000-0005-0000-0000-0000FD340000}"/>
    <cellStyle name="Vírgula 8 5 2" xfId="2443" xr:uid="{00000000-0005-0000-0000-0000FE340000}"/>
    <cellStyle name="Vírgula 8 5 2 2" xfId="5627" xr:uid="{00000000-0005-0000-0000-0000FF340000}"/>
    <cellStyle name="Vírgula 8 5 2 2 2" xfId="12053" xr:uid="{00000000-0005-0000-0000-000000350000}"/>
    <cellStyle name="Vírgula 8 5 2 3" xfId="9077" xr:uid="{00000000-0005-0000-0000-000001350000}"/>
    <cellStyle name="Vírgula 8 5 3" xfId="3606" xr:uid="{00000000-0005-0000-0000-000002350000}"/>
    <cellStyle name="Vírgula 8 5 3 2" xfId="6545" xr:uid="{00000000-0005-0000-0000-000003350000}"/>
    <cellStyle name="Vírgula 8 5 3 2 2" xfId="12971" xr:uid="{00000000-0005-0000-0000-000004350000}"/>
    <cellStyle name="Vírgula 8 5 3 3" xfId="10044" xr:uid="{00000000-0005-0000-0000-000005350000}"/>
    <cellStyle name="Vírgula 8 5 4" xfId="4359" xr:uid="{00000000-0005-0000-0000-000006350000}"/>
    <cellStyle name="Vírgula 8 5 4 2" xfId="10785" xr:uid="{00000000-0005-0000-0000-000007350000}"/>
    <cellStyle name="Vírgula 8 5 5" xfId="7420" xr:uid="{00000000-0005-0000-0000-000008350000}"/>
    <cellStyle name="Vírgula 8 6" xfId="1853" xr:uid="{00000000-0005-0000-0000-000009350000}"/>
    <cellStyle name="Vírgula 8 6 2" xfId="3238" xr:uid="{00000000-0005-0000-0000-00000A350000}"/>
    <cellStyle name="Vírgula 8 6 2 2" xfId="6177" xr:uid="{00000000-0005-0000-0000-00000B350000}"/>
    <cellStyle name="Vírgula 8 6 2 2 2" xfId="12603" xr:uid="{00000000-0005-0000-0000-00000C350000}"/>
    <cellStyle name="Vírgula 8 6 2 3" xfId="9676" xr:uid="{00000000-0005-0000-0000-00000D350000}"/>
    <cellStyle name="Vírgula 8 6 3" xfId="5254" xr:uid="{00000000-0005-0000-0000-00000E350000}"/>
    <cellStyle name="Vírgula 8 6 3 2" xfId="11680" xr:uid="{00000000-0005-0000-0000-00000F350000}"/>
    <cellStyle name="Vírgula 8 6 4" xfId="8549" xr:uid="{00000000-0005-0000-0000-000010350000}"/>
    <cellStyle name="Vírgula 8 7" xfId="1294" xr:uid="{00000000-0005-0000-0000-000011350000}"/>
    <cellStyle name="Vírgula 8 7 2" xfId="4888" xr:uid="{00000000-0005-0000-0000-000012350000}"/>
    <cellStyle name="Vírgula 8 7 2 2" xfId="11314" xr:uid="{00000000-0005-0000-0000-000013350000}"/>
    <cellStyle name="Vírgula 8 7 3" xfId="8008" xr:uid="{00000000-0005-0000-0000-000014350000}"/>
    <cellStyle name="Vírgula 8 8" xfId="2874" xr:uid="{00000000-0005-0000-0000-000015350000}"/>
    <cellStyle name="Vírgula 8 8 2" xfId="5815" xr:uid="{00000000-0005-0000-0000-000016350000}"/>
    <cellStyle name="Vírgula 8 8 2 2" xfId="12241" xr:uid="{00000000-0005-0000-0000-000017350000}"/>
    <cellStyle name="Vírgula 8 8 3" xfId="9314" xr:uid="{00000000-0005-0000-0000-000018350000}"/>
    <cellStyle name="Vírgula 8 9" xfId="3811" xr:uid="{00000000-0005-0000-0000-000019350000}"/>
    <cellStyle name="Vírgula 8 9 2" xfId="10237" xr:uid="{00000000-0005-0000-0000-00001A350000}"/>
    <cellStyle name="Vírgula 9" xfId="106" xr:uid="{00000000-0005-0000-0000-00001B350000}"/>
    <cellStyle name="Vírgula 9 2" xfId="167" xr:uid="{00000000-0005-0000-0000-00001C350000}"/>
    <cellStyle name="Vírgula 9 2 2" xfId="538" xr:uid="{00000000-0005-0000-0000-00001D350000}"/>
    <cellStyle name="Vírgula 9 2 2 2" xfId="1117" xr:uid="{00000000-0005-0000-0000-00001E350000}"/>
    <cellStyle name="Vírgula 9 2 2 2 2" xfId="4776" xr:uid="{00000000-0005-0000-0000-00001F350000}"/>
    <cellStyle name="Vírgula 9 2 2 2 2 2" xfId="11202" xr:uid="{00000000-0005-0000-0000-000020350000}"/>
    <cellStyle name="Vírgula 9 2 2 2 3" xfId="7837" xr:uid="{00000000-0005-0000-0000-000021350000}"/>
    <cellStyle name="Vírgula 9 2 2 3" xfId="2575" xr:uid="{00000000-0005-0000-0000-000022350000}"/>
    <cellStyle name="Vírgula 9 2 2 3 2" xfId="5747" xr:uid="{00000000-0005-0000-0000-000023350000}"/>
    <cellStyle name="Vírgula 9 2 2 3 2 2" xfId="12173" xr:uid="{00000000-0005-0000-0000-000024350000}"/>
    <cellStyle name="Vírgula 9 2 2 3 3" xfId="9197" xr:uid="{00000000-0005-0000-0000-000025350000}"/>
    <cellStyle name="Vírgula 9 2 2 4" xfId="3726" xr:uid="{00000000-0005-0000-0000-000026350000}"/>
    <cellStyle name="Vírgula 9 2 2 4 2" xfId="6665" xr:uid="{00000000-0005-0000-0000-000027350000}"/>
    <cellStyle name="Vírgula 9 2 2 4 2 2" xfId="13091" xr:uid="{00000000-0005-0000-0000-000028350000}"/>
    <cellStyle name="Vírgula 9 2 2 4 3" xfId="10164" xr:uid="{00000000-0005-0000-0000-000029350000}"/>
    <cellStyle name="Vírgula 9 2 2 5" xfId="4228" xr:uid="{00000000-0005-0000-0000-00002A350000}"/>
    <cellStyle name="Vírgula 9 2 2 5 2" xfId="10654" xr:uid="{00000000-0005-0000-0000-00002B350000}"/>
    <cellStyle name="Vírgula 9 2 2 6" xfId="7283" xr:uid="{00000000-0005-0000-0000-00002C350000}"/>
    <cellStyle name="Vírgula 9 2 3" xfId="359" xr:uid="{00000000-0005-0000-0000-00002D350000}"/>
    <cellStyle name="Vírgula 9 2 3 2" xfId="939" xr:uid="{00000000-0005-0000-0000-00002E350000}"/>
    <cellStyle name="Vírgula 9 2 3 2 2" xfId="2324" xr:uid="{00000000-0005-0000-0000-00002F350000}"/>
    <cellStyle name="Vírgula 9 2 3 2 2 2" xfId="5562" xr:uid="{00000000-0005-0000-0000-000030350000}"/>
    <cellStyle name="Vírgula 9 2 3 2 2 2 2" xfId="11988" xr:uid="{00000000-0005-0000-0000-000031350000}"/>
    <cellStyle name="Vírgula 9 2 3 2 2 3" xfId="9003" xr:uid="{00000000-0005-0000-0000-000032350000}"/>
    <cellStyle name="Vírgula 9 2 3 2 3" xfId="3541" xr:uid="{00000000-0005-0000-0000-000033350000}"/>
    <cellStyle name="Vírgula 9 2 3 2 3 2" xfId="6480" xr:uid="{00000000-0005-0000-0000-000034350000}"/>
    <cellStyle name="Vírgula 9 2 3 2 3 2 2" xfId="12906" xr:uid="{00000000-0005-0000-0000-000035350000}"/>
    <cellStyle name="Vírgula 9 2 3 2 3 3" xfId="9979" xr:uid="{00000000-0005-0000-0000-000036350000}"/>
    <cellStyle name="Vírgula 9 2 3 2 4" xfId="4598" xr:uid="{00000000-0005-0000-0000-000037350000}"/>
    <cellStyle name="Vírgula 9 2 3 2 4 2" xfId="11024" xr:uid="{00000000-0005-0000-0000-000038350000}"/>
    <cellStyle name="Vírgula 9 2 3 2 5" xfId="7659" xr:uid="{00000000-0005-0000-0000-000039350000}"/>
    <cellStyle name="Vírgula 9 2 3 3" xfId="1783" xr:uid="{00000000-0005-0000-0000-00003A350000}"/>
    <cellStyle name="Vírgula 9 2 3 3 2" xfId="5195" xr:uid="{00000000-0005-0000-0000-00003B350000}"/>
    <cellStyle name="Vírgula 9 2 3 3 2 2" xfId="11621" xr:uid="{00000000-0005-0000-0000-00003C350000}"/>
    <cellStyle name="Vírgula 9 2 3 3 3" xfId="8488" xr:uid="{00000000-0005-0000-0000-00003D350000}"/>
    <cellStyle name="Vírgula 9 2 3 4" xfId="3179" xr:uid="{00000000-0005-0000-0000-00003E350000}"/>
    <cellStyle name="Vírgula 9 2 3 4 2" xfId="6118" xr:uid="{00000000-0005-0000-0000-00003F350000}"/>
    <cellStyle name="Vírgula 9 2 3 4 2 2" xfId="12544" xr:uid="{00000000-0005-0000-0000-000040350000}"/>
    <cellStyle name="Vírgula 9 2 3 4 3" xfId="9617" xr:uid="{00000000-0005-0000-0000-000041350000}"/>
    <cellStyle name="Vírgula 9 2 3 5" xfId="4050" xr:uid="{00000000-0005-0000-0000-000042350000}"/>
    <cellStyle name="Vírgula 9 2 3 5 2" xfId="10476" xr:uid="{00000000-0005-0000-0000-000043350000}"/>
    <cellStyle name="Vírgula 9 2 3 6" xfId="7105" xr:uid="{00000000-0005-0000-0000-000044350000}"/>
    <cellStyle name="Vírgula 9 2 3 7" xfId="13615" xr:uid="{00000000-0005-0000-0000-000045350000}"/>
    <cellStyle name="Vírgula 9 2 4" xfId="761" xr:uid="{00000000-0005-0000-0000-000046350000}"/>
    <cellStyle name="Vírgula 9 2 4 2" xfId="4420" xr:uid="{00000000-0005-0000-0000-000047350000}"/>
    <cellStyle name="Vírgula 9 2 4 2 2" xfId="10846" xr:uid="{00000000-0005-0000-0000-000048350000}"/>
    <cellStyle name="Vírgula 9 2 4 3" xfId="7481" xr:uid="{00000000-0005-0000-0000-000049350000}"/>
    <cellStyle name="Vírgula 9 2 5" xfId="2506" xr:uid="{00000000-0005-0000-0000-00004A350000}"/>
    <cellStyle name="Vírgula 9 2 5 2" xfId="5688" xr:uid="{00000000-0005-0000-0000-00004B350000}"/>
    <cellStyle name="Vírgula 9 2 5 2 2" xfId="12114" xr:uid="{00000000-0005-0000-0000-00004C350000}"/>
    <cellStyle name="Vírgula 9 2 5 3" xfId="9138" xr:uid="{00000000-0005-0000-0000-00004D350000}"/>
    <cellStyle name="Vírgula 9 2 6" xfId="3667" xr:uid="{00000000-0005-0000-0000-00004E350000}"/>
    <cellStyle name="Vírgula 9 2 6 2" xfId="6606" xr:uid="{00000000-0005-0000-0000-00004F350000}"/>
    <cellStyle name="Vírgula 9 2 6 2 2" xfId="13032" xr:uid="{00000000-0005-0000-0000-000050350000}"/>
    <cellStyle name="Vírgula 9 2 6 3" xfId="10105" xr:uid="{00000000-0005-0000-0000-000051350000}"/>
    <cellStyle name="Vírgula 9 2 7" xfId="3872" xr:uid="{00000000-0005-0000-0000-000052350000}"/>
    <cellStyle name="Vírgula 9 2 7 2" xfId="10298" xr:uid="{00000000-0005-0000-0000-000053350000}"/>
    <cellStyle name="Vírgula 9 2 7 3" xfId="13634" xr:uid="{00000000-0005-0000-0000-000054350000}"/>
    <cellStyle name="Vírgula 9 2 8" xfId="6927" xr:uid="{00000000-0005-0000-0000-000055350000}"/>
    <cellStyle name="Vírgula 9 2_IOPES" xfId="2626" xr:uid="{00000000-0005-0000-0000-000056350000}"/>
    <cellStyle name="Vírgula 9 3" xfId="479" xr:uid="{00000000-0005-0000-0000-000057350000}"/>
    <cellStyle name="Vírgula 9 3 2" xfId="1058" xr:uid="{00000000-0005-0000-0000-000058350000}"/>
    <cellStyle name="Vírgula 9 3 2 2" xfId="4717" xr:uid="{00000000-0005-0000-0000-000059350000}"/>
    <cellStyle name="Vírgula 9 3 2 2 2" xfId="11143" xr:uid="{00000000-0005-0000-0000-00005A350000}"/>
    <cellStyle name="Vírgula 9 3 2 3" xfId="7778" xr:uid="{00000000-0005-0000-0000-00005B350000}"/>
    <cellStyle name="Vírgula 9 3 3" xfId="4169" xr:uid="{00000000-0005-0000-0000-00005C350000}"/>
    <cellStyle name="Vírgula 9 3 3 2" xfId="10595" xr:uid="{00000000-0005-0000-0000-00005D350000}"/>
    <cellStyle name="Vírgula 9 3 4" xfId="7224" xr:uid="{00000000-0005-0000-0000-00005E350000}"/>
    <cellStyle name="Vírgula 9 4" xfId="300" xr:uid="{00000000-0005-0000-0000-00005F350000}"/>
    <cellStyle name="Vírgula 9 4 2" xfId="880" xr:uid="{00000000-0005-0000-0000-000060350000}"/>
    <cellStyle name="Vírgula 9 4 2 2" xfId="4539" xr:uid="{00000000-0005-0000-0000-000061350000}"/>
    <cellStyle name="Vírgula 9 4 2 2 2" xfId="10965" xr:uid="{00000000-0005-0000-0000-000062350000}"/>
    <cellStyle name="Vírgula 9 4 2 3" xfId="7600" xr:uid="{00000000-0005-0000-0000-000063350000}"/>
    <cellStyle name="Vírgula 9 4 3" xfId="3991" xr:uid="{00000000-0005-0000-0000-000064350000}"/>
    <cellStyle name="Vírgula 9 4 3 2" xfId="10417" xr:uid="{00000000-0005-0000-0000-000065350000}"/>
    <cellStyle name="Vírgula 9 4 4" xfId="7046" xr:uid="{00000000-0005-0000-0000-000066350000}"/>
    <cellStyle name="Vírgula 9 5" xfId="702" xr:uid="{00000000-0005-0000-0000-000067350000}"/>
    <cellStyle name="Vírgula 9 5 2" xfId="4361" xr:uid="{00000000-0005-0000-0000-000068350000}"/>
    <cellStyle name="Vírgula 9 5 2 2" xfId="10787" xr:uid="{00000000-0005-0000-0000-000069350000}"/>
    <cellStyle name="Vírgula 9 5 3" xfId="7422" xr:uid="{00000000-0005-0000-0000-00006A350000}"/>
    <cellStyle name="Vírgula 9 6" xfId="2445" xr:uid="{00000000-0005-0000-0000-00006B350000}"/>
    <cellStyle name="Vírgula 9 6 2" xfId="5629" xr:uid="{00000000-0005-0000-0000-00006C350000}"/>
    <cellStyle name="Vírgula 9 6 2 2" xfId="12055" xr:uid="{00000000-0005-0000-0000-00006D350000}"/>
    <cellStyle name="Vírgula 9 6 3" xfId="9079" xr:uid="{00000000-0005-0000-0000-00006E350000}"/>
    <cellStyle name="Vírgula 9 7" xfId="3608" xr:uid="{00000000-0005-0000-0000-00006F350000}"/>
    <cellStyle name="Vírgula 9 7 2" xfId="6547" xr:uid="{00000000-0005-0000-0000-000070350000}"/>
    <cellStyle name="Vírgula 9 7 2 2" xfId="12973" xr:uid="{00000000-0005-0000-0000-000071350000}"/>
    <cellStyle name="Vírgula 9 7 3" xfId="10046" xr:uid="{00000000-0005-0000-0000-000072350000}"/>
    <cellStyle name="Vírgula 9 8" xfId="3813" xr:uid="{00000000-0005-0000-0000-000073350000}"/>
    <cellStyle name="Vírgula 9 8 2" xfId="10239" xr:uid="{00000000-0005-0000-0000-000074350000}"/>
    <cellStyle name="Vírgula 9 9" xfId="6868" xr:uid="{00000000-0005-0000-0000-000075350000}"/>
    <cellStyle name="Vírgula 9_IOPES" xfId="2584" xr:uid="{00000000-0005-0000-0000-000076350000}"/>
  </cellStyles>
  <dxfs count="2">
    <dxf>
      <font>
        <b/>
        <i val="0"/>
      </font>
      <fill>
        <patternFill>
          <bgColor rgb="FFFF0000"/>
        </patternFill>
      </fill>
    </dxf>
    <dxf>
      <font>
        <color rgb="FF9C0006"/>
      </font>
      <fill>
        <patternFill>
          <bgColor rgb="FFFFC7CE"/>
        </patternFill>
      </fill>
    </dxf>
  </dxfs>
  <tableStyles count="0" defaultTableStyle="TableStyleMedium2" defaultPivotStyle="PivotStyleLight16"/>
  <colors>
    <mruColors>
      <color rgb="FFF7F7F7"/>
      <color rgb="FFF2F2F2"/>
      <color rgb="FF66FF33"/>
      <color rgb="FFFFFFCC"/>
      <color rgb="FF0024DA"/>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Arial Narrow" panose="020B0606020202030204" pitchFamily="34" charset="0"/>
                <a:ea typeface="+mn-ea"/>
                <a:cs typeface="+mn-cs"/>
              </a:defRPr>
            </a:pPr>
            <a:r>
              <a:rPr lang="pt-BR"/>
              <a:t>GRÁFICO DE GANTT</a:t>
            </a:r>
          </a:p>
        </c:rich>
      </c:tx>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Arial Narrow" panose="020B0606020202030204" pitchFamily="34" charset="0"/>
              <a:ea typeface="+mn-ea"/>
              <a:cs typeface="+mn-cs"/>
            </a:defRPr>
          </a:pPr>
          <a:endParaRPr lang="pt-BR"/>
        </a:p>
      </c:txPr>
    </c:title>
    <c:autoTitleDeleted val="0"/>
    <c:plotArea>
      <c:layout/>
      <c:barChart>
        <c:barDir val="bar"/>
        <c:grouping val="stacked"/>
        <c:varyColors val="0"/>
        <c:ser>
          <c:idx val="0"/>
          <c:order val="0"/>
          <c:tx>
            <c:strRef>
              <c:f>GANT!$C$1</c:f>
              <c:strCache>
                <c:ptCount val="1"/>
                <c:pt idx="0">
                  <c:v>MÊS DE INÍCIO</c:v>
                </c:pt>
              </c:strCache>
            </c:strRef>
          </c:tx>
          <c:spPr>
            <a:noFill/>
            <a:ln>
              <a:noFill/>
            </a:ln>
            <a:effectLst/>
          </c:spPr>
          <c:invertIfNegative val="0"/>
          <c:cat>
            <c:strRef>
              <c:f>GANT!$B$2:$B$15</c:f>
              <c:strCache>
                <c:ptCount val="14"/>
                <c:pt idx="0">
                  <c:v>PRAÇA HUGO VIOLA</c:v>
                </c:pt>
                <c:pt idx="1">
                  <c:v>#REF!</c:v>
                </c:pt>
                <c:pt idx="2">
                  <c:v>#REF!</c:v>
                </c:pt>
                <c:pt idx="3">
                  <c:v>ANÁLISE DER-ES</c:v>
                </c:pt>
                <c:pt idx="4">
                  <c:v>#REF!</c:v>
                </c:pt>
                <c:pt idx="5">
                  <c:v>#REF!</c:v>
                </c:pt>
                <c:pt idx="6">
                  <c:v>#REF!</c:v>
                </c:pt>
                <c:pt idx="7">
                  <c:v>#REF!</c:v>
                </c:pt>
                <c:pt idx="8">
                  <c:v>#REF!</c:v>
                </c:pt>
                <c:pt idx="9">
                  <c:v>#REF!</c:v>
                </c:pt>
                <c:pt idx="10">
                  <c:v>#REF!</c:v>
                </c:pt>
                <c:pt idx="11">
                  <c:v>#REF!</c:v>
                </c:pt>
                <c:pt idx="12">
                  <c:v>#REF!</c:v>
                </c:pt>
                <c:pt idx="13">
                  <c:v>#REF!</c:v>
                </c:pt>
              </c:strCache>
            </c:strRef>
          </c:cat>
          <c:val>
            <c:numRef>
              <c:f>GANT!$C$2:$C$15</c:f>
              <c:numCache>
                <c:formatCode>General</c:formatCode>
                <c:ptCount val="14"/>
                <c:pt idx="0">
                  <c:v>0</c:v>
                </c:pt>
                <c:pt idx="1">
                  <c:v>0</c:v>
                </c:pt>
                <c:pt idx="2">
                  <c:v>0</c:v>
                </c:pt>
                <c:pt idx="3">
                  <c:v>3</c:v>
                </c:pt>
                <c:pt idx="4">
                  <c:v>0</c:v>
                </c:pt>
                <c:pt idx="5">
                  <c:v>3</c:v>
                </c:pt>
                <c:pt idx="6">
                  <c:v>3</c:v>
                </c:pt>
                <c:pt idx="7">
                  <c:v>4</c:v>
                </c:pt>
                <c:pt idx="8">
                  <c:v>12</c:v>
                </c:pt>
                <c:pt idx="9">
                  <c:v>8</c:v>
                </c:pt>
                <c:pt idx="10">
                  <c:v>7</c:v>
                </c:pt>
                <c:pt idx="11">
                  <c:v>6</c:v>
                </c:pt>
                <c:pt idx="12">
                  <c:v>5</c:v>
                </c:pt>
                <c:pt idx="13">
                  <c:v>10</c:v>
                </c:pt>
              </c:numCache>
            </c:numRef>
          </c:val>
          <c:extLst>
            <c:ext xmlns:c16="http://schemas.microsoft.com/office/drawing/2014/chart" uri="{C3380CC4-5D6E-409C-BE32-E72D297353CC}">
              <c16:uniqueId val="{00000000-7EF8-47FA-9A44-59E4B82D59F6}"/>
            </c:ext>
          </c:extLst>
        </c:ser>
        <c:ser>
          <c:idx val="1"/>
          <c:order val="1"/>
          <c:tx>
            <c:strRef>
              <c:f>GANT!$D$1</c:f>
              <c:strCache>
                <c:ptCount val="1"/>
                <c:pt idx="0">
                  <c:v>DURAÇÃO (MESES)</c:v>
                </c:pt>
              </c:strCache>
            </c:strRef>
          </c:tx>
          <c:spPr>
            <a:solidFill>
              <a:srgbClr val="00B0F0"/>
            </a:solidFill>
            <a:ln>
              <a:noFill/>
            </a:ln>
            <a:effectLst/>
          </c:spPr>
          <c:invertIfNegative val="0"/>
          <c:cat>
            <c:strRef>
              <c:f>GANT!$B$2:$B$15</c:f>
              <c:strCache>
                <c:ptCount val="14"/>
                <c:pt idx="0">
                  <c:v>PRAÇA HUGO VIOLA</c:v>
                </c:pt>
                <c:pt idx="1">
                  <c:v>#REF!</c:v>
                </c:pt>
                <c:pt idx="2">
                  <c:v>#REF!</c:v>
                </c:pt>
                <c:pt idx="3">
                  <c:v>ANÁLISE DER-ES</c:v>
                </c:pt>
                <c:pt idx="4">
                  <c:v>#REF!</c:v>
                </c:pt>
                <c:pt idx="5">
                  <c:v>#REF!</c:v>
                </c:pt>
                <c:pt idx="6">
                  <c:v>#REF!</c:v>
                </c:pt>
                <c:pt idx="7">
                  <c:v>#REF!</c:v>
                </c:pt>
                <c:pt idx="8">
                  <c:v>#REF!</c:v>
                </c:pt>
                <c:pt idx="9">
                  <c:v>#REF!</c:v>
                </c:pt>
                <c:pt idx="10">
                  <c:v>#REF!</c:v>
                </c:pt>
                <c:pt idx="11">
                  <c:v>#REF!</c:v>
                </c:pt>
                <c:pt idx="12">
                  <c:v>#REF!</c:v>
                </c:pt>
                <c:pt idx="13">
                  <c:v>#REF!</c:v>
                </c:pt>
              </c:strCache>
            </c:strRef>
          </c:cat>
          <c:val>
            <c:numRef>
              <c:f>GANT!$D$2:$D$15</c:f>
              <c:numCache>
                <c:formatCode>General</c:formatCode>
                <c:ptCount val="14"/>
                <c:pt idx="0">
                  <c:v>15</c:v>
                </c:pt>
                <c:pt idx="1">
                  <c:v>4</c:v>
                </c:pt>
                <c:pt idx="2">
                  <c:v>3</c:v>
                </c:pt>
                <c:pt idx="3">
                  <c:v>1</c:v>
                </c:pt>
                <c:pt idx="4">
                  <c:v>3</c:v>
                </c:pt>
                <c:pt idx="5">
                  <c:v>12</c:v>
                </c:pt>
                <c:pt idx="6">
                  <c:v>2</c:v>
                </c:pt>
                <c:pt idx="7">
                  <c:v>9</c:v>
                </c:pt>
                <c:pt idx="8">
                  <c:v>3</c:v>
                </c:pt>
                <c:pt idx="9">
                  <c:v>5</c:v>
                </c:pt>
                <c:pt idx="10">
                  <c:v>4</c:v>
                </c:pt>
                <c:pt idx="11">
                  <c:v>6</c:v>
                </c:pt>
                <c:pt idx="12">
                  <c:v>5</c:v>
                </c:pt>
                <c:pt idx="13">
                  <c:v>5</c:v>
                </c:pt>
              </c:numCache>
            </c:numRef>
          </c:val>
          <c:extLst>
            <c:ext xmlns:c16="http://schemas.microsoft.com/office/drawing/2014/chart" uri="{C3380CC4-5D6E-409C-BE32-E72D297353CC}">
              <c16:uniqueId val="{00000001-7EF8-47FA-9A44-59E4B82D59F6}"/>
            </c:ext>
          </c:extLst>
        </c:ser>
        <c:dLbls>
          <c:showLegendKey val="0"/>
          <c:showVal val="0"/>
          <c:showCatName val="0"/>
          <c:showSerName val="0"/>
          <c:showPercent val="0"/>
          <c:showBubbleSize val="0"/>
        </c:dLbls>
        <c:gapWidth val="182"/>
        <c:overlap val="100"/>
        <c:axId val="1698584288"/>
        <c:axId val="1698576672"/>
      </c:barChart>
      <c:catAx>
        <c:axId val="1698584288"/>
        <c:scaling>
          <c:orientation val="maxMin"/>
        </c:scaling>
        <c:delete val="0"/>
        <c:axPos val="l"/>
        <c:majorGridlines>
          <c:spPr>
            <a:ln w="9525" cap="flat" cmpd="sng" algn="ctr">
              <a:solidFill>
                <a:schemeClr val="tx1">
                  <a:lumMod val="15000"/>
                  <a:lumOff val="85000"/>
                </a:schemeClr>
              </a:solidFill>
              <a:round/>
            </a:ln>
            <a:effectLst/>
          </c:spPr>
        </c:majorGridlines>
        <c:numFmt formatCode="General"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Narrow" panose="020B0606020202030204" pitchFamily="34" charset="0"/>
                <a:ea typeface="+mn-ea"/>
                <a:cs typeface="+mn-cs"/>
              </a:defRPr>
            </a:pPr>
            <a:endParaRPr lang="pt-BR"/>
          </a:p>
        </c:txPr>
        <c:crossAx val="1698576672"/>
        <c:crosses val="autoZero"/>
        <c:auto val="1"/>
        <c:lblAlgn val="ctr"/>
        <c:lblOffset val="100"/>
        <c:noMultiLvlLbl val="0"/>
      </c:catAx>
      <c:valAx>
        <c:axId val="1698576672"/>
        <c:scaling>
          <c:orientation val="minMax"/>
          <c:max val="15"/>
          <c:min val="0"/>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Narrow" panose="020B0606020202030204" pitchFamily="34" charset="0"/>
                <a:ea typeface="+mn-ea"/>
                <a:cs typeface="+mn-cs"/>
              </a:defRPr>
            </a:pPr>
            <a:endParaRPr lang="pt-BR"/>
          </a:p>
        </c:txPr>
        <c:crossAx val="1698584288"/>
        <c:crosses val="max"/>
        <c:crossBetween val="between"/>
        <c:majorUnit val="1"/>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Arial Narrow" panose="020B0606020202030204" pitchFamily="34" charset="0"/>
        </a:defRPr>
      </a:pPr>
      <a:endParaRPr lang="pt-BR"/>
    </a:p>
  </c:txPr>
  <c:printSettings>
    <c:headerFooter/>
    <c:pageMargins b="0.78740157499999996" l="0.511811024" r="0.511811024" t="0.78740157499999996" header="0.31496062000000002" footer="0.31496062000000002"/>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355734</xdr:colOff>
      <xdr:row>0</xdr:row>
      <xdr:rowOff>16564</xdr:rowOff>
    </xdr:from>
    <xdr:to>
      <xdr:col>15</xdr:col>
      <xdr:colOff>277091</xdr:colOff>
      <xdr:row>15</xdr:row>
      <xdr:rowOff>0</xdr:rowOff>
    </xdr:to>
    <xdr:graphicFrame macro="">
      <xdr:nvGraphicFramePr>
        <xdr:cNvPr id="2" name="Gráfico 1">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487211</xdr:colOff>
      <xdr:row>0</xdr:row>
      <xdr:rowOff>205602</xdr:rowOff>
    </xdr:from>
    <xdr:to>
      <xdr:col>27</xdr:col>
      <xdr:colOff>320849</xdr:colOff>
      <xdr:row>21</xdr:row>
      <xdr:rowOff>180665</xdr:rowOff>
    </xdr:to>
    <xdr:pic>
      <xdr:nvPicPr>
        <xdr:cNvPr id="2" name="Imagem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11688611" y="205602"/>
          <a:ext cx="9120513" cy="6575888"/>
        </a:xfrm>
        <a:prstGeom prst="rect">
          <a:avLst/>
        </a:prstGeom>
      </xdr:spPr>
    </xdr:pic>
    <xdr:clientData/>
  </xdr:twoCellAnchor>
  <xdr:twoCellAnchor editAs="oneCell">
    <xdr:from>
      <xdr:col>13</xdr:col>
      <xdr:colOff>1151283</xdr:colOff>
      <xdr:row>54</xdr:row>
      <xdr:rowOff>57979</xdr:rowOff>
    </xdr:from>
    <xdr:to>
      <xdr:col>29</xdr:col>
      <xdr:colOff>674462</xdr:colOff>
      <xdr:row>80</xdr:row>
      <xdr:rowOff>292335</xdr:rowOff>
    </xdr:to>
    <xdr:pic>
      <xdr:nvPicPr>
        <xdr:cNvPr id="3" name="Imagem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a:stretch>
          <a:fillRect/>
        </a:stretch>
      </xdr:blipFill>
      <xdr:spPr>
        <a:xfrm>
          <a:off x="11038233" y="17031529"/>
          <a:ext cx="11553254" cy="8406806"/>
        </a:xfrm>
        <a:prstGeom prst="rect">
          <a:avLst/>
        </a:prstGeom>
      </xdr:spPr>
    </xdr:pic>
    <xdr:clientData/>
  </xdr:twoCellAnchor>
  <xdr:twoCellAnchor editAs="oneCell">
    <xdr:from>
      <xdr:col>13</xdr:col>
      <xdr:colOff>952973</xdr:colOff>
      <xdr:row>28</xdr:row>
      <xdr:rowOff>123529</xdr:rowOff>
    </xdr:from>
    <xdr:to>
      <xdr:col>29</xdr:col>
      <xdr:colOff>469113</xdr:colOff>
      <xdr:row>55</xdr:row>
      <xdr:rowOff>73494</xdr:rowOff>
    </xdr:to>
    <xdr:pic>
      <xdr:nvPicPr>
        <xdr:cNvPr id="4" name="Imagem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3"/>
        <a:stretch>
          <a:fillRect/>
        </a:stretch>
      </xdr:blipFill>
      <xdr:spPr>
        <a:xfrm>
          <a:off x="10839923" y="8924629"/>
          <a:ext cx="11546215" cy="8436740"/>
        </a:xfrm>
        <a:prstGeom prst="rect">
          <a:avLst/>
        </a:prstGeom>
      </xdr:spPr>
    </xdr:pic>
    <xdr:clientData/>
  </xdr:twoCellAnchor>
  <xdr:twoCellAnchor editAs="oneCell">
    <xdr:from>
      <xdr:col>14</xdr:col>
      <xdr:colOff>487211</xdr:colOff>
      <xdr:row>0</xdr:row>
      <xdr:rowOff>205602</xdr:rowOff>
    </xdr:from>
    <xdr:to>
      <xdr:col>27</xdr:col>
      <xdr:colOff>320849</xdr:colOff>
      <xdr:row>21</xdr:row>
      <xdr:rowOff>180665</xdr:rowOff>
    </xdr:to>
    <xdr:pic>
      <xdr:nvPicPr>
        <xdr:cNvPr id="5" name="Imagem 4">
          <a:extLst>
            <a:ext uri="{FF2B5EF4-FFF2-40B4-BE49-F238E27FC236}">
              <a16:creationId xmlns:a16="http://schemas.microsoft.com/office/drawing/2014/main" id="{00000000-0008-0000-0600-000005000000}"/>
            </a:ext>
          </a:extLst>
        </xdr:cNvPr>
        <xdr:cNvPicPr>
          <a:picLocks noChangeAspect="1"/>
        </xdr:cNvPicPr>
      </xdr:nvPicPr>
      <xdr:blipFill>
        <a:blip xmlns:r="http://schemas.openxmlformats.org/officeDocument/2006/relationships" r:embed="rId1"/>
        <a:stretch>
          <a:fillRect/>
        </a:stretch>
      </xdr:blipFill>
      <xdr:spPr>
        <a:xfrm>
          <a:off x="11688611" y="205602"/>
          <a:ext cx="9120513" cy="6575888"/>
        </a:xfrm>
        <a:prstGeom prst="rect">
          <a:avLst/>
        </a:prstGeom>
      </xdr:spPr>
    </xdr:pic>
    <xdr:clientData/>
  </xdr:twoCellAnchor>
  <xdr:twoCellAnchor editAs="oneCell">
    <xdr:from>
      <xdr:col>13</xdr:col>
      <xdr:colOff>1151283</xdr:colOff>
      <xdr:row>54</xdr:row>
      <xdr:rowOff>57979</xdr:rowOff>
    </xdr:from>
    <xdr:to>
      <xdr:col>29</xdr:col>
      <xdr:colOff>674462</xdr:colOff>
      <xdr:row>80</xdr:row>
      <xdr:rowOff>292335</xdr:rowOff>
    </xdr:to>
    <xdr:pic>
      <xdr:nvPicPr>
        <xdr:cNvPr id="6" name="Imagem 5">
          <a:extLst>
            <a:ext uri="{FF2B5EF4-FFF2-40B4-BE49-F238E27FC236}">
              <a16:creationId xmlns:a16="http://schemas.microsoft.com/office/drawing/2014/main" id="{00000000-0008-0000-0600-000006000000}"/>
            </a:ext>
          </a:extLst>
        </xdr:cNvPr>
        <xdr:cNvPicPr>
          <a:picLocks noChangeAspect="1"/>
        </xdr:cNvPicPr>
      </xdr:nvPicPr>
      <xdr:blipFill>
        <a:blip xmlns:r="http://schemas.openxmlformats.org/officeDocument/2006/relationships" r:embed="rId2"/>
        <a:stretch>
          <a:fillRect/>
        </a:stretch>
      </xdr:blipFill>
      <xdr:spPr>
        <a:xfrm>
          <a:off x="11038233" y="17031529"/>
          <a:ext cx="11553254" cy="8406806"/>
        </a:xfrm>
        <a:prstGeom prst="rect">
          <a:avLst/>
        </a:prstGeom>
      </xdr:spPr>
    </xdr:pic>
    <xdr:clientData/>
  </xdr:twoCellAnchor>
  <xdr:twoCellAnchor editAs="oneCell">
    <xdr:from>
      <xdr:col>13</xdr:col>
      <xdr:colOff>952973</xdr:colOff>
      <xdr:row>28</xdr:row>
      <xdr:rowOff>123529</xdr:rowOff>
    </xdr:from>
    <xdr:to>
      <xdr:col>29</xdr:col>
      <xdr:colOff>469113</xdr:colOff>
      <xdr:row>55</xdr:row>
      <xdr:rowOff>73494</xdr:rowOff>
    </xdr:to>
    <xdr:pic>
      <xdr:nvPicPr>
        <xdr:cNvPr id="7" name="Imagem 6">
          <a:extLst>
            <a:ext uri="{FF2B5EF4-FFF2-40B4-BE49-F238E27FC236}">
              <a16:creationId xmlns:a16="http://schemas.microsoft.com/office/drawing/2014/main" id="{00000000-0008-0000-0600-000007000000}"/>
            </a:ext>
          </a:extLst>
        </xdr:cNvPr>
        <xdr:cNvPicPr>
          <a:picLocks noChangeAspect="1"/>
        </xdr:cNvPicPr>
      </xdr:nvPicPr>
      <xdr:blipFill>
        <a:blip xmlns:r="http://schemas.openxmlformats.org/officeDocument/2006/relationships" r:embed="rId3"/>
        <a:stretch>
          <a:fillRect/>
        </a:stretch>
      </xdr:blipFill>
      <xdr:spPr>
        <a:xfrm>
          <a:off x="10839923" y="8924629"/>
          <a:ext cx="11546215" cy="843674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RV-AD-01\avantec\01-%20VIX\365%20-%20DER-ES%20-%20Leste%20Oeste\02-%20Or&#231;amento\01-%20Planilha%20Or&#231;ament&#225;ria\Planilha%20Or&#231;ament&#225;ria%20(sem%20br%20262)%20DER-ES%20rev07.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RV-AD-01\avantec\1%20-%20ANDAMENTOS\01-%20VIX\370%20-%20PM%20Cariacica\15-%20Orla%20de%20Porto%20de%20Santana\02-%20Or&#231;amento\01-%20Planilha%20Or&#231;ament&#225;ria\Or&#231;amento_Orla%20-%20Suelen%20MM.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Strata-06\projetos\2003\P199%20-%20Restauracao%20-%20MT-407%20-%20SEET\MT-358\Impressao%20definitiva\Or&#231;amento%20SICRO%20II1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tiago\or&#231;amemto\OR&#199;AMENTOS\ORC%20004404%20-%20BR%20381%20LOTE%2001\ORC%20004404%20LOTE%201%20BR-381\Trabalho\ORC%204404%20CURVA%20ABC%20OK.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SRV-AD-01\avantec\1%20-%20ANDAMENTOS\01-%20VIX\370%20-%20PM%20Cariacica\15-%20Orla%20de%20Porto%20de%20Santana\02-%20Or&#231;amento\01-%20Planilha%20Or&#231;ament&#225;ria\C&#243;pia%20de%20Or&#231;amento_Orla%20(Esgotament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o"/>
      <sheetName val="Planilha Resumida"/>
      <sheetName val="Cronograma"/>
      <sheetName val="GANTT"/>
      <sheetName val="Planilha Orçamentária"/>
      <sheetName val="Memorial de Cálculo"/>
      <sheetName val="Curva ABC"/>
      <sheetName val="ADM-01"/>
      <sheetName val="DMT"/>
      <sheetName val="COMPOSIÇÕES"/>
      <sheetName val="SINAPI"/>
      <sheetName val="IOPES"/>
      <sheetName val="DER-ES"/>
      <sheetName val="CESAN"/>
      <sheetName val="SICRO"/>
      <sheetName val="REAJUSTE"/>
      <sheetName val="CONSULTORI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1">
          <cell r="A1">
            <v>0</v>
          </cell>
          <cell r="B1">
            <v>0</v>
          </cell>
          <cell r="C1">
            <v>0</v>
          </cell>
          <cell r="D1">
            <v>0</v>
          </cell>
          <cell r="E1">
            <v>0</v>
          </cell>
          <cell r="F1">
            <v>0</v>
          </cell>
          <cell r="G1">
            <v>0</v>
          </cell>
          <cell r="H1">
            <v>0</v>
          </cell>
          <cell r="I1">
            <v>0</v>
          </cell>
          <cell r="J1">
            <v>0</v>
          </cell>
          <cell r="K1">
            <v>0</v>
          </cell>
          <cell r="L1">
            <v>0</v>
          </cell>
          <cell r="M1">
            <v>0</v>
          </cell>
          <cell r="N1">
            <v>0</v>
          </cell>
          <cell r="O1">
            <v>0</v>
          </cell>
          <cell r="P1">
            <v>0</v>
          </cell>
          <cell r="Q1">
            <v>0</v>
          </cell>
          <cell r="R1">
            <v>0</v>
          </cell>
          <cell r="S1">
            <v>0</v>
          </cell>
          <cell r="T1">
            <v>0</v>
          </cell>
          <cell r="U1">
            <v>0</v>
          </cell>
          <cell r="V1">
            <v>0</v>
          </cell>
          <cell r="W1">
            <v>0</v>
          </cell>
          <cell r="X1">
            <v>0</v>
          </cell>
          <cell r="Y1">
            <v>0</v>
          </cell>
          <cell r="Z1">
            <v>0</v>
          </cell>
          <cell r="AA1">
            <v>0</v>
          </cell>
          <cell r="AB1">
            <v>0</v>
          </cell>
          <cell r="AC1">
            <v>0</v>
          </cell>
          <cell r="AD1">
            <v>0</v>
          </cell>
          <cell r="AE1">
            <v>0</v>
          </cell>
          <cell r="AF1">
            <v>0</v>
          </cell>
          <cell r="AG1">
            <v>0</v>
          </cell>
          <cell r="AH1">
            <v>0</v>
          </cell>
          <cell r="AI1">
            <v>0</v>
          </cell>
          <cell r="AJ1">
            <v>0</v>
          </cell>
          <cell r="AK1">
            <v>0</v>
          </cell>
          <cell r="AL1">
            <v>0</v>
          </cell>
          <cell r="AM1">
            <v>0</v>
          </cell>
          <cell r="AN1">
            <v>0</v>
          </cell>
          <cell r="AO1">
            <v>0</v>
          </cell>
          <cell r="AP1">
            <v>0</v>
          </cell>
          <cell r="AQ1">
            <v>0</v>
          </cell>
          <cell r="AR1">
            <v>0</v>
          </cell>
          <cell r="AS1">
            <v>0</v>
          </cell>
          <cell r="AT1">
            <v>0</v>
          </cell>
          <cell r="AU1">
            <v>0</v>
          </cell>
          <cell r="AV1">
            <v>0</v>
          </cell>
          <cell r="AW1">
            <v>0</v>
          </cell>
          <cell r="AX1">
            <v>0</v>
          </cell>
          <cell r="AY1">
            <v>0</v>
          </cell>
          <cell r="AZ1">
            <v>0</v>
          </cell>
          <cell r="BA1">
            <v>0</v>
          </cell>
          <cell r="BB1">
            <v>0</v>
          </cell>
          <cell r="BC1">
            <v>0</v>
          </cell>
          <cell r="BD1">
            <v>0</v>
          </cell>
          <cell r="BE1">
            <v>0</v>
          </cell>
          <cell r="BF1">
            <v>0</v>
          </cell>
          <cell r="BG1" t="str">
            <v>IOPES</v>
          </cell>
          <cell r="BH1">
            <v>0</v>
          </cell>
          <cell r="BI1">
            <v>0</v>
          </cell>
          <cell r="BJ1">
            <v>0</v>
          </cell>
          <cell r="BK1">
            <v>0</v>
          </cell>
          <cell r="BL1" t="str">
            <v>SINAPI</v>
          </cell>
          <cell r="BM1">
            <v>0</v>
          </cell>
          <cell r="BN1">
            <v>0</v>
          </cell>
          <cell r="BP1">
            <v>0</v>
          </cell>
          <cell r="BQ1" t="str">
            <v>DER-ES</v>
          </cell>
          <cell r="BR1">
            <v>0</v>
          </cell>
          <cell r="BS1">
            <v>0</v>
          </cell>
          <cell r="BU1">
            <v>0</v>
          </cell>
          <cell r="BV1" t="str">
            <v>SICRO</v>
          </cell>
          <cell r="BW1">
            <v>0</v>
          </cell>
          <cell r="BX1">
            <v>0</v>
          </cell>
          <cell r="BZ1">
            <v>0</v>
          </cell>
          <cell r="CA1" t="str">
            <v>CESAN</v>
          </cell>
          <cell r="CB1">
            <v>0</v>
          </cell>
          <cell r="CC1">
            <v>0</v>
          </cell>
        </row>
        <row r="2">
          <cell r="A2">
            <v>0</v>
          </cell>
          <cell r="B2">
            <v>0</v>
          </cell>
          <cell r="C2">
            <v>0</v>
          </cell>
          <cell r="D2">
            <v>0</v>
          </cell>
          <cell r="E2">
            <v>0</v>
          </cell>
          <cell r="F2">
            <v>0</v>
          </cell>
          <cell r="G2">
            <v>0</v>
          </cell>
          <cell r="H2">
            <v>0</v>
          </cell>
          <cell r="I2">
            <v>0</v>
          </cell>
          <cell r="J2">
            <v>0</v>
          </cell>
          <cell r="K2">
            <v>0</v>
          </cell>
          <cell r="L2">
            <v>0</v>
          </cell>
          <cell r="M2">
            <v>0</v>
          </cell>
          <cell r="N2">
            <v>0</v>
          </cell>
          <cell r="O2">
            <v>0</v>
          </cell>
          <cell r="P2">
            <v>0</v>
          </cell>
          <cell r="Q2">
            <v>0</v>
          </cell>
          <cell r="R2">
            <v>0</v>
          </cell>
          <cell r="S2">
            <v>0</v>
          </cell>
          <cell r="T2">
            <v>0</v>
          </cell>
          <cell r="U2">
            <v>0</v>
          </cell>
          <cell r="V2">
            <v>0</v>
          </cell>
          <cell r="W2">
            <v>0</v>
          </cell>
          <cell r="X2">
            <v>0</v>
          </cell>
          <cell r="Y2">
            <v>0</v>
          </cell>
          <cell r="Z2">
            <v>0</v>
          </cell>
          <cell r="AA2">
            <v>0</v>
          </cell>
          <cell r="AB2">
            <v>0</v>
          </cell>
          <cell r="AC2">
            <v>0</v>
          </cell>
          <cell r="AD2">
            <v>0</v>
          </cell>
          <cell r="AE2">
            <v>0</v>
          </cell>
          <cell r="AF2">
            <v>0</v>
          </cell>
          <cell r="AG2">
            <v>0</v>
          </cell>
          <cell r="AH2">
            <v>0</v>
          </cell>
          <cell r="AI2">
            <v>0</v>
          </cell>
          <cell r="AJ2">
            <v>0</v>
          </cell>
          <cell r="AK2">
            <v>0</v>
          </cell>
          <cell r="AL2">
            <v>0</v>
          </cell>
          <cell r="AM2">
            <v>0</v>
          </cell>
          <cell r="AN2">
            <v>0</v>
          </cell>
          <cell r="AO2">
            <v>0</v>
          </cell>
          <cell r="AP2">
            <v>0</v>
          </cell>
          <cell r="AQ2">
            <v>0</v>
          </cell>
          <cell r="AR2">
            <v>0</v>
          </cell>
          <cell r="AS2">
            <v>0</v>
          </cell>
          <cell r="AT2">
            <v>0</v>
          </cell>
          <cell r="AU2">
            <v>0</v>
          </cell>
          <cell r="AV2">
            <v>0</v>
          </cell>
          <cell r="AW2">
            <v>0</v>
          </cell>
          <cell r="AX2">
            <v>0</v>
          </cell>
          <cell r="AY2">
            <v>0</v>
          </cell>
          <cell r="AZ2">
            <v>0</v>
          </cell>
          <cell r="BA2">
            <v>0</v>
          </cell>
          <cell r="BB2">
            <v>0</v>
          </cell>
          <cell r="BC2">
            <v>0</v>
          </cell>
          <cell r="BD2">
            <v>0</v>
          </cell>
          <cell r="BE2">
            <v>0</v>
          </cell>
          <cell r="BF2">
            <v>0</v>
          </cell>
          <cell r="BG2" t="str">
            <v>i0</v>
          </cell>
          <cell r="BH2" t="str">
            <v>i1</v>
          </cell>
          <cell r="BI2" t="str">
            <v>R</v>
          </cell>
          <cell r="BJ2">
            <v>0</v>
          </cell>
          <cell r="BK2">
            <v>0</v>
          </cell>
          <cell r="BL2" t="str">
            <v>i0</v>
          </cell>
          <cell r="BM2" t="str">
            <v>i1</v>
          </cell>
          <cell r="BN2" t="str">
            <v>R</v>
          </cell>
          <cell r="BP2">
            <v>0</v>
          </cell>
          <cell r="BQ2" t="str">
            <v>i0</v>
          </cell>
          <cell r="BR2" t="str">
            <v>i1</v>
          </cell>
          <cell r="BS2" t="str">
            <v>R</v>
          </cell>
          <cell r="BU2">
            <v>0</v>
          </cell>
          <cell r="BV2" t="str">
            <v>i0</v>
          </cell>
          <cell r="BW2" t="str">
            <v>i1</v>
          </cell>
          <cell r="BX2" t="str">
            <v>R</v>
          </cell>
          <cell r="BZ2">
            <v>0</v>
          </cell>
          <cell r="CA2" t="str">
            <v>i0</v>
          </cell>
          <cell r="CB2" t="str">
            <v>i1</v>
          </cell>
          <cell r="CC2" t="str">
            <v>R</v>
          </cell>
        </row>
        <row r="3">
          <cell r="A3">
            <v>0</v>
          </cell>
          <cell r="B3">
            <v>40634</v>
          </cell>
          <cell r="C3">
            <v>41122</v>
          </cell>
          <cell r="D3">
            <v>41640</v>
          </cell>
          <cell r="E3">
            <v>41671</v>
          </cell>
          <cell r="F3">
            <v>41699</v>
          </cell>
          <cell r="G3">
            <v>41730</v>
          </cell>
          <cell r="H3">
            <v>41760</v>
          </cell>
          <cell r="I3">
            <v>41791</v>
          </cell>
          <cell r="J3">
            <v>41821</v>
          </cell>
          <cell r="K3">
            <v>41852</v>
          </cell>
          <cell r="L3">
            <v>41883</v>
          </cell>
          <cell r="M3">
            <v>41913</v>
          </cell>
          <cell r="N3">
            <v>41944</v>
          </cell>
          <cell r="O3">
            <v>41974</v>
          </cell>
          <cell r="P3">
            <v>43101</v>
          </cell>
          <cell r="Q3">
            <v>43132</v>
          </cell>
          <cell r="R3">
            <v>43160</v>
          </cell>
          <cell r="S3">
            <v>43191</v>
          </cell>
          <cell r="T3">
            <v>43221</v>
          </cell>
          <cell r="U3">
            <v>43252</v>
          </cell>
          <cell r="V3">
            <v>43282</v>
          </cell>
          <cell r="W3">
            <v>43313</v>
          </cell>
          <cell r="X3">
            <v>43344</v>
          </cell>
          <cell r="Y3">
            <v>43374</v>
          </cell>
          <cell r="Z3">
            <v>43405</v>
          </cell>
          <cell r="AA3">
            <v>43435</v>
          </cell>
          <cell r="AB3">
            <v>43466</v>
          </cell>
          <cell r="AC3">
            <v>43497</v>
          </cell>
          <cell r="AD3">
            <v>43525</v>
          </cell>
          <cell r="AE3">
            <v>43556</v>
          </cell>
          <cell r="AF3">
            <v>43586</v>
          </cell>
          <cell r="AG3">
            <v>43617</v>
          </cell>
          <cell r="AH3">
            <v>43647</v>
          </cell>
          <cell r="AI3">
            <v>43678</v>
          </cell>
          <cell r="AJ3">
            <v>43709</v>
          </cell>
          <cell r="AK3">
            <v>43739</v>
          </cell>
          <cell r="AL3">
            <v>43770</v>
          </cell>
          <cell r="AM3">
            <v>43800</v>
          </cell>
          <cell r="AN3">
            <v>43831</v>
          </cell>
          <cell r="AO3">
            <v>43862</v>
          </cell>
          <cell r="AP3">
            <v>43891</v>
          </cell>
          <cell r="AQ3">
            <v>43922</v>
          </cell>
          <cell r="AR3">
            <v>43952</v>
          </cell>
          <cell r="AS3">
            <v>43983</v>
          </cell>
          <cell r="AT3">
            <v>44013</v>
          </cell>
          <cell r="AU3">
            <v>44044</v>
          </cell>
          <cell r="AV3">
            <v>44075</v>
          </cell>
          <cell r="AW3">
            <v>44105</v>
          </cell>
          <cell r="AX3">
            <v>44136</v>
          </cell>
          <cell r="AY3">
            <v>44166</v>
          </cell>
          <cell r="AZ3">
            <v>44197</v>
          </cell>
          <cell r="BA3">
            <v>44228</v>
          </cell>
          <cell r="BB3">
            <v>44256</v>
          </cell>
          <cell r="BC3">
            <v>44287</v>
          </cell>
          <cell r="BD3">
            <v>0</v>
          </cell>
          <cell r="BE3">
            <v>0</v>
          </cell>
          <cell r="BF3">
            <v>0</v>
          </cell>
          <cell r="BG3">
            <v>44197</v>
          </cell>
          <cell r="BH3">
            <v>44228</v>
          </cell>
          <cell r="BI3">
            <v>0</v>
          </cell>
          <cell r="BJ3">
            <v>0</v>
          </cell>
          <cell r="BK3">
            <v>0</v>
          </cell>
          <cell r="BL3">
            <v>44228</v>
          </cell>
          <cell r="BM3">
            <v>44228</v>
          </cell>
          <cell r="BN3">
            <v>0</v>
          </cell>
          <cell r="BP3">
            <v>0</v>
          </cell>
          <cell r="BQ3">
            <v>43770</v>
          </cell>
          <cell r="BR3">
            <v>44228</v>
          </cell>
          <cell r="BS3">
            <v>0</v>
          </cell>
          <cell r="BU3">
            <v>0</v>
          </cell>
          <cell r="BV3">
            <v>44013</v>
          </cell>
          <cell r="BW3">
            <v>44228</v>
          </cell>
          <cell r="BX3">
            <v>0</v>
          </cell>
          <cell r="BZ3">
            <v>0</v>
          </cell>
          <cell r="CA3">
            <v>44228</v>
          </cell>
          <cell r="CB3">
            <v>44228</v>
          </cell>
          <cell r="CC3">
            <v>0</v>
          </cell>
        </row>
        <row r="4">
          <cell r="A4" t="str">
            <v>TERRAPLENAGEM</v>
          </cell>
          <cell r="B4">
            <v>0</v>
          </cell>
          <cell r="C4">
            <v>0</v>
          </cell>
          <cell r="D4">
            <v>241.89500000000001</v>
          </cell>
          <cell r="E4">
            <v>242.16900000000001</v>
          </cell>
          <cell r="F4">
            <v>242.321</v>
          </cell>
          <cell r="G4">
            <v>242.31800000000001</v>
          </cell>
          <cell r="H4">
            <v>242.90700000000001</v>
          </cell>
          <cell r="I4">
            <v>243.874</v>
          </cell>
          <cell r="J4">
            <v>244.45099999999999</v>
          </cell>
          <cell r="K4">
            <v>244.74700000000001</v>
          </cell>
          <cell r="L4">
            <v>246.233</v>
          </cell>
          <cell r="M4">
            <v>247.279</v>
          </cell>
          <cell r="N4">
            <v>249.721</v>
          </cell>
          <cell r="O4">
            <v>251.303</v>
          </cell>
          <cell r="P4">
            <v>300.62099999999998</v>
          </cell>
          <cell r="Q4">
            <v>300.39800000000002</v>
          </cell>
          <cell r="R4">
            <v>301.34100000000001</v>
          </cell>
          <cell r="S4">
            <v>306.08699999999999</v>
          </cell>
          <cell r="T4">
            <v>313.55</v>
          </cell>
          <cell r="U4">
            <v>307.87</v>
          </cell>
          <cell r="V4">
            <v>308.01400000000001</v>
          </cell>
          <cell r="W4">
            <v>308.226</v>
          </cell>
          <cell r="X4">
            <v>316.678</v>
          </cell>
          <cell r="Y4">
            <v>317.98200000000003</v>
          </cell>
          <cell r="Z4">
            <v>315.548</v>
          </cell>
          <cell r="AA4">
            <v>310.08600000000001</v>
          </cell>
          <cell r="AB4">
            <v>310.59399999999999</v>
          </cell>
          <cell r="AC4">
            <v>312.85000000000002</v>
          </cell>
          <cell r="AD4">
            <v>316.10500000000002</v>
          </cell>
          <cell r="AE4">
            <v>318.089</v>
          </cell>
          <cell r="AF4">
            <v>320.51400000000001</v>
          </cell>
          <cell r="AG4">
            <v>317.55500000000001</v>
          </cell>
          <cell r="AH4">
            <v>316.54599999999999</v>
          </cell>
          <cell r="AI4">
            <v>318.07100000000003</v>
          </cell>
          <cell r="AJ4">
            <v>323.97500000000002</v>
          </cell>
          <cell r="AK4">
            <v>327.54500000000002</v>
          </cell>
          <cell r="AL4">
            <v>327.00900000000001</v>
          </cell>
          <cell r="AM4">
            <v>327.99599999999998</v>
          </cell>
          <cell r="AN4">
            <v>330.87200000000001</v>
          </cell>
          <cell r="AO4">
            <v>327.52300000000002</v>
          </cell>
          <cell r="AP4">
            <v>321.68799999999999</v>
          </cell>
          <cell r="AQ4">
            <v>316.06200000000001</v>
          </cell>
          <cell r="AR4">
            <v>312.26299999999998</v>
          </cell>
          <cell r="AS4">
            <v>313.59800000000001</v>
          </cell>
          <cell r="AT4">
            <v>319.14299999999997</v>
          </cell>
          <cell r="AU4">
            <v>324.34300000000002</v>
          </cell>
          <cell r="AV4">
            <v>327.20699999999999</v>
          </cell>
          <cell r="AW4">
            <v>329.01900000000001</v>
          </cell>
          <cell r="AX4">
            <v>331.62200000000001</v>
          </cell>
          <cell r="AY4">
            <v>334.69600000000003</v>
          </cell>
          <cell r="AZ4">
            <v>340.39400000000001</v>
          </cell>
          <cell r="BA4">
            <v>344.88099999999997</v>
          </cell>
          <cell r="BB4">
            <v>0</v>
          </cell>
          <cell r="BC4">
            <v>0</v>
          </cell>
          <cell r="BD4" t="str">
            <v>TERRAPLENAGEM</v>
          </cell>
          <cell r="BE4">
            <v>0</v>
          </cell>
          <cell r="BF4" t="str">
            <v>TERRAPLENAGEM</v>
          </cell>
          <cell r="BG4">
            <v>340.39400000000001</v>
          </cell>
          <cell r="BH4">
            <v>344.88099999999997</v>
          </cell>
          <cell r="BI4">
            <v>1.0129999999999999</v>
          </cell>
          <cell r="BJ4">
            <v>0</v>
          </cell>
          <cell r="BK4" t="str">
            <v>TERRAPLENAGEM</v>
          </cell>
          <cell r="BL4">
            <v>344.88099999999997</v>
          </cell>
          <cell r="BM4">
            <v>344.88099999999997</v>
          </cell>
          <cell r="BN4">
            <v>1</v>
          </cell>
          <cell r="BP4" t="str">
            <v>TERRAPLENAGEM</v>
          </cell>
          <cell r="BQ4">
            <v>327.00900000000001</v>
          </cell>
          <cell r="BR4">
            <v>344.88099999999997</v>
          </cell>
          <cell r="BS4">
            <v>1.0549999999999999</v>
          </cell>
          <cell r="BU4" t="str">
            <v>TERRAPLENAGEM</v>
          </cell>
          <cell r="BV4">
            <v>319.14299999999997</v>
          </cell>
          <cell r="BW4">
            <v>344.88099999999997</v>
          </cell>
          <cell r="BX4">
            <v>1.081</v>
          </cell>
          <cell r="BZ4" t="str">
            <v>TERRAPLENAGEM</v>
          </cell>
          <cell r="CA4">
            <v>344.88099999999997</v>
          </cell>
          <cell r="CB4">
            <v>344.88099999999997</v>
          </cell>
          <cell r="CC4">
            <v>1</v>
          </cell>
        </row>
        <row r="5">
          <cell r="A5" t="str">
            <v>OBRAS DE ARTE ESPECIAIS</v>
          </cell>
          <cell r="B5">
            <v>0</v>
          </cell>
          <cell r="C5">
            <v>0</v>
          </cell>
          <cell r="D5">
            <v>247.661</v>
          </cell>
          <cell r="E5">
            <v>248.292</v>
          </cell>
          <cell r="F5">
            <v>248.86</v>
          </cell>
          <cell r="G5">
            <v>250.083</v>
          </cell>
          <cell r="H5">
            <v>250.756</v>
          </cell>
          <cell r="I5">
            <v>251.95599999999999</v>
          </cell>
          <cell r="J5">
            <v>253.22</v>
          </cell>
          <cell r="K5">
            <v>253.51599999999999</v>
          </cell>
          <cell r="L5">
            <v>254.93</v>
          </cell>
          <cell r="M5">
            <v>255.607</v>
          </cell>
          <cell r="N5">
            <v>256.71600000000001</v>
          </cell>
          <cell r="O5">
            <v>257.37900000000002</v>
          </cell>
          <cell r="P5">
            <v>294.88499999999999</v>
          </cell>
          <cell r="Q5">
            <v>296.8</v>
          </cell>
          <cell r="R5">
            <v>298.49599999999998</v>
          </cell>
          <cell r="S5">
            <v>299.18299999999999</v>
          </cell>
          <cell r="T5">
            <v>299.988</v>
          </cell>
          <cell r="U5">
            <v>303.05700000000002</v>
          </cell>
          <cell r="V5">
            <v>305.68200000000002</v>
          </cell>
          <cell r="W5">
            <v>307.24700000000001</v>
          </cell>
          <cell r="X5">
            <v>309.77699999999999</v>
          </cell>
          <cell r="Y5">
            <v>311.642</v>
          </cell>
          <cell r="Z5">
            <v>311.98099999999999</v>
          </cell>
          <cell r="AA5">
            <v>311.46699999999998</v>
          </cell>
          <cell r="AB5">
            <v>311.36399999999998</v>
          </cell>
          <cell r="AC5">
            <v>311.65899999999999</v>
          </cell>
          <cell r="AD5">
            <v>312.53500000000003</v>
          </cell>
          <cell r="AE5">
            <v>313.15800000000002</v>
          </cell>
          <cell r="AF5">
            <v>313.44</v>
          </cell>
          <cell r="AG5">
            <v>313.70400000000001</v>
          </cell>
          <cell r="AH5">
            <v>313.51499999999999</v>
          </cell>
          <cell r="AI5">
            <v>313.38400000000001</v>
          </cell>
          <cell r="AJ5">
            <v>314.20100000000002</v>
          </cell>
          <cell r="AK5">
            <v>315.01</v>
          </cell>
          <cell r="AL5">
            <v>315.31099999999998</v>
          </cell>
          <cell r="AM5">
            <v>316.05799999999999</v>
          </cell>
          <cell r="AN5">
            <v>318.87</v>
          </cell>
          <cell r="AO5">
            <v>319.75200000000001</v>
          </cell>
          <cell r="AP5">
            <v>320.06</v>
          </cell>
          <cell r="AQ5">
            <v>320.54700000000003</v>
          </cell>
          <cell r="AR5">
            <v>320.423</v>
          </cell>
          <cell r="AS5">
            <v>321.28899999999999</v>
          </cell>
          <cell r="AT5">
            <v>325.26499999999999</v>
          </cell>
          <cell r="AU5">
            <v>331.69600000000003</v>
          </cell>
          <cell r="AV5">
            <v>337.45400000000001</v>
          </cell>
          <cell r="AW5">
            <v>344.78500000000003</v>
          </cell>
          <cell r="AX5">
            <v>352.25099999999998</v>
          </cell>
          <cell r="AY5">
            <v>359.35300000000001</v>
          </cell>
          <cell r="AZ5">
            <v>366.40199999999999</v>
          </cell>
          <cell r="BA5">
            <v>374.50700000000001</v>
          </cell>
          <cell r="BB5">
            <v>0</v>
          </cell>
          <cell r="BC5">
            <v>0</v>
          </cell>
          <cell r="BD5" t="str">
            <v>OBRAS DE ARTE ESPECIAIS</v>
          </cell>
          <cell r="BE5">
            <v>0</v>
          </cell>
          <cell r="BF5" t="str">
            <v>OBRAS DE ARTE ESPECIAIS</v>
          </cell>
          <cell r="BG5">
            <v>366.40199999999999</v>
          </cell>
          <cell r="BH5">
            <v>374.50700000000001</v>
          </cell>
          <cell r="BI5">
            <v>1.022</v>
          </cell>
          <cell r="BJ5">
            <v>0</v>
          </cell>
          <cell r="BK5" t="str">
            <v>OBRAS DE ARTE ESPECIAIS</v>
          </cell>
          <cell r="BL5">
            <v>374.50700000000001</v>
          </cell>
          <cell r="BM5">
            <v>374.50700000000001</v>
          </cell>
          <cell r="BN5">
            <v>1</v>
          </cell>
          <cell r="BP5" t="str">
            <v>OBRAS DE ARTE ESPECIAIS</v>
          </cell>
          <cell r="BQ5">
            <v>315.31099999999998</v>
          </cell>
          <cell r="BR5">
            <v>374.50700000000001</v>
          </cell>
          <cell r="BS5">
            <v>1.1879999999999999</v>
          </cell>
          <cell r="BU5" t="str">
            <v>OBRAS DE ARTE ESPECIAIS</v>
          </cell>
          <cell r="BV5">
            <v>325.26499999999999</v>
          </cell>
          <cell r="BW5">
            <v>374.50700000000001</v>
          </cell>
          <cell r="BX5">
            <v>1.151</v>
          </cell>
          <cell r="BZ5" t="str">
            <v>OBRAS DE ARTE ESPECIAIS</v>
          </cell>
          <cell r="CA5">
            <v>374.50700000000001</v>
          </cell>
          <cell r="CB5">
            <v>374.50700000000001</v>
          </cell>
          <cell r="CC5">
            <v>1</v>
          </cell>
        </row>
        <row r="6">
          <cell r="A6" t="str">
            <v>PAVIMENTAÇÃO</v>
          </cell>
          <cell r="B6">
            <v>0</v>
          </cell>
          <cell r="C6">
            <v>0</v>
          </cell>
          <cell r="D6">
            <v>266.98099999999999</v>
          </cell>
          <cell r="E6">
            <v>267.26299999999998</v>
          </cell>
          <cell r="F6">
            <v>267.58300000000003</v>
          </cell>
          <cell r="G6">
            <v>268.75200000000001</v>
          </cell>
          <cell r="H6">
            <v>269.137</v>
          </cell>
          <cell r="I6">
            <v>269.67399999999998</v>
          </cell>
          <cell r="J6">
            <v>270.23700000000002</v>
          </cell>
          <cell r="K6">
            <v>270.68599999999998</v>
          </cell>
          <cell r="L6">
            <v>271.75599999999997</v>
          </cell>
          <cell r="M6">
            <v>272.38900000000001</v>
          </cell>
          <cell r="N6">
            <v>275.387</v>
          </cell>
          <cell r="O6">
            <v>276.42599999999999</v>
          </cell>
          <cell r="P6">
            <v>318.67500000000001</v>
          </cell>
          <cell r="Q6">
            <v>319.85599999999999</v>
          </cell>
          <cell r="R6">
            <v>321.45</v>
          </cell>
          <cell r="S6">
            <v>323.89800000000002</v>
          </cell>
          <cell r="T6">
            <v>330.21899999999999</v>
          </cell>
          <cell r="U6">
            <v>329.28699999999998</v>
          </cell>
          <cell r="V6">
            <v>331.05200000000002</v>
          </cell>
          <cell r="W6">
            <v>332.32</v>
          </cell>
          <cell r="X6">
            <v>336.49</v>
          </cell>
          <cell r="Y6">
            <v>336.435</v>
          </cell>
          <cell r="Z6">
            <v>336.26400000000001</v>
          </cell>
          <cell r="AA6">
            <v>334.89800000000002</v>
          </cell>
          <cell r="AB6">
            <v>335.40600000000001</v>
          </cell>
          <cell r="AC6">
            <v>336.12799999999999</v>
          </cell>
          <cell r="AD6">
            <v>338.21</v>
          </cell>
          <cell r="AE6">
            <v>340.42399999999998</v>
          </cell>
          <cell r="AF6">
            <v>341.315</v>
          </cell>
          <cell r="AG6">
            <v>340.976</v>
          </cell>
          <cell r="AH6">
            <v>341.99400000000003</v>
          </cell>
          <cell r="AI6">
            <v>342.46699999999998</v>
          </cell>
          <cell r="AJ6">
            <v>345.18299999999999</v>
          </cell>
          <cell r="AK6">
            <v>348.238</v>
          </cell>
          <cell r="AL6">
            <v>348.59800000000001</v>
          </cell>
          <cell r="AM6">
            <v>350.16500000000002</v>
          </cell>
          <cell r="AN6">
            <v>352.22199999999998</v>
          </cell>
          <cell r="AO6">
            <v>352.11099999999999</v>
          </cell>
          <cell r="AP6">
            <v>351.12</v>
          </cell>
          <cell r="AQ6">
            <v>351.34</v>
          </cell>
          <cell r="AR6">
            <v>352.82900000000001</v>
          </cell>
          <cell r="AS6">
            <v>355.75</v>
          </cell>
          <cell r="AT6">
            <v>358.399</v>
          </cell>
          <cell r="AU6">
            <v>361.83100000000002</v>
          </cell>
          <cell r="AV6">
            <v>365.25700000000001</v>
          </cell>
          <cell r="AW6">
            <v>368.37599999999998</v>
          </cell>
          <cell r="AX6">
            <v>371.685</v>
          </cell>
          <cell r="AY6">
            <v>374.62299999999999</v>
          </cell>
          <cell r="AZ6">
            <v>379.92099999999999</v>
          </cell>
          <cell r="BA6">
            <v>386.50700000000001</v>
          </cell>
          <cell r="BB6">
            <v>0</v>
          </cell>
          <cell r="BC6">
            <v>0</v>
          </cell>
          <cell r="BD6" t="str">
            <v>PAVIMENTAÇÃO</v>
          </cell>
          <cell r="BE6">
            <v>0</v>
          </cell>
          <cell r="BF6" t="str">
            <v>PAVIMENTAÇÃO</v>
          </cell>
          <cell r="BG6">
            <v>379.92099999999999</v>
          </cell>
          <cell r="BH6">
            <v>386.50700000000001</v>
          </cell>
          <cell r="BI6">
            <v>1.0169999999999999</v>
          </cell>
          <cell r="BJ6">
            <v>0</v>
          </cell>
          <cell r="BK6" t="str">
            <v>PAVIMENTAÇÃO</v>
          </cell>
          <cell r="BL6">
            <v>386.50700000000001</v>
          </cell>
          <cell r="BM6">
            <v>386.50700000000001</v>
          </cell>
          <cell r="BN6">
            <v>1</v>
          </cell>
          <cell r="BP6" t="str">
            <v>PAVIMENTAÇÃO</v>
          </cell>
          <cell r="BQ6">
            <v>348.59800000000001</v>
          </cell>
          <cell r="BR6">
            <v>386.50700000000001</v>
          </cell>
          <cell r="BS6">
            <v>1.109</v>
          </cell>
          <cell r="BU6" t="str">
            <v>PAVIMENTAÇÃO</v>
          </cell>
          <cell r="BV6">
            <v>358.399</v>
          </cell>
          <cell r="BW6">
            <v>386.50700000000001</v>
          </cell>
          <cell r="BX6">
            <v>1.0780000000000001</v>
          </cell>
          <cell r="BZ6" t="str">
            <v>PAVIMENTAÇÃO</v>
          </cell>
          <cell r="CA6">
            <v>386.50700000000001</v>
          </cell>
          <cell r="CB6">
            <v>386.50700000000001</v>
          </cell>
          <cell r="CC6">
            <v>1</v>
          </cell>
        </row>
        <row r="7">
          <cell r="A7" t="str">
            <v>CONSULTORIA ( Supervisão e Projetos)</v>
          </cell>
          <cell r="B7">
            <v>171.82</v>
          </cell>
          <cell r="C7">
            <v>184.67500000000001</v>
          </cell>
          <cell r="D7">
            <v>192.333</v>
          </cell>
          <cell r="E7">
            <v>192.614</v>
          </cell>
          <cell r="F7">
            <v>192.91800000000001</v>
          </cell>
          <cell r="G7">
            <v>193.488</v>
          </cell>
          <cell r="H7">
            <v>194.13200000000001</v>
          </cell>
          <cell r="I7">
            <v>195.11600000000001</v>
          </cell>
          <cell r="J7">
            <v>195.94399999999999</v>
          </cell>
          <cell r="K7">
            <v>197.363</v>
          </cell>
          <cell r="L7">
            <v>198.27099999999999</v>
          </cell>
          <cell r="M7">
            <v>198.648</v>
          </cell>
          <cell r="N7">
            <v>199.03700000000001</v>
          </cell>
          <cell r="O7">
            <v>199.559</v>
          </cell>
          <cell r="P7">
            <v>220.124</v>
          </cell>
          <cell r="Q7">
            <v>220.74100000000001</v>
          </cell>
          <cell r="R7">
            <v>221.529</v>
          </cell>
          <cell r="S7">
            <v>222.09</v>
          </cell>
          <cell r="T7">
            <v>222.637</v>
          </cell>
          <cell r="U7">
            <v>223.10900000000001</v>
          </cell>
          <cell r="V7">
            <v>223.233</v>
          </cell>
          <cell r="W7">
            <v>223.328</v>
          </cell>
          <cell r="X7">
            <v>223.666</v>
          </cell>
          <cell r="Y7">
            <v>224.273</v>
          </cell>
          <cell r="Z7">
            <v>225.13</v>
          </cell>
          <cell r="AA7">
            <v>225.392</v>
          </cell>
          <cell r="AB7">
            <v>226.40899999999999</v>
          </cell>
          <cell r="AC7">
            <v>226.11699999999999</v>
          </cell>
          <cell r="AD7">
            <v>225.755</v>
          </cell>
          <cell r="AE7">
            <v>226.119</v>
          </cell>
          <cell r="AF7">
            <v>227.136</v>
          </cell>
          <cell r="AG7">
            <v>229.96600000000001</v>
          </cell>
          <cell r="AH7">
            <v>230.827</v>
          </cell>
          <cell r="AI7">
            <v>230.78299999999999</v>
          </cell>
          <cell r="AJ7">
            <v>231.01900000000001</v>
          </cell>
          <cell r="AK7">
            <v>231.095</v>
          </cell>
          <cell r="AL7">
            <v>234.64699999999999</v>
          </cell>
          <cell r="AM7">
            <v>236.55</v>
          </cell>
          <cell r="AN7">
            <v>239.08600000000001</v>
          </cell>
          <cell r="AO7">
            <v>239.69</v>
          </cell>
          <cell r="AP7">
            <v>239.613</v>
          </cell>
          <cell r="AQ7">
            <v>239.05500000000001</v>
          </cell>
          <cell r="AR7">
            <v>239.39500000000001</v>
          </cell>
          <cell r="AS7">
            <v>240.00299999999999</v>
          </cell>
          <cell r="AT7">
            <v>240.929</v>
          </cell>
          <cell r="AU7">
            <v>242.10300000000001</v>
          </cell>
          <cell r="AV7">
            <v>243.71799999999999</v>
          </cell>
          <cell r="AW7">
            <v>244.381</v>
          </cell>
          <cell r="AX7">
            <v>244.83799999999999</v>
          </cell>
          <cell r="AY7">
            <v>245.291</v>
          </cell>
          <cell r="AZ7">
            <v>245.714</v>
          </cell>
          <cell r="BA7">
            <v>245.83600000000001</v>
          </cell>
          <cell r="BB7">
            <v>0</v>
          </cell>
          <cell r="BC7">
            <v>0</v>
          </cell>
          <cell r="BD7" t="str">
            <v>CONSULTORIA ( Supervisão e Projetos)</v>
          </cell>
          <cell r="BE7">
            <v>0</v>
          </cell>
          <cell r="BF7" t="str">
            <v>CONSULTORIA ( Supervisão e Projetos)</v>
          </cell>
          <cell r="BG7">
            <v>245.714</v>
          </cell>
          <cell r="BH7">
            <v>245.83600000000001</v>
          </cell>
          <cell r="BI7">
            <v>1</v>
          </cell>
          <cell r="BJ7">
            <v>0</v>
          </cell>
          <cell r="BK7" t="str">
            <v>CONSULTORIA ( Supervisão e Projetos)</v>
          </cell>
          <cell r="BL7">
            <v>245.83600000000001</v>
          </cell>
          <cell r="BM7">
            <v>245.83600000000001</v>
          </cell>
          <cell r="BN7">
            <v>1</v>
          </cell>
          <cell r="BP7" t="str">
            <v>CONSULTORIA ( Supervisão e Projetos)</v>
          </cell>
          <cell r="BQ7">
            <v>234.64699999999999</v>
          </cell>
          <cell r="BR7">
            <v>245.83600000000001</v>
          </cell>
          <cell r="BS7">
            <v>1.048</v>
          </cell>
          <cell r="BU7" t="str">
            <v>CONSULTORIA ( Supervisão e Projetos)</v>
          </cell>
          <cell r="BV7">
            <v>240.929</v>
          </cell>
          <cell r="BW7">
            <v>245.83600000000001</v>
          </cell>
          <cell r="BX7">
            <v>1.02</v>
          </cell>
          <cell r="BZ7" t="str">
            <v>CONSULTORIA ( Supervisão e Projetos)</v>
          </cell>
          <cell r="CA7">
            <v>245.83600000000001</v>
          </cell>
          <cell r="CB7">
            <v>245.83600000000001</v>
          </cell>
          <cell r="CC7">
            <v>1</v>
          </cell>
        </row>
        <row r="8">
          <cell r="A8" t="str">
            <v>DRENAGEM</v>
          </cell>
          <cell r="B8">
            <v>0</v>
          </cell>
          <cell r="C8">
            <v>0</v>
          </cell>
          <cell r="D8">
            <v>253.09</v>
          </cell>
          <cell r="E8">
            <v>253.83099999999999</v>
          </cell>
          <cell r="F8">
            <v>254.53299999999999</v>
          </cell>
          <cell r="G8">
            <v>255.46899999999999</v>
          </cell>
          <cell r="H8">
            <v>256.05099999999999</v>
          </cell>
          <cell r="I8">
            <v>257.31799999999998</v>
          </cell>
          <cell r="J8">
            <v>258.399</v>
          </cell>
          <cell r="K8">
            <v>258.75400000000002</v>
          </cell>
          <cell r="L8">
            <v>260.28100000000001</v>
          </cell>
          <cell r="M8">
            <v>260.78500000000003</v>
          </cell>
          <cell r="N8">
            <v>262.15199999999999</v>
          </cell>
          <cell r="O8">
            <v>262.916</v>
          </cell>
          <cell r="P8">
            <v>292.92599999999999</v>
          </cell>
          <cell r="Q8">
            <v>294.45499999999998</v>
          </cell>
          <cell r="R8">
            <v>295.34500000000003</v>
          </cell>
          <cell r="S8">
            <v>296.291</v>
          </cell>
          <cell r="T8">
            <v>297.26900000000001</v>
          </cell>
          <cell r="U8">
            <v>298.56900000000002</v>
          </cell>
          <cell r="V8">
            <v>299.988</v>
          </cell>
          <cell r="W8">
            <v>299.90699999999998</v>
          </cell>
          <cell r="X8">
            <v>301.31700000000001</v>
          </cell>
          <cell r="Y8">
            <v>301.93700000000001</v>
          </cell>
          <cell r="Z8">
            <v>303.55599999999998</v>
          </cell>
          <cell r="AA8">
            <v>303.35000000000002</v>
          </cell>
          <cell r="AB8">
            <v>304.09300000000002</v>
          </cell>
          <cell r="AC8">
            <v>304.77999999999997</v>
          </cell>
          <cell r="AD8">
            <v>305.80099999999999</v>
          </cell>
          <cell r="AE8">
            <v>306.60500000000002</v>
          </cell>
          <cell r="AF8">
            <v>306.95400000000001</v>
          </cell>
          <cell r="AG8">
            <v>308.10399999999998</v>
          </cell>
          <cell r="AH8">
            <v>309.20400000000001</v>
          </cell>
          <cell r="AI8">
            <v>310.01600000000002</v>
          </cell>
          <cell r="AJ8">
            <v>311.14699999999999</v>
          </cell>
          <cell r="AK8">
            <v>311.33499999999998</v>
          </cell>
          <cell r="AL8">
            <v>311.74200000000002</v>
          </cell>
          <cell r="AM8">
            <v>312.95999999999998</v>
          </cell>
          <cell r="AN8">
            <v>314.66500000000002</v>
          </cell>
          <cell r="AO8">
            <v>314.42599999999999</v>
          </cell>
          <cell r="AP8">
            <v>314.75299999999999</v>
          </cell>
          <cell r="AQ8">
            <v>315.17500000000001</v>
          </cell>
          <cell r="AR8">
            <v>315.55200000000002</v>
          </cell>
          <cell r="AS8">
            <v>317.26799999999997</v>
          </cell>
          <cell r="AT8">
            <v>320.28100000000001</v>
          </cell>
          <cell r="AU8">
            <v>323.71300000000002</v>
          </cell>
          <cell r="AV8">
            <v>328.21600000000001</v>
          </cell>
          <cell r="AW8">
            <v>332.77100000000002</v>
          </cell>
          <cell r="AX8">
            <v>337.87799999999999</v>
          </cell>
          <cell r="AY8">
            <v>342.56200000000001</v>
          </cell>
          <cell r="AZ8">
            <v>347.38200000000001</v>
          </cell>
          <cell r="BA8">
            <v>351.83</v>
          </cell>
          <cell r="BB8">
            <v>0</v>
          </cell>
          <cell r="BC8">
            <v>0</v>
          </cell>
          <cell r="BD8" t="str">
            <v>DRENAGEM</v>
          </cell>
          <cell r="BE8">
            <v>0</v>
          </cell>
          <cell r="BF8" t="str">
            <v>DRENAGEM</v>
          </cell>
          <cell r="BG8">
            <v>347.38200000000001</v>
          </cell>
          <cell r="BH8">
            <v>351.83</v>
          </cell>
          <cell r="BI8">
            <v>1.0129999999999999</v>
          </cell>
          <cell r="BJ8">
            <v>0</v>
          </cell>
          <cell r="BK8" t="str">
            <v>DRENAGEM</v>
          </cell>
          <cell r="BL8">
            <v>351.83</v>
          </cell>
          <cell r="BM8">
            <v>351.83</v>
          </cell>
          <cell r="BN8">
            <v>1</v>
          </cell>
          <cell r="BP8" t="str">
            <v>DRENAGEM</v>
          </cell>
          <cell r="BQ8">
            <v>311.74200000000002</v>
          </cell>
          <cell r="BR8">
            <v>351.83</v>
          </cell>
          <cell r="BS8">
            <v>1.129</v>
          </cell>
          <cell r="BU8" t="str">
            <v>DRENAGEM</v>
          </cell>
          <cell r="BV8">
            <v>320.28100000000001</v>
          </cell>
          <cell r="BW8">
            <v>351.83</v>
          </cell>
          <cell r="BX8">
            <v>1.099</v>
          </cell>
          <cell r="BZ8" t="str">
            <v>DRENAGEM</v>
          </cell>
          <cell r="CA8">
            <v>351.83</v>
          </cell>
          <cell r="CB8">
            <v>351.83</v>
          </cell>
          <cell r="CC8">
            <v>1</v>
          </cell>
        </row>
        <row r="9">
          <cell r="A9" t="str">
            <v>SINALIZAÇÃO  HORIZONTAL</v>
          </cell>
          <cell r="B9">
            <v>0</v>
          </cell>
          <cell r="C9">
            <v>0</v>
          </cell>
          <cell r="D9">
            <v>240.81399999999999</v>
          </cell>
          <cell r="E9">
            <v>241.78200000000001</v>
          </cell>
          <cell r="F9">
            <v>242.31100000000001</v>
          </cell>
          <cell r="G9">
            <v>242.739</v>
          </cell>
          <cell r="H9">
            <v>243.06200000000001</v>
          </cell>
          <cell r="I9">
            <v>244.31800000000001</v>
          </cell>
          <cell r="J9">
            <v>245.18799999999999</v>
          </cell>
          <cell r="K9">
            <v>249.84299999999999</v>
          </cell>
          <cell r="L9">
            <v>251</v>
          </cell>
          <cell r="M9">
            <v>251.29</v>
          </cell>
          <cell r="N9">
            <v>252.88200000000001</v>
          </cell>
          <cell r="O9">
            <v>253.761</v>
          </cell>
          <cell r="P9">
            <v>292.75700000000001</v>
          </cell>
          <cell r="Q9">
            <v>292.98200000000003</v>
          </cell>
          <cell r="R9">
            <v>293.18900000000002</v>
          </cell>
          <cell r="S9">
            <v>295.22399999999999</v>
          </cell>
          <cell r="T9">
            <v>296.52199999999999</v>
          </cell>
          <cell r="U9">
            <v>297.779</v>
          </cell>
          <cell r="V9">
            <v>300.32799999999997</v>
          </cell>
          <cell r="W9">
            <v>301.37099999999998</v>
          </cell>
          <cell r="X9">
            <v>303.32799999999997</v>
          </cell>
          <cell r="Y9">
            <v>304.43200000000002</v>
          </cell>
          <cell r="Z9">
            <v>303.42200000000003</v>
          </cell>
          <cell r="AA9">
            <v>303.50799999999998</v>
          </cell>
          <cell r="AB9">
            <v>302.916</v>
          </cell>
          <cell r="AC9">
            <v>302.62299999999999</v>
          </cell>
          <cell r="AD9">
            <v>308.22399999999999</v>
          </cell>
          <cell r="AE9">
            <v>308.255</v>
          </cell>
          <cell r="AF9">
            <v>309.45999999999998</v>
          </cell>
          <cell r="AG9">
            <v>309.65499999999997</v>
          </cell>
          <cell r="AH9">
            <v>310.30099999999999</v>
          </cell>
          <cell r="AI9">
            <v>310.38400000000001</v>
          </cell>
          <cell r="AJ9">
            <v>311.53699999999998</v>
          </cell>
          <cell r="AK9">
            <v>311.73599999999999</v>
          </cell>
          <cell r="AL9">
            <v>312.00700000000001</v>
          </cell>
          <cell r="AM9">
            <v>312.92399999999998</v>
          </cell>
          <cell r="AN9">
            <v>313.46600000000001</v>
          </cell>
          <cell r="AO9">
            <v>311.31799999999998</v>
          </cell>
          <cell r="AP9">
            <v>311.072</v>
          </cell>
          <cell r="AQ9">
            <v>309.81299999999999</v>
          </cell>
          <cell r="AR9">
            <v>309.14100000000002</v>
          </cell>
          <cell r="AS9">
            <v>309.73500000000001</v>
          </cell>
          <cell r="AT9">
            <v>311.64</v>
          </cell>
          <cell r="AU9">
            <v>313.041</v>
          </cell>
          <cell r="AV9">
            <v>316.24900000000002</v>
          </cell>
          <cell r="AW9">
            <v>316.71899999999999</v>
          </cell>
          <cell r="AX9">
            <v>319.721</v>
          </cell>
          <cell r="AY9">
            <v>320.17700000000002</v>
          </cell>
          <cell r="AZ9">
            <v>324.82</v>
          </cell>
          <cell r="BA9">
            <v>330.791</v>
          </cell>
          <cell r="BB9">
            <v>0</v>
          </cell>
          <cell r="BC9">
            <v>0</v>
          </cell>
          <cell r="BD9" t="str">
            <v>SINALIZAÇÃO  HORIZONTAL</v>
          </cell>
          <cell r="BE9">
            <v>0</v>
          </cell>
          <cell r="BF9" t="str">
            <v>SINALIZAÇÃO  HORIZONTAL</v>
          </cell>
          <cell r="BG9">
            <v>324.82</v>
          </cell>
          <cell r="BH9">
            <v>330.791</v>
          </cell>
          <cell r="BI9">
            <v>1.018</v>
          </cell>
          <cell r="BJ9">
            <v>0</v>
          </cell>
          <cell r="BK9" t="str">
            <v>SINALIZAÇÃO  HORIZONTAL</v>
          </cell>
          <cell r="BL9">
            <v>330.791</v>
          </cell>
          <cell r="BM9">
            <v>330.791</v>
          </cell>
          <cell r="BN9">
            <v>1</v>
          </cell>
          <cell r="BP9" t="str">
            <v>SINALIZAÇÃO  HORIZONTAL</v>
          </cell>
          <cell r="BQ9">
            <v>312.00700000000001</v>
          </cell>
          <cell r="BR9">
            <v>330.791</v>
          </cell>
          <cell r="BS9">
            <v>1.06</v>
          </cell>
          <cell r="BU9" t="str">
            <v>SINALIZAÇÃO  HORIZONTAL</v>
          </cell>
          <cell r="BV9">
            <v>311.64</v>
          </cell>
          <cell r="BW9">
            <v>330.791</v>
          </cell>
          <cell r="BX9">
            <v>1.0609999999999999</v>
          </cell>
          <cell r="BZ9" t="str">
            <v>SINALIZAÇÃO  HORIZONTAL</v>
          </cell>
          <cell r="CA9">
            <v>330.791</v>
          </cell>
          <cell r="CB9">
            <v>330.791</v>
          </cell>
          <cell r="CC9">
            <v>1</v>
          </cell>
        </row>
        <row r="10">
          <cell r="A10" t="str">
            <v>PAVIMENTOS CONCRETO CIMENTO PORTLAND</v>
          </cell>
          <cell r="B10">
            <v>0</v>
          </cell>
          <cell r="C10">
            <v>0</v>
          </cell>
          <cell r="D10">
            <v>226.53800000000001</v>
          </cell>
          <cell r="E10">
            <v>227.142</v>
          </cell>
          <cell r="F10">
            <v>228.18700000000001</v>
          </cell>
          <cell r="G10">
            <v>229.90700000000001</v>
          </cell>
          <cell r="H10">
            <v>231.51599999999999</v>
          </cell>
          <cell r="I10">
            <v>232.44800000000001</v>
          </cell>
          <cell r="J10">
            <v>233.149</v>
          </cell>
          <cell r="K10">
            <v>233.733</v>
          </cell>
          <cell r="L10">
            <v>234.62899999999999</v>
          </cell>
          <cell r="M10">
            <v>235.38399999999999</v>
          </cell>
          <cell r="N10">
            <v>236.727</v>
          </cell>
          <cell r="O10">
            <v>237.50200000000001</v>
          </cell>
          <cell r="P10">
            <v>248.78399999999999</v>
          </cell>
          <cell r="Q10">
            <v>251.63200000000001</v>
          </cell>
          <cell r="R10">
            <v>253.24700000000001</v>
          </cell>
          <cell r="S10">
            <v>254.393</v>
          </cell>
          <cell r="T10">
            <v>255.43199999999999</v>
          </cell>
          <cell r="U10">
            <v>257.01400000000001</v>
          </cell>
          <cell r="V10">
            <v>259.584</v>
          </cell>
          <cell r="W10">
            <v>257.14499999999998</v>
          </cell>
          <cell r="X10">
            <v>259.47000000000003</v>
          </cell>
          <cell r="Y10">
            <v>258.75299999999999</v>
          </cell>
          <cell r="Z10">
            <v>260.12599999999998</v>
          </cell>
          <cell r="AA10">
            <v>260.565</v>
          </cell>
          <cell r="AB10">
            <v>260.89600000000002</v>
          </cell>
          <cell r="AC10">
            <v>260.75099999999998</v>
          </cell>
          <cell r="AD10">
            <v>260.34199999999998</v>
          </cell>
          <cell r="AE10">
            <v>261.51600000000002</v>
          </cell>
          <cell r="AF10">
            <v>260.67500000000001</v>
          </cell>
          <cell r="AG10">
            <v>261.392</v>
          </cell>
          <cell r="AH10">
            <v>261.88200000000001</v>
          </cell>
          <cell r="AI10">
            <v>262.346</v>
          </cell>
          <cell r="AJ10">
            <v>263.50599999999997</v>
          </cell>
          <cell r="AK10">
            <v>261.99900000000002</v>
          </cell>
          <cell r="AL10">
            <v>264.14</v>
          </cell>
          <cell r="AM10">
            <v>265.47399999999999</v>
          </cell>
          <cell r="AN10">
            <v>267.05900000000003</v>
          </cell>
          <cell r="AO10">
            <v>264.48500000000001</v>
          </cell>
          <cell r="AP10">
            <v>266.12299999999999</v>
          </cell>
          <cell r="AQ10">
            <v>268.37900000000002</v>
          </cell>
          <cell r="AR10">
            <v>269.71899999999999</v>
          </cell>
          <cell r="AS10">
            <v>272.78500000000003</v>
          </cell>
          <cell r="AT10">
            <v>276.83300000000003</v>
          </cell>
          <cell r="AU10">
            <v>281.08499999999998</v>
          </cell>
          <cell r="AV10">
            <v>288.38</v>
          </cell>
          <cell r="AW10">
            <v>292.60599999999999</v>
          </cell>
          <cell r="AX10">
            <v>297.887</v>
          </cell>
          <cell r="AY10">
            <v>302.57600000000002</v>
          </cell>
          <cell r="AZ10">
            <v>304.11399999999998</v>
          </cell>
          <cell r="BA10">
            <v>307.04599999999999</v>
          </cell>
          <cell r="BB10">
            <v>0</v>
          </cell>
          <cell r="BC10">
            <v>0</v>
          </cell>
          <cell r="BD10" t="str">
            <v>PAVIMENTOS CONCRETO CIMENTO PORTLAND</v>
          </cell>
          <cell r="BE10">
            <v>0</v>
          </cell>
          <cell r="BF10" t="str">
            <v>PAVIMENTOS CONCRETO CIMENTO PORTLAND</v>
          </cell>
          <cell r="BG10">
            <v>304.11399999999998</v>
          </cell>
          <cell r="BH10">
            <v>307.04599999999999</v>
          </cell>
          <cell r="BI10">
            <v>1.01</v>
          </cell>
          <cell r="BJ10">
            <v>0</v>
          </cell>
          <cell r="BK10" t="str">
            <v>PAVIMENTOS CONCRETO CIMENTO PORTLAND</v>
          </cell>
          <cell r="BL10">
            <v>307.04599999999999</v>
          </cell>
          <cell r="BM10">
            <v>307.04599999999999</v>
          </cell>
          <cell r="BN10">
            <v>1</v>
          </cell>
          <cell r="BP10" t="str">
            <v>PAVIMENTOS CONCRETO CIMENTO PORTLAND</v>
          </cell>
          <cell r="BQ10">
            <v>264.14</v>
          </cell>
          <cell r="BR10">
            <v>307.04599999999999</v>
          </cell>
          <cell r="BS10">
            <v>1.1619999999999999</v>
          </cell>
          <cell r="BU10" t="str">
            <v>PAVIMENTOS CONCRETO CIMENTO PORTLAND</v>
          </cell>
          <cell r="BV10">
            <v>276.83300000000003</v>
          </cell>
          <cell r="BW10">
            <v>307.04599999999999</v>
          </cell>
          <cell r="BX10">
            <v>1.109</v>
          </cell>
          <cell r="BZ10" t="str">
            <v>PAVIMENTOS CONCRETO CIMENTO PORTLAND</v>
          </cell>
          <cell r="CA10">
            <v>307.04599999999999</v>
          </cell>
          <cell r="CB10">
            <v>307.04599999999999</v>
          </cell>
          <cell r="CC10">
            <v>1</v>
          </cell>
        </row>
        <row r="11">
          <cell r="A11" t="str">
            <v>CONSERVAÇÃO  RODOVIÁRIA</v>
          </cell>
          <cell r="B11">
            <v>0</v>
          </cell>
          <cell r="C11">
            <v>0</v>
          </cell>
          <cell r="D11">
            <v>246.76900000000001</v>
          </cell>
          <cell r="E11">
            <v>247.126</v>
          </cell>
          <cell r="F11">
            <v>247.602</v>
          </cell>
          <cell r="G11">
            <v>248.53</v>
          </cell>
          <cell r="H11">
            <v>249.31899999999999</v>
          </cell>
          <cell r="I11">
            <v>250.601</v>
          </cell>
          <cell r="J11">
            <v>252.10400000000001</v>
          </cell>
          <cell r="K11">
            <v>252.649</v>
          </cell>
          <cell r="L11">
            <v>254.369</v>
          </cell>
          <cell r="M11">
            <v>254.983</v>
          </cell>
          <cell r="N11">
            <v>256.084</v>
          </cell>
          <cell r="O11">
            <v>256.697</v>
          </cell>
          <cell r="P11">
            <v>288.096</v>
          </cell>
          <cell r="Q11">
            <v>288.41899999999998</v>
          </cell>
          <cell r="R11">
            <v>288.76900000000001</v>
          </cell>
          <cell r="S11">
            <v>289.71199999999999</v>
          </cell>
          <cell r="T11">
            <v>291.32499999999999</v>
          </cell>
          <cell r="U11">
            <v>291.68700000000001</v>
          </cell>
          <cell r="V11">
            <v>292.62400000000002</v>
          </cell>
          <cell r="W11">
            <v>293.00099999999998</v>
          </cell>
          <cell r="X11">
            <v>294.58800000000002</v>
          </cell>
          <cell r="Y11">
            <v>295.28699999999998</v>
          </cell>
          <cell r="Z11">
            <v>296.18700000000001</v>
          </cell>
          <cell r="AA11">
            <v>295.673</v>
          </cell>
          <cell r="AB11">
            <v>296.54000000000002</v>
          </cell>
          <cell r="AC11">
            <v>297.08199999999999</v>
          </cell>
          <cell r="AD11">
            <v>298.45100000000002</v>
          </cell>
          <cell r="AE11">
            <v>299.56799999999998</v>
          </cell>
          <cell r="AF11">
            <v>300.71100000000001</v>
          </cell>
          <cell r="AG11">
            <v>301.64800000000002</v>
          </cell>
          <cell r="AH11">
            <v>303.471</v>
          </cell>
          <cell r="AI11">
            <v>303.99799999999999</v>
          </cell>
          <cell r="AJ11">
            <v>305.67</v>
          </cell>
          <cell r="AK11">
            <v>306.36500000000001</v>
          </cell>
          <cell r="AL11">
            <v>306.79199999999997</v>
          </cell>
          <cell r="AM11">
            <v>307.93</v>
          </cell>
          <cell r="AN11">
            <v>309.50400000000002</v>
          </cell>
          <cell r="AO11">
            <v>309.59699999999998</v>
          </cell>
          <cell r="AP11">
            <v>308.976</v>
          </cell>
          <cell r="AQ11">
            <v>308.572</v>
          </cell>
          <cell r="AR11">
            <v>308.68599999999998</v>
          </cell>
          <cell r="AS11">
            <v>309.80200000000002</v>
          </cell>
          <cell r="AT11">
            <v>311.79700000000003</v>
          </cell>
          <cell r="AU11">
            <v>313.375</v>
          </cell>
          <cell r="AV11">
            <v>315.24900000000002</v>
          </cell>
          <cell r="AW11">
            <v>316.65899999999999</v>
          </cell>
          <cell r="AX11">
            <v>319.09899999999999</v>
          </cell>
          <cell r="AY11">
            <v>320.73700000000002</v>
          </cell>
          <cell r="AZ11">
            <v>324.142</v>
          </cell>
          <cell r="BA11">
            <v>326.53199999999998</v>
          </cell>
          <cell r="BB11">
            <v>0</v>
          </cell>
          <cell r="BC11">
            <v>0</v>
          </cell>
          <cell r="BD11" t="str">
            <v>CONSERVAÇÃO  RODOVIÁRIA</v>
          </cell>
          <cell r="BE11">
            <v>0</v>
          </cell>
          <cell r="BF11" t="str">
            <v>CONSERVAÇÃO  RODOVIÁRIA</v>
          </cell>
          <cell r="BG11">
            <v>324.142</v>
          </cell>
          <cell r="BH11">
            <v>326.53199999999998</v>
          </cell>
          <cell r="BI11">
            <v>1.0069999999999999</v>
          </cell>
          <cell r="BJ11">
            <v>0</v>
          </cell>
          <cell r="BK11" t="str">
            <v>CONSERVAÇÃO  RODOVIÁRIA</v>
          </cell>
          <cell r="BL11">
            <v>326.53199999999998</v>
          </cell>
          <cell r="BM11">
            <v>326.53199999999998</v>
          </cell>
          <cell r="BN11">
            <v>1</v>
          </cell>
          <cell r="BP11" t="str">
            <v>CONSERVAÇÃO  RODOVIÁRIA</v>
          </cell>
          <cell r="BQ11">
            <v>306.79199999999997</v>
          </cell>
          <cell r="BR11">
            <v>326.53199999999998</v>
          </cell>
          <cell r="BS11">
            <v>1.0640000000000001</v>
          </cell>
          <cell r="BU11" t="str">
            <v>CONSERVAÇÃO  RODOVIÁRIA</v>
          </cell>
          <cell r="BV11">
            <v>311.79700000000003</v>
          </cell>
          <cell r="BW11">
            <v>326.53199999999998</v>
          </cell>
          <cell r="BX11">
            <v>1.0469999999999999</v>
          </cell>
          <cell r="BZ11" t="str">
            <v>CONSERVAÇÃO  RODOVIÁRIA</v>
          </cell>
          <cell r="CA11">
            <v>326.53199999999998</v>
          </cell>
          <cell r="CB11">
            <v>326.53199999999998</v>
          </cell>
          <cell r="CC11">
            <v>1</v>
          </cell>
        </row>
        <row r="12">
          <cell r="A12" t="str">
            <v>LIGANTES BETUMINOSOS</v>
          </cell>
          <cell r="B12">
            <v>0</v>
          </cell>
          <cell r="C12">
            <v>0</v>
          </cell>
          <cell r="D12">
            <v>277.52999999999997</v>
          </cell>
          <cell r="E12">
            <v>280.66500000000002</v>
          </cell>
          <cell r="F12">
            <v>280.66500000000002</v>
          </cell>
          <cell r="G12">
            <v>278.77199999999999</v>
          </cell>
          <cell r="H12">
            <v>278.95999999999998</v>
          </cell>
          <cell r="I12">
            <v>279.75</v>
          </cell>
          <cell r="J12">
            <v>280.73399999999998</v>
          </cell>
          <cell r="K12">
            <v>280.411</v>
          </cell>
          <cell r="L12">
            <v>274.04199999999997</v>
          </cell>
          <cell r="M12">
            <v>271.78500000000003</v>
          </cell>
          <cell r="N12">
            <v>278.92899999999997</v>
          </cell>
          <cell r="O12">
            <v>266.98</v>
          </cell>
          <cell r="P12">
            <v>438.35300000000001</v>
          </cell>
          <cell r="Q12">
            <v>446.58199999999999</v>
          </cell>
          <cell r="R12">
            <v>469.16199999999998</v>
          </cell>
          <cell r="S12">
            <v>475.24299999999999</v>
          </cell>
          <cell r="T12">
            <v>472.29700000000003</v>
          </cell>
          <cell r="U12">
            <v>461.03300000000002</v>
          </cell>
          <cell r="V12">
            <v>479.89100000000002</v>
          </cell>
          <cell r="W12">
            <v>505.286</v>
          </cell>
          <cell r="X12">
            <v>537.25699999999995</v>
          </cell>
          <cell r="Y12">
            <v>586.98099999999999</v>
          </cell>
          <cell r="Z12">
            <v>584.79399999999998</v>
          </cell>
          <cell r="AA12">
            <v>594.82500000000005</v>
          </cell>
          <cell r="AB12">
            <v>673.94299999999998</v>
          </cell>
          <cell r="AC12">
            <v>737.93799999999999</v>
          </cell>
          <cell r="AD12">
            <v>738.09500000000003</v>
          </cell>
          <cell r="AE12">
            <v>739.55600000000004</v>
          </cell>
          <cell r="AF12">
            <v>738.35400000000004</v>
          </cell>
          <cell r="AG12">
            <v>735.84400000000005</v>
          </cell>
          <cell r="AH12">
            <v>735.35199999999998</v>
          </cell>
          <cell r="AI12">
            <v>671.84199999999998</v>
          </cell>
          <cell r="AJ12">
            <v>670.32799999999997</v>
          </cell>
          <cell r="AK12">
            <v>669.12099999999998</v>
          </cell>
          <cell r="AL12">
            <v>678.26300000000003</v>
          </cell>
          <cell r="AM12">
            <v>679.65099999999995</v>
          </cell>
          <cell r="AN12">
            <v>682.81899999999996</v>
          </cell>
          <cell r="AO12">
            <v>622.649</v>
          </cell>
          <cell r="AP12">
            <v>624.65200000000004</v>
          </cell>
          <cell r="AQ12">
            <v>622.99900000000002</v>
          </cell>
          <cell r="AR12">
            <v>620.74</v>
          </cell>
          <cell r="AS12">
            <v>619.96500000000003</v>
          </cell>
          <cell r="AT12">
            <v>623.15800000000002</v>
          </cell>
          <cell r="AU12">
            <v>654.12599999999998</v>
          </cell>
          <cell r="AV12">
            <v>655.11099999999999</v>
          </cell>
          <cell r="AW12">
            <v>655.89700000000005</v>
          </cell>
          <cell r="AX12">
            <v>703.36</v>
          </cell>
          <cell r="AY12">
            <v>706.47</v>
          </cell>
          <cell r="AZ12">
            <v>707.04600000000005</v>
          </cell>
          <cell r="BA12">
            <v>765.37199999999996</v>
          </cell>
          <cell r="BB12">
            <v>0</v>
          </cell>
          <cell r="BC12">
            <v>0</v>
          </cell>
          <cell r="BD12" t="str">
            <v>LIGANTES BETUMINOSOS</v>
          </cell>
          <cell r="BE12">
            <v>0</v>
          </cell>
          <cell r="BF12" t="str">
            <v>LIGANTES BETUMINOSOS</v>
          </cell>
          <cell r="BG12">
            <v>707.04600000000005</v>
          </cell>
          <cell r="BH12">
            <v>765.37199999999996</v>
          </cell>
          <cell r="BI12">
            <v>1.0820000000000001</v>
          </cell>
          <cell r="BJ12">
            <v>0</v>
          </cell>
          <cell r="BK12" t="str">
            <v>LIGANTES BETUMINOSOS</v>
          </cell>
          <cell r="BL12">
            <v>765.37199999999996</v>
          </cell>
          <cell r="BM12">
            <v>765.37199999999996</v>
          </cell>
          <cell r="BN12">
            <v>1</v>
          </cell>
          <cell r="BP12" t="str">
            <v>LIGANTES BETUMINOSOS</v>
          </cell>
          <cell r="BQ12">
            <v>678.26300000000003</v>
          </cell>
          <cell r="BR12">
            <v>765.37199999999996</v>
          </cell>
          <cell r="BS12">
            <v>1.1279999999999999</v>
          </cell>
          <cell r="BU12" t="str">
            <v>LIGANTES BETUMINOSOS</v>
          </cell>
          <cell r="BV12">
            <v>623.15800000000002</v>
          </cell>
          <cell r="BW12">
            <v>765.37199999999996</v>
          </cell>
          <cell r="BX12">
            <v>1.228</v>
          </cell>
          <cell r="BZ12" t="str">
            <v>LIGANTES BETUMINOSOS</v>
          </cell>
          <cell r="CA12">
            <v>765.37199999999996</v>
          </cell>
          <cell r="CB12">
            <v>765.37199999999996</v>
          </cell>
          <cell r="CC12">
            <v>1</v>
          </cell>
        </row>
        <row r="13">
          <cell r="A13" t="str">
            <v>OBRAS DE ARTE ESPECIAIS (Sem Aço)</v>
          </cell>
          <cell r="B13">
            <v>0</v>
          </cell>
          <cell r="C13">
            <v>0</v>
          </cell>
          <cell r="D13">
            <v>240.327</v>
          </cell>
          <cell r="E13">
            <v>240.95599999999999</v>
          </cell>
          <cell r="F13">
            <v>241.167</v>
          </cell>
          <cell r="G13">
            <v>242.24100000000001</v>
          </cell>
          <cell r="H13">
            <v>243.03100000000001</v>
          </cell>
          <cell r="I13">
            <v>244.393</v>
          </cell>
          <cell r="J13">
            <v>246.03399999999999</v>
          </cell>
          <cell r="K13">
            <v>246.524</v>
          </cell>
          <cell r="L13">
            <v>248.18199999999999</v>
          </cell>
          <cell r="M13">
            <v>249.08600000000001</v>
          </cell>
          <cell r="N13">
            <v>250.44</v>
          </cell>
          <cell r="O13">
            <v>251.15199999999999</v>
          </cell>
          <cell r="P13">
            <v>288.92</v>
          </cell>
          <cell r="Q13">
            <v>290.79599999999999</v>
          </cell>
          <cell r="R13">
            <v>292.45600000000002</v>
          </cell>
          <cell r="S13">
            <v>293.12900000000002</v>
          </cell>
          <cell r="T13">
            <v>293.91800000000001</v>
          </cell>
          <cell r="U13">
            <v>296.92500000000001</v>
          </cell>
          <cell r="V13">
            <v>299.49599999999998</v>
          </cell>
          <cell r="W13">
            <v>301.029</v>
          </cell>
          <cell r="X13">
            <v>303.50599999999997</v>
          </cell>
          <cell r="Y13">
            <v>305.33300000000003</v>
          </cell>
          <cell r="Z13">
            <v>305.66500000000002</v>
          </cell>
          <cell r="AA13">
            <v>305.161</v>
          </cell>
          <cell r="AB13">
            <v>305.06</v>
          </cell>
          <cell r="AC13">
            <v>305.35000000000002</v>
          </cell>
          <cell r="AD13">
            <v>306.20800000000003</v>
          </cell>
          <cell r="AE13">
            <v>307.36700000000002</v>
          </cell>
          <cell r="AF13">
            <v>307.47000000000003</v>
          </cell>
          <cell r="AG13">
            <v>310.18799999999999</v>
          </cell>
          <cell r="AH13">
            <v>311.976</v>
          </cell>
          <cell r="AI13">
            <v>313.29899999999998</v>
          </cell>
          <cell r="AJ13">
            <v>314.75099999999998</v>
          </cell>
          <cell r="AK13">
            <v>315.32799999999997</v>
          </cell>
          <cell r="AL13">
            <v>315.44499999999999</v>
          </cell>
          <cell r="AM13">
            <v>316.10199999999998</v>
          </cell>
          <cell r="AN13">
            <v>317.29300000000001</v>
          </cell>
          <cell r="AO13">
            <v>318.339</v>
          </cell>
          <cell r="AP13">
            <v>319.154</v>
          </cell>
          <cell r="AQ13">
            <v>319.85899999999998</v>
          </cell>
          <cell r="AR13">
            <v>320.50900000000001</v>
          </cell>
          <cell r="AS13">
            <v>321.59199999999998</v>
          </cell>
          <cell r="AT13">
            <v>325.358</v>
          </cell>
          <cell r="AU13">
            <v>327.70499999999998</v>
          </cell>
          <cell r="AV13">
            <v>331.50799999999998</v>
          </cell>
          <cell r="AW13">
            <v>337.23599999999999</v>
          </cell>
          <cell r="AX13">
            <v>341.54899999999998</v>
          </cell>
          <cell r="AY13">
            <v>343.94400000000002</v>
          </cell>
          <cell r="AZ13">
            <v>347.01100000000002</v>
          </cell>
          <cell r="BA13">
            <v>353.57</v>
          </cell>
          <cell r="BB13">
            <v>0</v>
          </cell>
          <cell r="BC13">
            <v>0</v>
          </cell>
          <cell r="BD13" t="str">
            <v>OBRAS DE ARTE ESPECIAIS (Sem Aço)</v>
          </cell>
          <cell r="BE13">
            <v>0</v>
          </cell>
          <cell r="BF13" t="str">
            <v>OBRAS DE ARTE ESPECIAIS (Sem Aço)</v>
          </cell>
          <cell r="BG13">
            <v>347.01100000000002</v>
          </cell>
          <cell r="BH13">
            <v>353.57</v>
          </cell>
          <cell r="BI13">
            <v>1.0189999999999999</v>
          </cell>
          <cell r="BJ13">
            <v>0</v>
          </cell>
          <cell r="BK13" t="str">
            <v>OBRAS DE ARTE ESPECIAIS (Sem Aço)</v>
          </cell>
          <cell r="BL13">
            <v>353.57</v>
          </cell>
          <cell r="BM13">
            <v>353.57</v>
          </cell>
          <cell r="BN13">
            <v>1</v>
          </cell>
          <cell r="BP13" t="str">
            <v>OBRAS DE ARTE ESPECIAIS (Sem Aço)</v>
          </cell>
          <cell r="BQ13">
            <v>315.44499999999999</v>
          </cell>
          <cell r="BR13">
            <v>353.57</v>
          </cell>
          <cell r="BS13">
            <v>1.121</v>
          </cell>
          <cell r="BU13" t="str">
            <v>OBRAS DE ARTE ESPECIAIS (Sem Aço)</v>
          </cell>
          <cell r="BV13">
            <v>325.358</v>
          </cell>
          <cell r="BW13">
            <v>353.57</v>
          </cell>
          <cell r="BX13">
            <v>1.087</v>
          </cell>
          <cell r="BZ13" t="str">
            <v>OBRAS DE ARTE ESPECIAIS (Sem Aço)</v>
          </cell>
          <cell r="CA13">
            <v>353.57</v>
          </cell>
          <cell r="CB13">
            <v>353.57</v>
          </cell>
          <cell r="CC13">
            <v>1</v>
          </cell>
        </row>
        <row r="14">
          <cell r="A14" t="str">
            <v>IGP - DI</v>
          </cell>
          <cell r="B14">
            <v>0</v>
          </cell>
          <cell r="C14">
            <v>0</v>
          </cell>
          <cell r="D14">
            <v>533.197</v>
          </cell>
          <cell r="E14">
            <v>537.70299999999997</v>
          </cell>
          <cell r="F14">
            <v>545.68399999999997</v>
          </cell>
          <cell r="G14">
            <v>548.14499999999998</v>
          </cell>
          <cell r="H14">
            <v>545.65200000000004</v>
          </cell>
          <cell r="I14">
            <v>542.19399999999996</v>
          </cell>
          <cell r="J14">
            <v>539.21</v>
          </cell>
          <cell r="K14">
            <v>539.54999999999995</v>
          </cell>
          <cell r="L14">
            <v>539.649</v>
          </cell>
          <cell r="M14">
            <v>542.85299999999995</v>
          </cell>
          <cell r="N14">
            <v>549.04</v>
          </cell>
          <cell r="O14">
            <v>551.149</v>
          </cell>
          <cell r="P14">
            <v>654.96799999999996</v>
          </cell>
          <cell r="Q14">
            <v>655.97500000000002</v>
          </cell>
          <cell r="R14">
            <v>659.66499999999996</v>
          </cell>
          <cell r="S14">
            <v>665.77</v>
          </cell>
          <cell r="T14">
            <v>676.69500000000005</v>
          </cell>
          <cell r="U14">
            <v>686.69600000000003</v>
          </cell>
          <cell r="V14">
            <v>689.74599999999998</v>
          </cell>
          <cell r="W14">
            <v>694.41399999999999</v>
          </cell>
          <cell r="X14">
            <v>706.83399999999995</v>
          </cell>
          <cell r="Y14">
            <v>708.69399999999996</v>
          </cell>
          <cell r="Z14">
            <v>700.601</v>
          </cell>
          <cell r="AA14">
            <v>697.44600000000003</v>
          </cell>
          <cell r="AB14">
            <v>697.923</v>
          </cell>
          <cell r="AC14">
            <v>706.66</v>
          </cell>
          <cell r="AD14">
            <v>714.24300000000005</v>
          </cell>
          <cell r="AE14">
            <v>720.69500000000005</v>
          </cell>
          <cell r="AF14">
            <v>723.577</v>
          </cell>
          <cell r="AG14">
            <v>728.14200000000005</v>
          </cell>
          <cell r="AH14">
            <v>728.08399999999995</v>
          </cell>
          <cell r="AI14">
            <v>724.39499999999998</v>
          </cell>
          <cell r="AJ14">
            <v>728.04</v>
          </cell>
          <cell r="AK14">
            <v>732.04100000000005</v>
          </cell>
          <cell r="AL14">
            <v>738.26400000000001</v>
          </cell>
          <cell r="AM14">
            <v>751.12099999999998</v>
          </cell>
          <cell r="AN14">
            <v>751.82</v>
          </cell>
          <cell r="AO14">
            <v>751.91</v>
          </cell>
          <cell r="AP14">
            <v>764.27599999999995</v>
          </cell>
          <cell r="AQ14">
            <v>764.65599999999995</v>
          </cell>
          <cell r="AR14">
            <v>772.84299999999996</v>
          </cell>
          <cell r="AS14">
            <v>785.221</v>
          </cell>
          <cell r="AT14">
            <v>803.58399999999995</v>
          </cell>
          <cell r="AU14">
            <v>834.71299999999997</v>
          </cell>
          <cell r="AV14">
            <v>862.25900000000001</v>
          </cell>
          <cell r="AW14">
            <v>893.97699999999998</v>
          </cell>
          <cell r="AX14">
            <v>917.53800000000001</v>
          </cell>
          <cell r="AY14">
            <v>924.50400000000002</v>
          </cell>
          <cell r="AZ14">
            <v>951.39499999999998</v>
          </cell>
          <cell r="BA14">
            <v>977.13300000000004</v>
          </cell>
          <cell r="BB14">
            <v>0</v>
          </cell>
          <cell r="BC14">
            <v>0</v>
          </cell>
          <cell r="BD14" t="str">
            <v>IGP - DI</v>
          </cell>
          <cell r="BE14">
            <v>0</v>
          </cell>
          <cell r="BF14" t="str">
            <v>IGP - DI</v>
          </cell>
          <cell r="BG14">
            <v>951.39499999999998</v>
          </cell>
          <cell r="BH14">
            <v>977.13300000000004</v>
          </cell>
          <cell r="BI14">
            <v>1.0269999999999999</v>
          </cell>
          <cell r="BJ14">
            <v>0</v>
          </cell>
          <cell r="BK14" t="str">
            <v>IGP - DI</v>
          </cell>
          <cell r="BL14">
            <v>977.13300000000004</v>
          </cell>
          <cell r="BM14">
            <v>977.13300000000004</v>
          </cell>
          <cell r="BN14">
            <v>1</v>
          </cell>
          <cell r="BP14" t="str">
            <v>IGP - DI</v>
          </cell>
          <cell r="BQ14">
            <v>738.26400000000001</v>
          </cell>
          <cell r="BR14">
            <v>977.13300000000004</v>
          </cell>
          <cell r="BS14">
            <v>1.3240000000000001</v>
          </cell>
          <cell r="BU14" t="str">
            <v>IGP - DI</v>
          </cell>
          <cell r="BV14">
            <v>803.58399999999995</v>
          </cell>
          <cell r="BW14">
            <v>977.13300000000004</v>
          </cell>
          <cell r="BX14">
            <v>1.216</v>
          </cell>
          <cell r="BZ14" t="str">
            <v>IGP - DI</v>
          </cell>
          <cell r="CA14">
            <v>977.13300000000004</v>
          </cell>
          <cell r="CB14">
            <v>977.13300000000004</v>
          </cell>
          <cell r="CC14">
            <v>1</v>
          </cell>
        </row>
        <row r="15">
          <cell r="A15" t="str">
            <v>ÍNDICE NACIONAL DA CONSTRUÇÃO CIVIL</v>
          </cell>
          <cell r="B15">
            <v>0</v>
          </cell>
          <cell r="C15">
            <v>0</v>
          </cell>
          <cell r="D15">
            <v>569.72</v>
          </cell>
          <cell r="E15">
            <v>571.577</v>
          </cell>
          <cell r="F15">
            <v>573.15599999999995</v>
          </cell>
          <cell r="G15">
            <v>578.22400000000005</v>
          </cell>
          <cell r="H15">
            <v>590.09900000000005</v>
          </cell>
          <cell r="I15">
            <v>594.01300000000003</v>
          </cell>
          <cell r="J15">
            <v>598.44100000000003</v>
          </cell>
          <cell r="K15">
            <v>598.89800000000002</v>
          </cell>
          <cell r="L15">
            <v>599.82299999999998</v>
          </cell>
          <cell r="M15">
            <v>600.86500000000001</v>
          </cell>
          <cell r="N15">
            <v>603.524</v>
          </cell>
          <cell r="O15">
            <v>604.02599999999995</v>
          </cell>
          <cell r="P15">
            <v>720.495</v>
          </cell>
          <cell r="Q15">
            <v>721.41399999999999</v>
          </cell>
          <cell r="R15">
            <v>723.16300000000001</v>
          </cell>
          <cell r="S15">
            <v>725.245</v>
          </cell>
          <cell r="T15">
            <v>726.923</v>
          </cell>
          <cell r="U15">
            <v>733.98400000000004</v>
          </cell>
          <cell r="V15">
            <v>738.48699999999997</v>
          </cell>
          <cell r="W15">
            <v>739.58299999999997</v>
          </cell>
          <cell r="X15">
            <v>741.30499999999995</v>
          </cell>
          <cell r="Y15">
            <v>743.86599999999999</v>
          </cell>
          <cell r="Z15">
            <v>744.86500000000001</v>
          </cell>
          <cell r="AA15">
            <v>745.85599999999999</v>
          </cell>
          <cell r="AB15">
            <v>749.51700000000005</v>
          </cell>
          <cell r="AC15">
            <v>750.18</v>
          </cell>
          <cell r="AD15">
            <v>752.524</v>
          </cell>
          <cell r="AE15">
            <v>755.37300000000005</v>
          </cell>
          <cell r="AF15">
            <v>755.625</v>
          </cell>
          <cell r="AG15">
            <v>762.30399999999997</v>
          </cell>
          <cell r="AH15">
            <v>766.69899999999996</v>
          </cell>
          <cell r="AI15">
            <v>769.95100000000002</v>
          </cell>
          <cell r="AJ15">
            <v>773.52</v>
          </cell>
          <cell r="AK15">
            <v>774.93899999999996</v>
          </cell>
          <cell r="AL15">
            <v>775.22500000000002</v>
          </cell>
          <cell r="AM15">
            <v>776.83900000000006</v>
          </cell>
          <cell r="AN15">
            <v>779.76599999999996</v>
          </cell>
          <cell r="AO15">
            <v>782.33600000000001</v>
          </cell>
          <cell r="AP15">
            <v>784.33799999999997</v>
          </cell>
          <cell r="AQ15">
            <v>786.07</v>
          </cell>
          <cell r="AR15">
            <v>787.66600000000005</v>
          </cell>
          <cell r="AS15">
            <v>790.33100000000002</v>
          </cell>
          <cell r="AT15">
            <v>799.58900000000006</v>
          </cell>
          <cell r="AU15">
            <v>805.35599999999999</v>
          </cell>
          <cell r="AV15">
            <v>814.70100000000002</v>
          </cell>
          <cell r="AW15">
            <v>828.77800000000002</v>
          </cell>
          <cell r="AX15">
            <v>839.38199999999995</v>
          </cell>
          <cell r="AY15">
            <v>845.26800000000003</v>
          </cell>
          <cell r="AZ15">
            <v>852.80899999999997</v>
          </cell>
          <cell r="BA15">
            <v>868.92899999999997</v>
          </cell>
          <cell r="BB15">
            <v>0</v>
          </cell>
          <cell r="BC15">
            <v>0</v>
          </cell>
          <cell r="BD15" t="str">
            <v>ÍNDICE NACIONAL DA CONSTRUÇÃO CIVIL</v>
          </cell>
          <cell r="BE15">
            <v>0</v>
          </cell>
          <cell r="BF15" t="str">
            <v>ÍNDICE NACIONAL DA CONSTRUÇÃO CIVIL</v>
          </cell>
          <cell r="BG15">
            <v>852.80899999999997</v>
          </cell>
          <cell r="BH15">
            <v>868.92899999999997</v>
          </cell>
          <cell r="BI15">
            <v>1.0189999999999999</v>
          </cell>
          <cell r="BJ15">
            <v>0</v>
          </cell>
          <cell r="BK15" t="str">
            <v>ÍNDICE NACIONAL DA CONSTRUÇÃO CIVIL</v>
          </cell>
          <cell r="BL15">
            <v>868.92899999999997</v>
          </cell>
          <cell r="BM15">
            <v>868.92899999999997</v>
          </cell>
          <cell r="BN15">
            <v>1</v>
          </cell>
          <cell r="BO15">
            <v>0</v>
          </cell>
          <cell r="BP15" t="str">
            <v>ÍNDICE NACIONAL DA CONSTRUÇÃO CIVIL</v>
          </cell>
          <cell r="BQ15">
            <v>775.22500000000002</v>
          </cell>
          <cell r="BR15">
            <v>868.92899999999997</v>
          </cell>
          <cell r="BS15">
            <v>1.121</v>
          </cell>
          <cell r="BT15">
            <v>0</v>
          </cell>
          <cell r="BU15" t="str">
            <v>ÍNDICE NACIONAL DA CONSTRUÇÃO CIVIL</v>
          </cell>
          <cell r="BV15">
            <v>799.58900000000006</v>
          </cell>
          <cell r="BW15">
            <v>868.92899999999997</v>
          </cell>
          <cell r="BX15">
            <v>1.087</v>
          </cell>
          <cell r="BY15">
            <v>0</v>
          </cell>
          <cell r="BZ15" t="str">
            <v>ÍNDICE NACIONAL DA CONSTRUÇÃO CIVIL</v>
          </cell>
          <cell r="CA15">
            <v>868.92899999999997</v>
          </cell>
          <cell r="CB15">
            <v>868.92899999999997</v>
          </cell>
          <cell r="CC15">
            <v>1</v>
          </cell>
        </row>
        <row r="16">
          <cell r="A16" t="str">
            <v>VERGALHÕES E ARAMES DE AÇO CARBONO</v>
          </cell>
          <cell r="B16">
            <v>0</v>
          </cell>
          <cell r="C16">
            <v>0</v>
          </cell>
          <cell r="D16">
            <v>670.84299999999996</v>
          </cell>
          <cell r="E16">
            <v>667.62300000000005</v>
          </cell>
          <cell r="F16">
            <v>678.72</v>
          </cell>
          <cell r="G16">
            <v>696.34799999999996</v>
          </cell>
          <cell r="H16">
            <v>699.17399999999998</v>
          </cell>
          <cell r="I16">
            <v>698.93</v>
          </cell>
          <cell r="J16">
            <v>702.20299999999997</v>
          </cell>
          <cell r="K16">
            <v>700.13199999999995</v>
          </cell>
          <cell r="L16">
            <v>697.11199999999997</v>
          </cell>
          <cell r="M16">
            <v>694.71400000000006</v>
          </cell>
          <cell r="N16">
            <v>691.51499999999999</v>
          </cell>
          <cell r="O16">
            <v>691.51800000000003</v>
          </cell>
          <cell r="P16">
            <v>750.68299999999999</v>
          </cell>
          <cell r="Q16">
            <v>761.16600000000005</v>
          </cell>
          <cell r="R16">
            <v>773.10400000000004</v>
          </cell>
          <cell r="S16">
            <v>774.96</v>
          </cell>
          <cell r="T16">
            <v>772.62199999999996</v>
          </cell>
          <cell r="U16">
            <v>777.86900000000003</v>
          </cell>
          <cell r="V16">
            <v>792.75</v>
          </cell>
          <cell r="W16">
            <v>793.53099999999995</v>
          </cell>
          <cell r="X16">
            <v>798.48800000000006</v>
          </cell>
          <cell r="Y16">
            <v>811.25099999999998</v>
          </cell>
          <cell r="Z16">
            <v>810.51199999999994</v>
          </cell>
          <cell r="AA16">
            <v>814.08699999999999</v>
          </cell>
          <cell r="AB16">
            <v>816.55200000000002</v>
          </cell>
          <cell r="AC16">
            <v>813.16099999999994</v>
          </cell>
          <cell r="AD16">
            <v>813.99800000000005</v>
          </cell>
          <cell r="AE16">
            <v>812.95500000000004</v>
          </cell>
          <cell r="AF16">
            <v>810.04200000000003</v>
          </cell>
          <cell r="AG16">
            <v>803.89200000000005</v>
          </cell>
          <cell r="AH16">
            <v>804.24900000000002</v>
          </cell>
          <cell r="AI16">
            <v>791.36599999999999</v>
          </cell>
          <cell r="AJ16">
            <v>793.65</v>
          </cell>
          <cell r="AK16">
            <v>802.00400000000002</v>
          </cell>
          <cell r="AL16">
            <v>794.30799999999999</v>
          </cell>
          <cell r="AM16">
            <v>791.85299999999995</v>
          </cell>
          <cell r="AN16">
            <v>802.07</v>
          </cell>
          <cell r="AO16">
            <v>809.86199999999997</v>
          </cell>
          <cell r="AP16">
            <v>805.06799999999998</v>
          </cell>
          <cell r="AQ16">
            <v>806.26300000000003</v>
          </cell>
          <cell r="AR16">
            <v>807.97500000000002</v>
          </cell>
          <cell r="AS16">
            <v>802.49800000000005</v>
          </cell>
          <cell r="AT16">
            <v>811.27</v>
          </cell>
          <cell r="AU16">
            <v>830.36</v>
          </cell>
          <cell r="AV16">
            <v>859.56</v>
          </cell>
          <cell r="AW16">
            <v>958.39300000000003</v>
          </cell>
          <cell r="AX16">
            <v>1002.884</v>
          </cell>
          <cell r="AY16">
            <v>1038.175</v>
          </cell>
          <cell r="AZ16">
            <v>1056.4290000000001</v>
          </cell>
          <cell r="BA16">
            <v>1281.923</v>
          </cell>
          <cell r="BB16">
            <v>0</v>
          </cell>
          <cell r="BC16">
            <v>0</v>
          </cell>
          <cell r="BD16">
            <v>0</v>
          </cell>
          <cell r="BE16">
            <v>0</v>
          </cell>
          <cell r="BF16" t="str">
            <v>VERGALHÕES E ARAMES DE AÇO CARBONO</v>
          </cell>
          <cell r="BG16">
            <v>1056.4290000000001</v>
          </cell>
          <cell r="BH16">
            <v>1281.923</v>
          </cell>
          <cell r="BI16">
            <v>1.2130000000000001</v>
          </cell>
          <cell r="BJ16">
            <v>0</v>
          </cell>
          <cell r="BK16" t="str">
            <v>VERGALHÕES E ARAMES DE AÇO CARBONO</v>
          </cell>
          <cell r="BL16">
            <v>1281.923</v>
          </cell>
          <cell r="BM16">
            <v>1281.923</v>
          </cell>
          <cell r="BN16">
            <v>1</v>
          </cell>
          <cell r="BP16" t="str">
            <v>VERGALHÕES E ARAMES DE AÇO CARBONO</v>
          </cell>
          <cell r="BQ16">
            <v>794.30799999999999</v>
          </cell>
          <cell r="BR16">
            <v>1281.923</v>
          </cell>
          <cell r="BS16">
            <v>1.6140000000000001</v>
          </cell>
          <cell r="BU16" t="str">
            <v>VERGALHÕES E ARAMES DE AÇO CARBONO</v>
          </cell>
          <cell r="BV16">
            <v>811.27</v>
          </cell>
          <cell r="BW16">
            <v>1281.923</v>
          </cell>
          <cell r="BX16">
            <v>1.58</v>
          </cell>
          <cell r="BZ16" t="str">
            <v>VERGALHÕES E ARAMES DE AÇO CARBONO</v>
          </cell>
          <cell r="CA16">
            <v>1281.923</v>
          </cell>
          <cell r="CB16">
            <v>1281.923</v>
          </cell>
          <cell r="CC16">
            <v>1</v>
          </cell>
        </row>
        <row r="17">
          <cell r="A17" t="str">
            <v>PRODUTOS  SIDERÚRGICOS</v>
          </cell>
          <cell r="B17">
            <v>0</v>
          </cell>
          <cell r="C17">
            <v>0</v>
          </cell>
          <cell r="D17">
            <v>124.411</v>
          </cell>
          <cell r="E17">
            <v>126.47</v>
          </cell>
          <cell r="F17">
            <v>127.886</v>
          </cell>
          <cell r="G17">
            <v>128.941</v>
          </cell>
          <cell r="H17">
            <v>129.03899999999999</v>
          </cell>
          <cell r="I17">
            <v>129.178</v>
          </cell>
          <cell r="J17">
            <v>129.06299999999999</v>
          </cell>
          <cell r="K17">
            <v>127.761</v>
          </cell>
          <cell r="L17">
            <v>128.30099999999999</v>
          </cell>
          <cell r="M17">
            <v>128.01499999999999</v>
          </cell>
          <cell r="N17">
            <v>127.982</v>
          </cell>
          <cell r="O17">
            <v>128.83500000000001</v>
          </cell>
          <cell r="P17">
            <v>156.81399999999999</v>
          </cell>
          <cell r="Q17">
            <v>164.28100000000001</v>
          </cell>
          <cell r="R17">
            <v>165.15700000000001</v>
          </cell>
          <cell r="S17">
            <v>165.41800000000001</v>
          </cell>
          <cell r="T17">
            <v>165.239</v>
          </cell>
          <cell r="U17">
            <v>166.34800000000001</v>
          </cell>
          <cell r="V17">
            <v>173.86099999999999</v>
          </cell>
          <cell r="W17">
            <v>176.00200000000001</v>
          </cell>
          <cell r="X17">
            <v>180.42400000000001</v>
          </cell>
          <cell r="Y17">
            <v>182.76300000000001</v>
          </cell>
          <cell r="Z17">
            <v>183.09100000000001</v>
          </cell>
          <cell r="AA17">
            <v>182.446</v>
          </cell>
          <cell r="AB17">
            <v>180.06200000000001</v>
          </cell>
          <cell r="AC17">
            <v>178.93199999999999</v>
          </cell>
          <cell r="AD17">
            <v>178.858</v>
          </cell>
          <cell r="AE17">
            <v>179.07</v>
          </cell>
          <cell r="AF17">
            <v>182.881</v>
          </cell>
          <cell r="AG17">
            <v>182.80500000000001</v>
          </cell>
          <cell r="AH17">
            <v>182.79300000000001</v>
          </cell>
          <cell r="AI17">
            <v>181.03299999999999</v>
          </cell>
          <cell r="AJ17">
            <v>180.43199999999999</v>
          </cell>
          <cell r="AK17">
            <v>181.172</v>
          </cell>
          <cell r="AL17">
            <v>180.517</v>
          </cell>
          <cell r="AM17">
            <v>180.53800000000001</v>
          </cell>
          <cell r="AN17">
            <v>185.14400000000001</v>
          </cell>
          <cell r="AO17">
            <v>185.95500000000001</v>
          </cell>
          <cell r="AP17">
            <v>191.68899999999999</v>
          </cell>
          <cell r="AQ17">
            <v>192.339</v>
          </cell>
          <cell r="AR17">
            <v>191.87</v>
          </cell>
          <cell r="AS17">
            <v>193.553</v>
          </cell>
          <cell r="AT17">
            <v>198.75200000000001</v>
          </cell>
          <cell r="AU17">
            <v>204.44300000000001</v>
          </cell>
          <cell r="AV17">
            <v>213.23400000000001</v>
          </cell>
          <cell r="AW17">
            <v>233.48400000000001</v>
          </cell>
          <cell r="AX17">
            <v>242.982</v>
          </cell>
          <cell r="AY17">
            <v>252.369</v>
          </cell>
          <cell r="AZ17">
            <v>263.13600000000002</v>
          </cell>
          <cell r="BA17">
            <v>304.20600000000002</v>
          </cell>
          <cell r="BB17">
            <v>0</v>
          </cell>
          <cell r="BC17">
            <v>0</v>
          </cell>
          <cell r="BD17" t="str">
            <v>PRODUTOS  SIDERÚRGICOS</v>
          </cell>
          <cell r="BE17">
            <v>0</v>
          </cell>
          <cell r="BF17" t="str">
            <v>PRODUTOS  SIDERÚRGICOS</v>
          </cell>
          <cell r="BG17">
            <v>263.13600000000002</v>
          </cell>
          <cell r="BH17">
            <v>304.20600000000002</v>
          </cell>
          <cell r="BI17">
            <v>1.1559999999999999</v>
          </cell>
          <cell r="BJ17">
            <v>0</v>
          </cell>
          <cell r="BK17" t="str">
            <v>PRODUTOS  SIDERÚRGICOS</v>
          </cell>
          <cell r="BL17">
            <v>304.20600000000002</v>
          </cell>
          <cell r="BM17">
            <v>304.20600000000002</v>
          </cell>
          <cell r="BN17">
            <v>1</v>
          </cell>
          <cell r="BP17" t="str">
            <v>PRODUTOS  SIDERÚRGICOS</v>
          </cell>
          <cell r="BQ17">
            <v>180.517</v>
          </cell>
          <cell r="BR17">
            <v>304.20600000000002</v>
          </cell>
          <cell r="BS17">
            <v>1.6850000000000001</v>
          </cell>
          <cell r="BU17" t="str">
            <v>PRODUTOS  SIDERÚRGICOS</v>
          </cell>
          <cell r="BV17">
            <v>198.75200000000001</v>
          </cell>
          <cell r="BW17">
            <v>304.20600000000002</v>
          </cell>
          <cell r="BX17">
            <v>1.5309999999999999</v>
          </cell>
          <cell r="BZ17" t="str">
            <v>PRODUTOS  SIDERÚRGICOS</v>
          </cell>
          <cell r="CA17">
            <v>304.20600000000002</v>
          </cell>
          <cell r="CB17">
            <v>304.20600000000002</v>
          </cell>
          <cell r="CC17">
            <v>1</v>
          </cell>
        </row>
        <row r="18">
          <cell r="A18" t="str">
            <v>PRODUTOS DE AÇO GALVANIZADO</v>
          </cell>
          <cell r="B18">
            <v>0</v>
          </cell>
          <cell r="C18">
            <v>0</v>
          </cell>
          <cell r="D18">
            <v>289.86200000000002</v>
          </cell>
          <cell r="E18">
            <v>290.34100000000001</v>
          </cell>
          <cell r="F18">
            <v>290.78100000000001</v>
          </cell>
          <cell r="G18">
            <v>291.55099999999999</v>
          </cell>
          <cell r="H18">
            <v>291.608</v>
          </cell>
          <cell r="I18">
            <v>291.64699999999999</v>
          </cell>
          <cell r="J18">
            <v>291.66399999999999</v>
          </cell>
          <cell r="K18">
            <v>291.81299999999999</v>
          </cell>
          <cell r="L18">
            <v>291.93900000000002</v>
          </cell>
          <cell r="M18">
            <v>292.44</v>
          </cell>
          <cell r="N18">
            <v>292.45699999999999</v>
          </cell>
          <cell r="O18">
            <v>292.529</v>
          </cell>
          <cell r="P18">
            <v>379.17</v>
          </cell>
          <cell r="Q18">
            <v>380.12299999999999</v>
          </cell>
          <cell r="R18">
            <v>380.70699999999999</v>
          </cell>
          <cell r="S18">
            <v>381.40100000000001</v>
          </cell>
          <cell r="T18">
            <v>382.09699999999998</v>
          </cell>
          <cell r="U18">
            <v>384.411</v>
          </cell>
          <cell r="V18">
            <v>385.98399999999998</v>
          </cell>
          <cell r="W18">
            <v>387.66699999999997</v>
          </cell>
          <cell r="X18">
            <v>390.59</v>
          </cell>
          <cell r="Y18">
            <v>392.76299999999998</v>
          </cell>
          <cell r="Z18">
            <v>393.92399999999998</v>
          </cell>
          <cell r="AA18">
            <v>394.43599999999998</v>
          </cell>
          <cell r="AB18">
            <v>394.55500000000001</v>
          </cell>
          <cell r="AC18">
            <v>397.59800000000001</v>
          </cell>
          <cell r="AD18">
            <v>400.92</v>
          </cell>
          <cell r="AE18">
            <v>402.43799999999999</v>
          </cell>
          <cell r="AF18">
            <v>402.572</v>
          </cell>
          <cell r="AG18">
            <v>406.13</v>
          </cell>
          <cell r="AH18">
            <v>408.47199999999998</v>
          </cell>
          <cell r="AI18">
            <v>410.20499999999998</v>
          </cell>
          <cell r="AJ18">
            <v>412.10599999999999</v>
          </cell>
          <cell r="AK18">
            <v>412.86200000000002</v>
          </cell>
          <cell r="AL18">
            <v>413.01499999999999</v>
          </cell>
          <cell r="AM18">
            <v>413.875</v>
          </cell>
          <cell r="AN18">
            <v>415.435</v>
          </cell>
          <cell r="AO18">
            <v>416.80399999999997</v>
          </cell>
          <cell r="AP18">
            <v>417.87099999999998</v>
          </cell>
          <cell r="AQ18">
            <v>418.79500000000002</v>
          </cell>
          <cell r="AR18">
            <v>419.64499999999998</v>
          </cell>
          <cell r="AS18">
            <v>421.06299999999999</v>
          </cell>
          <cell r="AT18">
            <v>425.99400000000003</v>
          </cell>
          <cell r="AU18">
            <v>429.06599999999997</v>
          </cell>
          <cell r="AV18">
            <v>434.04500000000002</v>
          </cell>
          <cell r="AW18">
            <v>441.54500000000002</v>
          </cell>
          <cell r="AX18">
            <v>447.19200000000001</v>
          </cell>
          <cell r="AY18">
            <v>450.327</v>
          </cell>
          <cell r="AZ18">
            <v>454.34399999999999</v>
          </cell>
          <cell r="BA18">
            <v>462.93099999999998</v>
          </cell>
          <cell r="BB18">
            <v>0</v>
          </cell>
          <cell r="BC18">
            <v>0</v>
          </cell>
          <cell r="BD18" t="str">
            <v>PRODUTOS DE AÇO GALVANIZADO</v>
          </cell>
          <cell r="BE18">
            <v>0</v>
          </cell>
          <cell r="BF18" t="str">
            <v>PRODUTOS DE AÇO GALVANIZADO</v>
          </cell>
          <cell r="BG18">
            <v>454.34399999999999</v>
          </cell>
          <cell r="BH18">
            <v>462.93099999999998</v>
          </cell>
          <cell r="BI18">
            <v>1.0189999999999999</v>
          </cell>
          <cell r="BJ18">
            <v>0</v>
          </cell>
          <cell r="BK18" t="str">
            <v>PRODUTOS DE AÇO GALVANIZADO</v>
          </cell>
          <cell r="BL18">
            <v>462.93099999999998</v>
          </cell>
          <cell r="BM18">
            <v>462.93099999999998</v>
          </cell>
          <cell r="BN18">
            <v>1</v>
          </cell>
          <cell r="BP18" t="str">
            <v>PRODUTOS DE AÇO GALVANIZADO</v>
          </cell>
          <cell r="BQ18">
            <v>413.01499999999999</v>
          </cell>
          <cell r="BR18">
            <v>462.93099999999998</v>
          </cell>
          <cell r="BS18">
            <v>1.121</v>
          </cell>
          <cell r="BU18" t="str">
            <v>PRODUTOS DE AÇO GALVANIZADO</v>
          </cell>
          <cell r="BV18">
            <v>425.99400000000003</v>
          </cell>
          <cell r="BW18">
            <v>462.93099999999998</v>
          </cell>
          <cell r="BX18">
            <v>1.087</v>
          </cell>
          <cell r="BZ18" t="str">
            <v>PRODUTOS DE AÇO GALVANIZADO</v>
          </cell>
          <cell r="CA18">
            <v>462.93099999999998</v>
          </cell>
          <cell r="CB18">
            <v>462.93099999999998</v>
          </cell>
          <cell r="CC18">
            <v>1</v>
          </cell>
        </row>
        <row r="19">
          <cell r="A19" t="str">
            <v>SINALIZAÇÃO VERTICAL</v>
          </cell>
          <cell r="B19">
            <v>0</v>
          </cell>
          <cell r="C19">
            <v>0</v>
          </cell>
          <cell r="D19">
            <v>139.28899999999999</v>
          </cell>
          <cell r="E19">
            <v>140.75299999999999</v>
          </cell>
          <cell r="F19">
            <v>142.79599999999999</v>
          </cell>
          <cell r="G19">
            <v>143.375</v>
          </cell>
          <cell r="H19">
            <v>142.78</v>
          </cell>
          <cell r="I19">
            <v>142.535</v>
          </cell>
          <cell r="J19">
            <v>142.50299999999999</v>
          </cell>
          <cell r="K19">
            <v>142.41499999999999</v>
          </cell>
          <cell r="L19">
            <v>143.48400000000001</v>
          </cell>
          <cell r="M19">
            <v>144.179</v>
          </cell>
          <cell r="N19">
            <v>143.494</v>
          </cell>
          <cell r="O19">
            <v>144.38900000000001</v>
          </cell>
          <cell r="P19">
            <v>178.94200000000001</v>
          </cell>
          <cell r="Q19">
            <v>177.273</v>
          </cell>
          <cell r="R19">
            <v>174.35599999999999</v>
          </cell>
          <cell r="S19">
            <v>174.76900000000001</v>
          </cell>
          <cell r="T19">
            <v>175.78100000000001</v>
          </cell>
          <cell r="U19">
            <v>176.70500000000001</v>
          </cell>
          <cell r="V19">
            <v>179.029</v>
          </cell>
          <cell r="W19">
            <v>179.12200000000001</v>
          </cell>
          <cell r="X19">
            <v>185.00399999999999</v>
          </cell>
          <cell r="Y19">
            <v>185.453</v>
          </cell>
          <cell r="Z19">
            <v>188.27500000000001</v>
          </cell>
          <cell r="AA19">
            <v>188.06299999999999</v>
          </cell>
          <cell r="AB19">
            <v>187.72499999999999</v>
          </cell>
          <cell r="AC19">
            <v>189.267</v>
          </cell>
          <cell r="AD19">
            <v>190.57</v>
          </cell>
          <cell r="AE19">
            <v>190.78399999999999</v>
          </cell>
          <cell r="AF19">
            <v>191.994</v>
          </cell>
          <cell r="AG19">
            <v>192.155</v>
          </cell>
          <cell r="AH19">
            <v>192.36699999999999</v>
          </cell>
          <cell r="AI19">
            <v>192.27799999999999</v>
          </cell>
          <cell r="AJ19">
            <v>193.11799999999999</v>
          </cell>
          <cell r="AK19">
            <v>193.303</v>
          </cell>
          <cell r="AL19">
            <v>190.66499999999999</v>
          </cell>
          <cell r="AM19">
            <v>190.857</v>
          </cell>
          <cell r="AN19">
            <v>191.28899999999999</v>
          </cell>
          <cell r="AO19">
            <v>192.35900000000001</v>
          </cell>
          <cell r="AP19">
            <v>192.70699999999999</v>
          </cell>
          <cell r="AQ19">
            <v>193.93</v>
          </cell>
          <cell r="AR19">
            <v>195.029</v>
          </cell>
          <cell r="AS19">
            <v>196.71700000000001</v>
          </cell>
          <cell r="AT19">
            <v>197.52699999999999</v>
          </cell>
          <cell r="AU19">
            <v>199.05</v>
          </cell>
          <cell r="AV19">
            <v>201.197</v>
          </cell>
          <cell r="AW19">
            <v>202.87799999999999</v>
          </cell>
          <cell r="AX19">
            <v>204.27799999999999</v>
          </cell>
          <cell r="AY19">
            <v>206.155</v>
          </cell>
          <cell r="AZ19">
            <v>208.261</v>
          </cell>
          <cell r="BA19">
            <v>211.04300000000001</v>
          </cell>
          <cell r="BB19">
            <v>0</v>
          </cell>
          <cell r="BC19">
            <v>0</v>
          </cell>
          <cell r="BD19" t="str">
            <v>SINALIZAÇÃO VERTICAL</v>
          </cell>
          <cell r="BE19">
            <v>0</v>
          </cell>
          <cell r="BF19" t="str">
            <v>SINALIZAÇÃO VERTICAL</v>
          </cell>
          <cell r="BG19">
            <v>208.261</v>
          </cell>
          <cell r="BH19">
            <v>211.04300000000001</v>
          </cell>
          <cell r="BI19">
            <v>1.0129999999999999</v>
          </cell>
          <cell r="BJ19">
            <v>0</v>
          </cell>
          <cell r="BK19" t="str">
            <v>SINALIZAÇÃO VERTICAL</v>
          </cell>
          <cell r="BL19">
            <v>211.04300000000001</v>
          </cell>
          <cell r="BM19">
            <v>211.04300000000001</v>
          </cell>
          <cell r="BN19">
            <v>1</v>
          </cell>
          <cell r="BP19" t="str">
            <v>SINALIZAÇÃO VERTICAL</v>
          </cell>
          <cell r="BQ19">
            <v>190.66499999999999</v>
          </cell>
          <cell r="BR19">
            <v>211.04300000000001</v>
          </cell>
          <cell r="BS19">
            <v>1.107</v>
          </cell>
          <cell r="BU19" t="str">
            <v>SINALIZAÇÃO VERTICAL</v>
          </cell>
          <cell r="BV19">
            <v>197.52699999999999</v>
          </cell>
          <cell r="BW19">
            <v>211.04300000000001</v>
          </cell>
          <cell r="BX19">
            <v>1.0680000000000001</v>
          </cell>
          <cell r="BZ19" t="str">
            <v>SINALIZAÇÃO VERTICAL</v>
          </cell>
          <cell r="CA19">
            <v>211.04300000000001</v>
          </cell>
          <cell r="CB19">
            <v>211.04300000000001</v>
          </cell>
          <cell r="CC19">
            <v>1</v>
          </cell>
        </row>
        <row r="20">
          <cell r="A20" t="str">
            <v>ASFALTO DILUÍDO</v>
          </cell>
          <cell r="B20">
            <v>0</v>
          </cell>
          <cell r="C20">
            <v>0</v>
          </cell>
          <cell r="D20">
            <v>306.06200000000001</v>
          </cell>
          <cell r="E20">
            <v>308.21499999999997</v>
          </cell>
          <cell r="F20">
            <v>308.21499999999997</v>
          </cell>
          <cell r="G20">
            <v>307.97699999999998</v>
          </cell>
          <cell r="H20">
            <v>309.40699999999998</v>
          </cell>
          <cell r="I20">
            <v>308.30099999999999</v>
          </cell>
          <cell r="J20">
            <v>308.19099999999997</v>
          </cell>
          <cell r="K20">
            <v>307.27199999999999</v>
          </cell>
          <cell r="L20">
            <v>298.43700000000001</v>
          </cell>
          <cell r="M20">
            <v>295.85599999999999</v>
          </cell>
          <cell r="N20">
            <v>311.67599999999999</v>
          </cell>
          <cell r="O20">
            <v>298.755</v>
          </cell>
          <cell r="P20">
            <v>516.30700000000002</v>
          </cell>
          <cell r="Q20">
            <v>527.05100000000004</v>
          </cell>
          <cell r="R20">
            <v>542.75099999999998</v>
          </cell>
          <cell r="S20">
            <v>563.22900000000004</v>
          </cell>
          <cell r="T20">
            <v>558.89300000000003</v>
          </cell>
          <cell r="U20">
            <v>556.53399999999999</v>
          </cell>
          <cell r="V20">
            <v>591.40800000000002</v>
          </cell>
          <cell r="W20">
            <v>632.06200000000001</v>
          </cell>
          <cell r="X20">
            <v>673.14200000000005</v>
          </cell>
          <cell r="Y20">
            <v>735.95799999999997</v>
          </cell>
          <cell r="Z20">
            <v>746.17399999999998</v>
          </cell>
          <cell r="AA20">
            <v>741.08900000000006</v>
          </cell>
          <cell r="AB20">
            <v>849.92600000000004</v>
          </cell>
          <cell r="AC20">
            <v>938.11</v>
          </cell>
          <cell r="AD20">
            <v>934.67100000000005</v>
          </cell>
          <cell r="AE20">
            <v>939.68700000000001</v>
          </cell>
          <cell r="AF20">
            <v>932.89599999999996</v>
          </cell>
          <cell r="AG20">
            <v>930.19100000000003</v>
          </cell>
          <cell r="AH20">
            <v>932.49800000000005</v>
          </cell>
          <cell r="AI20">
            <v>842.68799999999999</v>
          </cell>
          <cell r="AJ20">
            <v>842.899</v>
          </cell>
          <cell r="AK20">
            <v>836.19200000000001</v>
          </cell>
          <cell r="AL20">
            <v>857.37</v>
          </cell>
          <cell r="AM20">
            <v>855.13800000000003</v>
          </cell>
          <cell r="AN20">
            <v>860.02599999999995</v>
          </cell>
          <cell r="AO20">
            <v>773.54</v>
          </cell>
          <cell r="AP20">
            <v>771.12699999999995</v>
          </cell>
          <cell r="AQ20">
            <v>775.00599999999997</v>
          </cell>
          <cell r="AR20">
            <v>768.81600000000003</v>
          </cell>
          <cell r="AS20">
            <v>767.59500000000003</v>
          </cell>
          <cell r="AT20">
            <v>773.38599999999997</v>
          </cell>
          <cell r="AU20">
            <v>767.50099999999998</v>
          </cell>
          <cell r="AV20">
            <v>774.03099999999995</v>
          </cell>
          <cell r="AW20">
            <v>768.56600000000003</v>
          </cell>
          <cell r="AX20">
            <v>831.32799999999997</v>
          </cell>
          <cell r="AY20">
            <v>833.49800000000005</v>
          </cell>
          <cell r="AZ20">
            <v>836.67899999999997</v>
          </cell>
          <cell r="BA20">
            <v>868.35400000000004</v>
          </cell>
          <cell r="BB20">
            <v>0</v>
          </cell>
          <cell r="BC20">
            <v>0</v>
          </cell>
          <cell r="BD20" t="str">
            <v>ASFALTO DILUÍDO</v>
          </cell>
          <cell r="BE20">
            <v>0</v>
          </cell>
          <cell r="BF20" t="str">
            <v>ASFALTO DILUÍDO</v>
          </cell>
          <cell r="BG20">
            <v>836.67899999999997</v>
          </cell>
          <cell r="BH20">
            <v>868.35400000000004</v>
          </cell>
          <cell r="BI20">
            <v>1.038</v>
          </cell>
          <cell r="BJ20">
            <v>0</v>
          </cell>
          <cell r="BK20" t="str">
            <v>ASFALTO DILUÍDO</v>
          </cell>
          <cell r="BL20">
            <v>868.35400000000004</v>
          </cell>
          <cell r="BM20">
            <v>868.35400000000004</v>
          </cell>
          <cell r="BN20">
            <v>1</v>
          </cell>
          <cell r="BP20" t="str">
            <v>ASFALTO DILUÍDO</v>
          </cell>
          <cell r="BQ20">
            <v>857.37</v>
          </cell>
          <cell r="BR20">
            <v>868.35400000000004</v>
          </cell>
          <cell r="BS20">
            <v>1.0129999999999999</v>
          </cell>
          <cell r="BU20" t="str">
            <v>ASFALTO DILUÍDO</v>
          </cell>
          <cell r="BV20">
            <v>773.38599999999997</v>
          </cell>
          <cell r="BW20">
            <v>868.35400000000004</v>
          </cell>
          <cell r="BX20">
            <v>1.123</v>
          </cell>
          <cell r="BZ20" t="str">
            <v>ASFALTO DILUÍDO</v>
          </cell>
          <cell r="CA20">
            <v>868.35400000000004</v>
          </cell>
          <cell r="CB20">
            <v>868.35400000000004</v>
          </cell>
          <cell r="CC20">
            <v>1</v>
          </cell>
        </row>
        <row r="21">
          <cell r="A21" t="str">
            <v>CIMENTO ASFÁLTICO PETRÓLEO (CAP 7 e 20)</v>
          </cell>
          <cell r="B21">
            <v>0</v>
          </cell>
          <cell r="C21">
            <v>0</v>
          </cell>
          <cell r="D21">
            <v>264.995</v>
          </cell>
          <cell r="E21">
            <v>266.94</v>
          </cell>
          <cell r="F21">
            <v>266.94</v>
          </cell>
          <cell r="G21">
            <v>263.91899999999998</v>
          </cell>
          <cell r="H21">
            <v>265.375</v>
          </cell>
          <cell r="I21">
            <v>263.91800000000001</v>
          </cell>
          <cell r="J21">
            <v>264.74700000000001</v>
          </cell>
          <cell r="K21">
            <v>265.43</v>
          </cell>
          <cell r="L21">
            <v>259.08499999999998</v>
          </cell>
          <cell r="M21">
            <v>259.255</v>
          </cell>
          <cell r="N21">
            <v>266.95100000000002</v>
          </cell>
          <cell r="O21">
            <v>259.572</v>
          </cell>
          <cell r="P21">
            <v>420.04300000000001</v>
          </cell>
          <cell r="Q21">
            <v>425.36599999999999</v>
          </cell>
          <cell r="R21">
            <v>449.69200000000001</v>
          </cell>
          <cell r="S21">
            <v>447.63799999999998</v>
          </cell>
          <cell r="T21">
            <v>450.51</v>
          </cell>
          <cell r="U21">
            <v>449.09500000000003</v>
          </cell>
          <cell r="V21">
            <v>480.721</v>
          </cell>
          <cell r="W21">
            <v>506.88400000000001</v>
          </cell>
          <cell r="X21">
            <v>540.83500000000004</v>
          </cell>
          <cell r="Y21">
            <v>594.66499999999996</v>
          </cell>
          <cell r="Z21">
            <v>600.33399999999995</v>
          </cell>
          <cell r="AA21">
            <v>614.80999999999995</v>
          </cell>
          <cell r="AB21">
            <v>708.39499999999998</v>
          </cell>
          <cell r="AC21">
            <v>780.30399999999997</v>
          </cell>
          <cell r="AD21">
            <v>778.78</v>
          </cell>
          <cell r="AE21">
            <v>780.83799999999997</v>
          </cell>
          <cell r="AF21">
            <v>776.96199999999999</v>
          </cell>
          <cell r="AG21">
            <v>775.73500000000001</v>
          </cell>
          <cell r="AH21">
            <v>775.82600000000002</v>
          </cell>
          <cell r="AI21">
            <v>699.32500000000005</v>
          </cell>
          <cell r="AJ21">
            <v>696.03</v>
          </cell>
          <cell r="AK21">
            <v>694.58500000000004</v>
          </cell>
          <cell r="AL21">
            <v>705.89499999999998</v>
          </cell>
          <cell r="AM21">
            <v>707.54499999999996</v>
          </cell>
          <cell r="AN21">
            <v>710.06100000000004</v>
          </cell>
          <cell r="AO21">
            <v>641.67600000000004</v>
          </cell>
          <cell r="AP21">
            <v>642.81700000000001</v>
          </cell>
          <cell r="AQ21">
            <v>641.81500000000005</v>
          </cell>
          <cell r="AR21">
            <v>639.63199999999995</v>
          </cell>
          <cell r="AS21">
            <v>638.072</v>
          </cell>
          <cell r="AT21">
            <v>640.73900000000003</v>
          </cell>
          <cell r="AU21">
            <v>677.94500000000005</v>
          </cell>
          <cell r="AV21">
            <v>678.42200000000003</v>
          </cell>
          <cell r="AW21">
            <v>678.29100000000005</v>
          </cell>
          <cell r="AX21">
            <v>732.37</v>
          </cell>
          <cell r="AY21">
            <v>734.47799999999995</v>
          </cell>
          <cell r="AZ21">
            <v>733.97500000000002</v>
          </cell>
          <cell r="BA21">
            <v>803.51400000000001</v>
          </cell>
          <cell r="BB21">
            <v>0</v>
          </cell>
          <cell r="BC21">
            <v>0</v>
          </cell>
          <cell r="BD21" t="str">
            <v>CIMENTO ASFÁLTICO PETRÓLEO (CAP 7 e 20)</v>
          </cell>
          <cell r="BE21">
            <v>0</v>
          </cell>
          <cell r="BF21" t="str">
            <v>CIMENTO ASFÁLTICO PETRÓLEO (CAP 7 e 20)</v>
          </cell>
          <cell r="BG21">
            <v>733.97500000000002</v>
          </cell>
          <cell r="BH21">
            <v>803.51400000000001</v>
          </cell>
          <cell r="BI21">
            <v>1.095</v>
          </cell>
          <cell r="BJ21">
            <v>0</v>
          </cell>
          <cell r="BK21" t="str">
            <v>CIMENTO ASFÁLTICO PETRÓLEO (CAP 7 e 20)</v>
          </cell>
          <cell r="BL21">
            <v>803.51400000000001</v>
          </cell>
          <cell r="BM21">
            <v>803.51400000000001</v>
          </cell>
          <cell r="BN21">
            <v>1</v>
          </cell>
          <cell r="BP21" t="str">
            <v>CIMENTO ASFÁLTICO PETRÓLEO (CAP 7 e 20)</v>
          </cell>
          <cell r="BQ21">
            <v>705.89499999999998</v>
          </cell>
          <cell r="BR21">
            <v>803.51400000000001</v>
          </cell>
          <cell r="BS21">
            <v>1.1379999999999999</v>
          </cell>
          <cell r="BU21" t="str">
            <v>CIMENTO ASFÁLTICO PETRÓLEO (CAP 7 e 20)</v>
          </cell>
          <cell r="BV21">
            <v>640.73900000000003</v>
          </cell>
          <cell r="BW21">
            <v>803.51400000000001</v>
          </cell>
          <cell r="BX21">
            <v>1.254</v>
          </cell>
          <cell r="BZ21" t="str">
            <v>CIMENTO ASFÁLTICO PETRÓLEO (CAP 7 e 20)</v>
          </cell>
          <cell r="CA21">
            <v>803.51400000000001</v>
          </cell>
          <cell r="CB21">
            <v>803.51400000000001</v>
          </cell>
          <cell r="CC21">
            <v>1</v>
          </cell>
        </row>
        <row r="22">
          <cell r="A22" t="str">
            <v>EMULSÕES (RR1C E RR2C)</v>
          </cell>
          <cell r="B22">
            <v>0</v>
          </cell>
          <cell r="C22">
            <v>0</v>
          </cell>
          <cell r="D22">
            <v>285.45</v>
          </cell>
          <cell r="E22">
            <v>289.58</v>
          </cell>
          <cell r="F22">
            <v>289.58</v>
          </cell>
          <cell r="G22">
            <v>288.45</v>
          </cell>
          <cell r="H22">
            <v>287.54399999999998</v>
          </cell>
          <cell r="I22">
            <v>290.38</v>
          </cell>
          <cell r="J22">
            <v>291.56799999999998</v>
          </cell>
          <cell r="K22">
            <v>290.505</v>
          </cell>
          <cell r="L22">
            <v>284.36099999999999</v>
          </cell>
          <cell r="M22">
            <v>280.12900000000002</v>
          </cell>
          <cell r="N22">
            <v>286.15699999999998</v>
          </cell>
          <cell r="O22">
            <v>270.548</v>
          </cell>
          <cell r="P22">
            <v>446.79500000000002</v>
          </cell>
          <cell r="Q22">
            <v>457.34</v>
          </cell>
          <cell r="R22">
            <v>478.92200000000003</v>
          </cell>
          <cell r="S22">
            <v>490.72500000000002</v>
          </cell>
          <cell r="T22">
            <v>483.03399999999999</v>
          </cell>
          <cell r="U22">
            <v>462.48899999999998</v>
          </cell>
          <cell r="V22">
            <v>468.99599999999998</v>
          </cell>
          <cell r="W22">
            <v>492.38299999999998</v>
          </cell>
          <cell r="X22">
            <v>521.78800000000001</v>
          </cell>
          <cell r="Y22">
            <v>566.846</v>
          </cell>
          <cell r="Z22">
            <v>556.76700000000005</v>
          </cell>
          <cell r="AA22">
            <v>564.50800000000004</v>
          </cell>
          <cell r="AB22">
            <v>629.07600000000002</v>
          </cell>
          <cell r="AC22">
            <v>682.17899999999997</v>
          </cell>
          <cell r="AD22">
            <v>683.40499999999997</v>
          </cell>
          <cell r="AE22">
            <v>684.87599999999998</v>
          </cell>
          <cell r="AF22">
            <v>684.04700000000003</v>
          </cell>
          <cell r="AG22">
            <v>681.21400000000006</v>
          </cell>
          <cell r="AH22">
            <v>681.11099999999999</v>
          </cell>
          <cell r="AI22">
            <v>628.23800000000006</v>
          </cell>
          <cell r="AJ22">
            <v>628.37699999999995</v>
          </cell>
          <cell r="AK22">
            <v>628.25300000000004</v>
          </cell>
          <cell r="AL22">
            <v>634.024</v>
          </cell>
          <cell r="AM22">
            <v>635.48299999999995</v>
          </cell>
          <cell r="AN22">
            <v>638.74900000000002</v>
          </cell>
          <cell r="AO22">
            <v>589.14599999999996</v>
          </cell>
          <cell r="AP22">
            <v>591.64800000000002</v>
          </cell>
          <cell r="AQ22">
            <v>588.70699999999999</v>
          </cell>
          <cell r="AR22">
            <v>586.69899999999996</v>
          </cell>
          <cell r="AS22">
            <v>584.84</v>
          </cell>
          <cell r="AT22">
            <v>588.65</v>
          </cell>
          <cell r="AU22">
            <v>617.77300000000002</v>
          </cell>
          <cell r="AV22">
            <v>619.16600000000005</v>
          </cell>
          <cell r="AW22">
            <v>621.16999999999996</v>
          </cell>
          <cell r="AX22">
            <v>661.17</v>
          </cell>
          <cell r="AY22">
            <v>665.30899999999997</v>
          </cell>
          <cell r="AZ22">
            <v>666.40099999999995</v>
          </cell>
          <cell r="BA22">
            <v>718.82799999999997</v>
          </cell>
          <cell r="BB22">
            <v>0</v>
          </cell>
          <cell r="BC22">
            <v>0</v>
          </cell>
          <cell r="BD22" t="str">
            <v>EMULSÕES (RR1C E RR2C)</v>
          </cell>
          <cell r="BE22">
            <v>0</v>
          </cell>
          <cell r="BF22" t="str">
            <v>EMULSÕES (RR1C E RR2C)</v>
          </cell>
          <cell r="BG22">
            <v>666.40099999999995</v>
          </cell>
          <cell r="BH22">
            <v>718.82799999999997</v>
          </cell>
          <cell r="BI22">
            <v>1.079</v>
          </cell>
          <cell r="BJ22">
            <v>0</v>
          </cell>
          <cell r="BK22" t="str">
            <v>EMULSÕES (RR1C E RR2C)</v>
          </cell>
          <cell r="BL22">
            <v>718.82799999999997</v>
          </cell>
          <cell r="BM22">
            <v>718.82799999999997</v>
          </cell>
          <cell r="BN22">
            <v>1</v>
          </cell>
          <cell r="BP22" t="str">
            <v>EMULSÕES (RR1C E RR2C)</v>
          </cell>
          <cell r="BQ22">
            <v>634.024</v>
          </cell>
          <cell r="BR22">
            <v>718.82799999999997</v>
          </cell>
          <cell r="BS22">
            <v>1.1339999999999999</v>
          </cell>
          <cell r="BU22" t="str">
            <v>EMULSÕES (RR1C E RR2C)</v>
          </cell>
          <cell r="BV22">
            <v>588.65</v>
          </cell>
          <cell r="BW22">
            <v>718.82799999999997</v>
          </cell>
          <cell r="BX22">
            <v>1.2210000000000001</v>
          </cell>
          <cell r="BZ22" t="str">
            <v>EMULSÕES (RR1C E RR2C)</v>
          </cell>
          <cell r="CA22">
            <v>718.82799999999997</v>
          </cell>
          <cell r="CB22">
            <v>718.82799999999997</v>
          </cell>
          <cell r="CC22">
            <v>1</v>
          </cell>
        </row>
        <row r="23">
          <cell r="A23" t="str">
            <v>ADMINISTRAÇÃO LOCAL</v>
          </cell>
          <cell r="B23">
            <v>0</v>
          </cell>
          <cell r="C23">
            <v>0</v>
          </cell>
          <cell r="D23">
            <v>0</v>
          </cell>
          <cell r="E23">
            <v>0</v>
          </cell>
          <cell r="F23">
            <v>0</v>
          </cell>
          <cell r="G23">
            <v>0</v>
          </cell>
          <cell r="H23">
            <v>0</v>
          </cell>
          <cell r="I23">
            <v>0</v>
          </cell>
          <cell r="J23">
            <v>0</v>
          </cell>
          <cell r="K23">
            <v>0</v>
          </cell>
          <cell r="L23">
            <v>0</v>
          </cell>
          <cell r="M23">
            <v>0</v>
          </cell>
          <cell r="N23">
            <v>0</v>
          </cell>
          <cell r="O23">
            <v>0</v>
          </cell>
          <cell r="P23">
            <v>104.496</v>
          </cell>
          <cell r="Q23">
            <v>104.718</v>
          </cell>
          <cell r="R23">
            <v>105.017</v>
          </cell>
          <cell r="S23">
            <v>105.31100000000001</v>
          </cell>
          <cell r="T23">
            <v>106</v>
          </cell>
          <cell r="U23">
            <v>106.411</v>
          </cell>
          <cell r="V23">
            <v>106.73399999999999</v>
          </cell>
          <cell r="W23">
            <v>106.825</v>
          </cell>
          <cell r="X23">
            <v>107.619</v>
          </cell>
          <cell r="Y23">
            <v>108.006</v>
          </cell>
          <cell r="Z23">
            <v>108.492</v>
          </cell>
          <cell r="AA23">
            <v>108.11</v>
          </cell>
          <cell r="AB23">
            <v>108.499</v>
          </cell>
          <cell r="AC23">
            <v>108.901</v>
          </cell>
          <cell r="AD23">
            <v>109.358</v>
          </cell>
          <cell r="AE23">
            <v>109.71899999999999</v>
          </cell>
          <cell r="AF23">
            <v>110.28400000000001</v>
          </cell>
          <cell r="AG23">
            <v>110.20399999999999</v>
          </cell>
          <cell r="AH23">
            <v>110.626</v>
          </cell>
          <cell r="AI23">
            <v>111.045</v>
          </cell>
          <cell r="AJ23">
            <v>111.941</v>
          </cell>
          <cell r="AK23">
            <v>112.307</v>
          </cell>
          <cell r="AL23">
            <v>112.476</v>
          </cell>
          <cell r="AM23">
            <v>112.797</v>
          </cell>
          <cell r="AN23">
            <v>113.28</v>
          </cell>
          <cell r="AO23">
            <v>113.261</v>
          </cell>
          <cell r="AP23">
            <v>112.919</v>
          </cell>
          <cell r="AQ23">
            <v>112.32599999999999</v>
          </cell>
          <cell r="AR23">
            <v>112.08</v>
          </cell>
          <cell r="AS23">
            <v>112.411</v>
          </cell>
          <cell r="AT23">
            <v>113.432</v>
          </cell>
          <cell r="AU23">
            <v>114.19199999999999</v>
          </cell>
          <cell r="AV23">
            <v>114.655</v>
          </cell>
          <cell r="AW23">
            <v>115.033</v>
          </cell>
          <cell r="AX23">
            <v>115.652</v>
          </cell>
          <cell r="AY23">
            <v>116.105</v>
          </cell>
          <cell r="AZ23">
            <v>117.054</v>
          </cell>
          <cell r="BA23">
            <v>117.721</v>
          </cell>
          <cell r="BB23">
            <v>0</v>
          </cell>
          <cell r="BC23">
            <v>0</v>
          </cell>
          <cell r="BD23" t="str">
            <v>ADMINISTRAÇÃO LOCAL</v>
          </cell>
          <cell r="BE23">
            <v>0</v>
          </cell>
          <cell r="BF23" t="str">
            <v>ADMINISTRAÇÃO LOCAL</v>
          </cell>
          <cell r="BG23">
            <v>117.054</v>
          </cell>
          <cell r="BH23">
            <v>117.721</v>
          </cell>
          <cell r="BI23">
            <v>1.006</v>
          </cell>
          <cell r="BJ23">
            <v>0</v>
          </cell>
          <cell r="BK23" t="str">
            <v>ADMINISTRAÇÃO LOCAL</v>
          </cell>
          <cell r="BL23">
            <v>117.721</v>
          </cell>
          <cell r="BM23">
            <v>117.721</v>
          </cell>
          <cell r="BN23">
            <v>1</v>
          </cell>
          <cell r="BP23" t="str">
            <v>ADMINISTRAÇÃO LOCAL</v>
          </cell>
          <cell r="BQ23">
            <v>112.476</v>
          </cell>
          <cell r="BR23">
            <v>117.721</v>
          </cell>
          <cell r="BS23">
            <v>1.0469999999999999</v>
          </cell>
          <cell r="BU23" t="str">
            <v>ADMINISTRAÇÃO LOCAL</v>
          </cell>
          <cell r="BV23">
            <v>113.432</v>
          </cell>
          <cell r="BW23">
            <v>117.721</v>
          </cell>
          <cell r="BX23">
            <v>1.038</v>
          </cell>
          <cell r="BZ23" t="str">
            <v>ADMINISTRAÇÃO LOCAL</v>
          </cell>
          <cell r="CA23">
            <v>117.721</v>
          </cell>
          <cell r="CB23">
            <v>117.721</v>
          </cell>
          <cell r="CC23">
            <v>1</v>
          </cell>
        </row>
        <row r="24">
          <cell r="A24" t="str">
            <v>MOBILIZAÇÃO E DESMOBILIZAÇÃO</v>
          </cell>
          <cell r="B24">
            <v>0</v>
          </cell>
          <cell r="C24">
            <v>0</v>
          </cell>
          <cell r="D24">
            <v>0</v>
          </cell>
          <cell r="E24">
            <v>0</v>
          </cell>
          <cell r="F24">
            <v>0</v>
          </cell>
          <cell r="G24">
            <v>0</v>
          </cell>
          <cell r="H24">
            <v>0</v>
          </cell>
          <cell r="I24">
            <v>0</v>
          </cell>
          <cell r="J24">
            <v>0</v>
          </cell>
          <cell r="K24">
            <v>0</v>
          </cell>
          <cell r="L24">
            <v>0</v>
          </cell>
          <cell r="M24">
            <v>0</v>
          </cell>
          <cell r="N24">
            <v>0</v>
          </cell>
          <cell r="O24">
            <v>0</v>
          </cell>
          <cell r="P24">
            <v>107.874</v>
          </cell>
          <cell r="Q24">
            <v>107.54600000000001</v>
          </cell>
          <cell r="R24">
            <v>107.53100000000001</v>
          </cell>
          <cell r="S24">
            <v>109.56100000000001</v>
          </cell>
          <cell r="T24">
            <v>113.72</v>
          </cell>
          <cell r="U24">
            <v>109.91800000000001</v>
          </cell>
          <cell r="V24">
            <v>109.70699999999999</v>
          </cell>
          <cell r="W24">
            <v>109.669</v>
          </cell>
          <cell r="X24">
            <v>114.807</v>
          </cell>
          <cell r="Y24">
            <v>116.755</v>
          </cell>
          <cell r="Z24">
            <v>115.283</v>
          </cell>
          <cell r="AA24">
            <v>112.02200000000001</v>
          </cell>
          <cell r="AB24">
            <v>112.399</v>
          </cell>
          <cell r="AC24">
            <v>113.71</v>
          </cell>
          <cell r="AD24">
            <v>115.122</v>
          </cell>
          <cell r="AE24">
            <v>115.977</v>
          </cell>
          <cell r="AF24">
            <v>117.127</v>
          </cell>
          <cell r="AG24">
            <v>115.904</v>
          </cell>
          <cell r="AH24">
            <v>114.893</v>
          </cell>
          <cell r="AI24">
            <v>115.17100000000001</v>
          </cell>
          <cell r="AJ24">
            <v>118.246</v>
          </cell>
          <cell r="AK24">
            <v>120.402</v>
          </cell>
          <cell r="AL24">
            <v>120.304</v>
          </cell>
          <cell r="AM24">
            <v>120.91200000000001</v>
          </cell>
          <cell r="AN24">
            <v>121.59699999999999</v>
          </cell>
          <cell r="AO24">
            <v>118.818</v>
          </cell>
          <cell r="AP24">
            <v>114.699</v>
          </cell>
          <cell r="AQ24">
            <v>110.164</v>
          </cell>
          <cell r="AR24">
            <v>106.776</v>
          </cell>
          <cell r="AS24">
            <v>107.771</v>
          </cell>
          <cell r="AT24">
            <v>110.396</v>
          </cell>
          <cell r="AU24">
            <v>113.18</v>
          </cell>
          <cell r="AV24">
            <v>115.527</v>
          </cell>
          <cell r="AW24">
            <v>116.03</v>
          </cell>
          <cell r="AX24">
            <v>118.205</v>
          </cell>
          <cell r="AY24">
            <v>119.429</v>
          </cell>
          <cell r="AZ24">
            <v>120.261</v>
          </cell>
          <cell r="BA24">
            <v>122.127</v>
          </cell>
          <cell r="BB24">
            <v>0</v>
          </cell>
          <cell r="BC24">
            <v>0</v>
          </cell>
          <cell r="BD24" t="str">
            <v>MOBILIZAÇÃO E DESMOBILIZAÇÃO</v>
          </cell>
          <cell r="BE24">
            <v>0</v>
          </cell>
          <cell r="BF24" t="str">
            <v>MOBILIZAÇÃO E DESMOBILIZAÇÃO</v>
          </cell>
          <cell r="BG24">
            <v>120.261</v>
          </cell>
          <cell r="BH24">
            <v>122.127</v>
          </cell>
          <cell r="BI24">
            <v>1.016</v>
          </cell>
          <cell r="BJ24">
            <v>0</v>
          </cell>
          <cell r="BK24" t="str">
            <v>MOBILIZAÇÃO E DESMOBILIZAÇÃO</v>
          </cell>
          <cell r="BL24">
            <v>122.127</v>
          </cell>
          <cell r="BM24">
            <v>122.127</v>
          </cell>
          <cell r="BN24">
            <v>1</v>
          </cell>
          <cell r="BP24" t="str">
            <v>MOBILIZAÇÃO E DESMOBILIZAÇÃO</v>
          </cell>
          <cell r="BQ24">
            <v>120.304</v>
          </cell>
          <cell r="BR24">
            <v>122.127</v>
          </cell>
          <cell r="BS24">
            <v>1.0149999999999999</v>
          </cell>
          <cell r="BU24" t="str">
            <v>MOBILIZAÇÃO E DESMOBILIZAÇÃO</v>
          </cell>
          <cell r="BV24">
            <v>110.396</v>
          </cell>
          <cell r="BW24">
            <v>122.127</v>
          </cell>
          <cell r="BX24">
            <v>1.1060000000000001</v>
          </cell>
          <cell r="BZ24" t="str">
            <v>MOBILIZAÇÃO E DESMOBILIZAÇÃO</v>
          </cell>
          <cell r="CA24">
            <v>122.127</v>
          </cell>
          <cell r="CB24">
            <v>122.127</v>
          </cell>
          <cell r="CC24">
            <v>1</v>
          </cell>
        </row>
        <row r="25">
          <cell r="A25" t="str">
            <v>OBRAS COMPLEMENTARES E MEIO AMBIENTE</v>
          </cell>
          <cell r="B25">
            <v>0</v>
          </cell>
          <cell r="C25">
            <v>0</v>
          </cell>
          <cell r="D25">
            <v>0</v>
          </cell>
          <cell r="E25">
            <v>0</v>
          </cell>
          <cell r="F25">
            <v>0</v>
          </cell>
          <cell r="G25">
            <v>0</v>
          </cell>
          <cell r="H25">
            <v>0</v>
          </cell>
          <cell r="I25">
            <v>0</v>
          </cell>
          <cell r="J25">
            <v>0</v>
          </cell>
          <cell r="K25">
            <v>0</v>
          </cell>
          <cell r="L25">
            <v>0</v>
          </cell>
          <cell r="M25">
            <v>0</v>
          </cell>
          <cell r="N25">
            <v>0</v>
          </cell>
          <cell r="O25">
            <v>0</v>
          </cell>
          <cell r="P25">
            <v>105.85</v>
          </cell>
          <cell r="Q25">
            <v>106.331</v>
          </cell>
          <cell r="R25">
            <v>106.551</v>
          </cell>
          <cell r="S25">
            <v>107.29900000000001</v>
          </cell>
          <cell r="T25">
            <v>109.01900000000001</v>
          </cell>
          <cell r="U25">
            <v>108.554</v>
          </cell>
          <cell r="V25">
            <v>108.968</v>
          </cell>
          <cell r="W25">
            <v>108.88800000000001</v>
          </cell>
          <cell r="X25">
            <v>110.724</v>
          </cell>
          <cell r="Y25">
            <v>111.339</v>
          </cell>
          <cell r="Z25">
            <v>111.235</v>
          </cell>
          <cell r="AA25">
            <v>110.179</v>
          </cell>
          <cell r="AB25">
            <v>110.364</v>
          </cell>
          <cell r="AC25">
            <v>110.90900000000001</v>
          </cell>
          <cell r="AD25">
            <v>111.467</v>
          </cell>
          <cell r="AE25">
            <v>111.745</v>
          </cell>
          <cell r="AF25">
            <v>112.566</v>
          </cell>
          <cell r="AG25">
            <v>112.056</v>
          </cell>
          <cell r="AH25">
            <v>111.971</v>
          </cell>
          <cell r="AI25">
            <v>112.084</v>
          </cell>
          <cell r="AJ25">
            <v>113.164</v>
          </cell>
          <cell r="AK25">
            <v>113.931</v>
          </cell>
          <cell r="AL25">
            <v>113.746</v>
          </cell>
          <cell r="AM25">
            <v>114.004</v>
          </cell>
          <cell r="AN25">
            <v>114.499</v>
          </cell>
          <cell r="AO25">
            <v>113.822</v>
          </cell>
          <cell r="AP25">
            <v>112.884</v>
          </cell>
          <cell r="AQ25">
            <v>111.807</v>
          </cell>
          <cell r="AR25">
            <v>111.042</v>
          </cell>
          <cell r="AS25">
            <v>111.373</v>
          </cell>
          <cell r="AT25">
            <v>112.589</v>
          </cell>
          <cell r="AU25">
            <v>113.95099999999999</v>
          </cell>
          <cell r="AV25">
            <v>115.251</v>
          </cell>
          <cell r="AW25">
            <v>115.91200000000001</v>
          </cell>
          <cell r="AX25">
            <v>117.282</v>
          </cell>
          <cell r="AY25">
            <v>119.03400000000001</v>
          </cell>
          <cell r="AZ25">
            <v>120.893</v>
          </cell>
          <cell r="BA25">
            <v>123.333</v>
          </cell>
          <cell r="BB25">
            <v>0</v>
          </cell>
          <cell r="BC25">
            <v>0</v>
          </cell>
          <cell r="BD25" t="str">
            <v>OBRAS COMPLEMENTARES E MEIO AMBIENTE</v>
          </cell>
          <cell r="BE25">
            <v>0</v>
          </cell>
          <cell r="BF25" t="str">
            <v>OBRAS COMPLEMENTARES E MEIO AMBIENTE</v>
          </cell>
          <cell r="BG25">
            <v>120.893</v>
          </cell>
          <cell r="BH25">
            <v>123.333</v>
          </cell>
          <cell r="BI25">
            <v>1.02</v>
          </cell>
          <cell r="BJ25">
            <v>0</v>
          </cell>
          <cell r="BK25" t="str">
            <v>OBRAS COMPLEMENTARES E MEIO AMBIENTE</v>
          </cell>
          <cell r="BL25">
            <v>123.333</v>
          </cell>
          <cell r="BM25">
            <v>123.333</v>
          </cell>
          <cell r="BN25">
            <v>1</v>
          </cell>
          <cell r="BP25" t="str">
            <v>OBRAS COMPLEMENTARES E MEIO AMBIENTE</v>
          </cell>
          <cell r="BQ25">
            <v>113.746</v>
          </cell>
          <cell r="BR25">
            <v>123.333</v>
          </cell>
          <cell r="BS25">
            <v>1.0840000000000001</v>
          </cell>
          <cell r="BU25" t="str">
            <v>OBRAS COMPLEMENTARES E MEIO AMBIENTE</v>
          </cell>
          <cell r="BV25">
            <v>112.589</v>
          </cell>
          <cell r="BW25">
            <v>123.333</v>
          </cell>
          <cell r="BX25">
            <v>1.095</v>
          </cell>
          <cell r="BZ25" t="str">
            <v>OBRAS COMPLEMENTARES E MEIO AMBIENTE</v>
          </cell>
          <cell r="CA25">
            <v>123.333</v>
          </cell>
          <cell r="CB25">
            <v>123.333</v>
          </cell>
          <cell r="CC25">
            <v>1</v>
          </cell>
        </row>
        <row r="26">
          <cell r="A26" t="str">
            <v>ÍNDICE DE EMULSÃO ASFÁLTICA MODIFICADO</v>
          </cell>
          <cell r="B26">
            <v>0</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107.762</v>
          </cell>
          <cell r="AC26">
            <v>114.21299999999999</v>
          </cell>
          <cell r="AD26">
            <v>114.63200000000001</v>
          </cell>
          <cell r="AE26">
            <v>114.91500000000001</v>
          </cell>
          <cell r="AF26">
            <v>115.11</v>
          </cell>
          <cell r="AG26">
            <v>114.417</v>
          </cell>
          <cell r="AH26">
            <v>114.41200000000001</v>
          </cell>
          <cell r="AI26">
            <v>108.068</v>
          </cell>
          <cell r="AJ26">
            <v>107.792</v>
          </cell>
          <cell r="AK26">
            <v>107.459</v>
          </cell>
          <cell r="AL26">
            <v>108.325</v>
          </cell>
          <cell r="AM26">
            <v>108.197</v>
          </cell>
          <cell r="AN26">
            <v>108.93600000000001</v>
          </cell>
          <cell r="AO26">
            <v>103.02200000000001</v>
          </cell>
          <cell r="AP26">
            <v>104.428</v>
          </cell>
          <cell r="AQ26">
            <v>103.94499999999999</v>
          </cell>
          <cell r="AR26">
            <v>104.172</v>
          </cell>
          <cell r="AS26">
            <v>102.63500000000001</v>
          </cell>
          <cell r="AT26">
            <v>103.22</v>
          </cell>
          <cell r="AU26">
            <v>107.251</v>
          </cell>
          <cell r="AV26">
            <v>107.51600000000001</v>
          </cell>
          <cell r="AW26">
            <v>108.279</v>
          </cell>
          <cell r="AX26">
            <v>113.59</v>
          </cell>
          <cell r="AY26">
            <v>113.664</v>
          </cell>
          <cell r="AZ26">
            <v>114.593</v>
          </cell>
          <cell r="BA26">
            <v>122.23399999999999</v>
          </cell>
          <cell r="BB26">
            <v>0</v>
          </cell>
          <cell r="BC26">
            <v>0</v>
          </cell>
          <cell r="BD26">
            <v>0</v>
          </cell>
          <cell r="BE26">
            <v>0</v>
          </cell>
          <cell r="BF26" t="str">
            <v>ÍNDICE DE EMULSÃO ASFÁLTICA MODIFICADO</v>
          </cell>
          <cell r="BG26">
            <v>114.593</v>
          </cell>
          <cell r="BH26">
            <v>122.23399999999999</v>
          </cell>
          <cell r="BI26">
            <v>1.0669999999999999</v>
          </cell>
          <cell r="BJ26">
            <v>0</v>
          </cell>
          <cell r="BK26" t="str">
            <v>ÍNDICE DE EMULSÃO ASFÁLTICA MODIFICADO</v>
          </cell>
          <cell r="BL26">
            <v>122.23399999999999</v>
          </cell>
          <cell r="BM26">
            <v>122.23399999999999</v>
          </cell>
          <cell r="BN26">
            <v>1</v>
          </cell>
          <cell r="BP26" t="str">
            <v>ÍNDICE DE EMULSÃO ASFÁLTICA MODIFICADO</v>
          </cell>
          <cell r="BQ26">
            <v>108.325</v>
          </cell>
          <cell r="BR26">
            <v>122.23399999999999</v>
          </cell>
          <cell r="BS26">
            <v>1.1279999999999999</v>
          </cell>
          <cell r="BU26" t="str">
            <v>ÍNDICE DE EMULSÃO ASFÁLTICA MODIFICADO</v>
          </cell>
          <cell r="BV26">
            <v>103.22</v>
          </cell>
          <cell r="BW26">
            <v>122.23399999999999</v>
          </cell>
          <cell r="BX26">
            <v>1.1839999999999999</v>
          </cell>
          <cell r="BZ26" t="str">
            <v>ÍNDICE DE EMULSÃO ASFÁLTICA MODIFICADO</v>
          </cell>
          <cell r="CA26">
            <v>122.23399999999999</v>
          </cell>
          <cell r="CB26">
            <v>122.23399999999999</v>
          </cell>
          <cell r="CC26">
            <v>1</v>
          </cell>
        </row>
        <row r="27">
          <cell r="A27" t="str">
            <v>ÍNDICE DE ASFALTO MODIFICADO POR POLÍMERO</v>
          </cell>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110.173</v>
          </cell>
          <cell r="AC27">
            <v>118.462</v>
          </cell>
          <cell r="AD27">
            <v>118.608</v>
          </cell>
          <cell r="AE27">
            <v>118.83799999999999</v>
          </cell>
          <cell r="AF27">
            <v>118.68300000000001</v>
          </cell>
          <cell r="AG27">
            <v>118.227</v>
          </cell>
          <cell r="AH27">
            <v>118.127</v>
          </cell>
          <cell r="AI27">
            <v>109.57599999999999</v>
          </cell>
          <cell r="AJ27">
            <v>108.587</v>
          </cell>
          <cell r="AK27">
            <v>108.117</v>
          </cell>
          <cell r="AL27">
            <v>109.021</v>
          </cell>
          <cell r="AM27">
            <v>108.902</v>
          </cell>
          <cell r="AN27">
            <v>109.52800000000001</v>
          </cell>
          <cell r="AO27">
            <v>101.81399999999999</v>
          </cell>
          <cell r="AP27">
            <v>102.428</v>
          </cell>
          <cell r="AQ27">
            <v>102.748</v>
          </cell>
          <cell r="AR27">
            <v>102.631</v>
          </cell>
          <cell r="AS27">
            <v>101.563</v>
          </cell>
          <cell r="AT27">
            <v>102.099</v>
          </cell>
          <cell r="AU27">
            <v>106.185</v>
          </cell>
          <cell r="AV27">
            <v>106.271</v>
          </cell>
          <cell r="AW27">
            <v>106.599</v>
          </cell>
          <cell r="AX27">
            <v>112.65300000000001</v>
          </cell>
          <cell r="AY27">
            <v>113.18600000000001</v>
          </cell>
          <cell r="AZ27">
            <v>113.188</v>
          </cell>
          <cell r="BA27">
            <v>121.97799999999999</v>
          </cell>
          <cell r="BB27">
            <v>0</v>
          </cell>
          <cell r="BC27">
            <v>0</v>
          </cell>
          <cell r="BD27">
            <v>0</v>
          </cell>
          <cell r="BE27">
            <v>0</v>
          </cell>
          <cell r="BF27" t="str">
            <v>ÍNDICE DE ASFALTO MODIFICADO POR POLÍMERO</v>
          </cell>
          <cell r="BG27">
            <v>113.188</v>
          </cell>
          <cell r="BH27">
            <v>121.97799999999999</v>
          </cell>
          <cell r="BI27">
            <v>1.0780000000000001</v>
          </cell>
          <cell r="BJ27">
            <v>0</v>
          </cell>
          <cell r="BK27" t="str">
            <v>ÍNDICE DE ASFALTO MODIFICADO POR POLÍMERO</v>
          </cell>
          <cell r="BL27">
            <v>121.97799999999999</v>
          </cell>
          <cell r="BM27">
            <v>121.97799999999999</v>
          </cell>
          <cell r="BN27">
            <v>1</v>
          </cell>
          <cell r="BP27" t="str">
            <v>ÍNDICE DE ASFALTO MODIFICADO POR POLÍMERO</v>
          </cell>
          <cell r="BQ27">
            <v>109.021</v>
          </cell>
          <cell r="BR27">
            <v>121.97799999999999</v>
          </cell>
          <cell r="BS27">
            <v>1.119</v>
          </cell>
          <cell r="BU27" t="str">
            <v>ÍNDICE DE ASFALTO MODIFICADO POR POLÍMERO</v>
          </cell>
          <cell r="BV27">
            <v>102.099</v>
          </cell>
          <cell r="BW27">
            <v>121.97799999999999</v>
          </cell>
          <cell r="BX27">
            <v>1.1950000000000001</v>
          </cell>
          <cell r="BZ27" t="str">
            <v>ÍNDICE DE ASFALTO MODIFICADO POR POLÍMERO</v>
          </cell>
          <cell r="CA27">
            <v>121.97799999999999</v>
          </cell>
          <cell r="CB27">
            <v>121.97799999999999</v>
          </cell>
          <cell r="CC27">
            <v>1</v>
          </cell>
        </row>
        <row r="28">
          <cell r="A28" t="str">
            <v>ÍNDICE DE EMULSÃO ASFÁLTICA DE IMPRIMAÇÃO</v>
          </cell>
          <cell r="B28">
            <v>0</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106.91800000000001</v>
          </cell>
          <cell r="AC28">
            <v>113.02</v>
          </cell>
          <cell r="AD28">
            <v>113.77500000000001</v>
          </cell>
          <cell r="AE28">
            <v>115.819</v>
          </cell>
          <cell r="AF28">
            <v>116.72</v>
          </cell>
          <cell r="AG28">
            <v>115.486</v>
          </cell>
          <cell r="AH28">
            <v>115.36</v>
          </cell>
          <cell r="AI28">
            <v>109.473</v>
          </cell>
          <cell r="AJ28">
            <v>109.991</v>
          </cell>
          <cell r="AK28">
            <v>110.057</v>
          </cell>
          <cell r="AL28">
            <v>110.547</v>
          </cell>
          <cell r="AM28">
            <v>110.473</v>
          </cell>
          <cell r="AN28">
            <v>111.568</v>
          </cell>
          <cell r="AO28">
            <v>105.80500000000001</v>
          </cell>
          <cell r="AP28">
            <v>107.254</v>
          </cell>
          <cell r="AQ28">
            <v>107.858</v>
          </cell>
          <cell r="AR28">
            <v>108.18300000000001</v>
          </cell>
          <cell r="AS28">
            <v>106.986</v>
          </cell>
          <cell r="AT28">
            <v>109.16200000000001</v>
          </cell>
          <cell r="AU28">
            <v>112.14100000000001</v>
          </cell>
          <cell r="AV28">
            <v>112.697</v>
          </cell>
          <cell r="AW28">
            <v>113.31</v>
          </cell>
          <cell r="AX28">
            <v>117.67100000000001</v>
          </cell>
          <cell r="AY28">
            <v>117.16500000000001</v>
          </cell>
          <cell r="AZ28">
            <v>118.285</v>
          </cell>
          <cell r="BA28">
            <v>123.374</v>
          </cell>
          <cell r="BB28">
            <v>0</v>
          </cell>
          <cell r="BC28">
            <v>0</v>
          </cell>
          <cell r="BD28">
            <v>0</v>
          </cell>
          <cell r="BE28">
            <v>0</v>
          </cell>
          <cell r="BF28" t="str">
            <v>ÍNDICE DE EMULSÃO ASFÁLTICA DE IMPRIMAÇÃO</v>
          </cell>
          <cell r="BG28">
            <v>118.285</v>
          </cell>
          <cell r="BH28">
            <v>123.374</v>
          </cell>
          <cell r="BI28">
            <v>1.0429999999999999</v>
          </cell>
          <cell r="BJ28">
            <v>0</v>
          </cell>
          <cell r="BK28" t="str">
            <v>ÍNDICE DE EMULSÃO ASFÁLTICA DE IMPRIMAÇÃO</v>
          </cell>
          <cell r="BL28">
            <v>123.374</v>
          </cell>
          <cell r="BM28">
            <v>123.374</v>
          </cell>
          <cell r="BN28">
            <v>1</v>
          </cell>
          <cell r="BP28" t="str">
            <v>ÍNDICE DE EMULSÃO ASFÁLTICA DE IMPRIMAÇÃO</v>
          </cell>
          <cell r="BQ28">
            <v>110.547</v>
          </cell>
          <cell r="BR28">
            <v>123.374</v>
          </cell>
          <cell r="BS28">
            <v>1.1160000000000001</v>
          </cell>
          <cell r="BU28" t="str">
            <v>ÍNDICE DE EMULSÃO ASFÁLTICA DE IMPRIMAÇÃO</v>
          </cell>
          <cell r="BV28">
            <v>109.16200000000001</v>
          </cell>
          <cell r="BW28">
            <v>123.374</v>
          </cell>
          <cell r="BX28">
            <v>1.1299999999999999</v>
          </cell>
          <cell r="BZ28" t="str">
            <v>ÍNDICE DE EMULSÃO ASFÁLTICA DE IMPRIMAÇÃO</v>
          </cell>
          <cell r="CA28">
            <v>123.374</v>
          </cell>
          <cell r="CB28">
            <v>123.374</v>
          </cell>
          <cell r="CC28">
            <v>1</v>
          </cell>
        </row>
        <row r="29">
          <cell r="A29" t="str">
            <v>ÍNDICE DE ASFALTO BORRACHA</v>
          </cell>
          <cell r="B29">
            <v>0</v>
          </cell>
          <cell r="C29">
            <v>0</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111.645</v>
          </cell>
          <cell r="AC29">
            <v>120.669</v>
          </cell>
          <cell r="AD29">
            <v>120.242</v>
          </cell>
          <cell r="AE29">
            <v>120.39100000000001</v>
          </cell>
          <cell r="AF29">
            <v>120.336</v>
          </cell>
          <cell r="AG29">
            <v>119.96299999999999</v>
          </cell>
          <cell r="AH29">
            <v>119.895</v>
          </cell>
          <cell r="AI29">
            <v>110.242</v>
          </cell>
          <cell r="AJ29">
            <v>109.67400000000001</v>
          </cell>
          <cell r="AK29">
            <v>109.57299999999999</v>
          </cell>
          <cell r="AL29">
            <v>110.611</v>
          </cell>
          <cell r="AM29">
            <v>110.843</v>
          </cell>
          <cell r="AN29">
            <v>111.339</v>
          </cell>
          <cell r="AO29">
            <v>102.524</v>
          </cell>
          <cell r="AP29">
            <v>103.15600000000001</v>
          </cell>
          <cell r="AQ29">
            <v>103.11199999999999</v>
          </cell>
          <cell r="AR29">
            <v>102.85599999999999</v>
          </cell>
          <cell r="AS29">
            <v>102.578</v>
          </cell>
          <cell r="AT29">
            <v>102.79900000000001</v>
          </cell>
          <cell r="AU29">
            <v>107.529</v>
          </cell>
          <cell r="AV29">
            <v>107.9</v>
          </cell>
          <cell r="AW29">
            <v>108.52800000000001</v>
          </cell>
          <cell r="AX29">
            <v>115.63800000000001</v>
          </cell>
          <cell r="AY29">
            <v>116.6</v>
          </cell>
          <cell r="AZ29">
            <v>116.73699999999999</v>
          </cell>
          <cell r="BA29">
            <v>126.378</v>
          </cell>
          <cell r="BB29">
            <v>0</v>
          </cell>
          <cell r="BC29">
            <v>0</v>
          </cell>
          <cell r="BD29">
            <v>0</v>
          </cell>
          <cell r="BE29">
            <v>0</v>
          </cell>
          <cell r="BF29" t="str">
            <v>ÍNDICE DE ASFALTO BORRACHA</v>
          </cell>
          <cell r="BG29">
            <v>116.73699999999999</v>
          </cell>
          <cell r="BH29">
            <v>126.378</v>
          </cell>
          <cell r="BI29">
            <v>1.083</v>
          </cell>
          <cell r="BJ29">
            <v>0</v>
          </cell>
          <cell r="BK29" t="str">
            <v>ÍNDICE DE ASFALTO BORRACHA</v>
          </cell>
          <cell r="BL29">
            <v>126.378</v>
          </cell>
          <cell r="BM29">
            <v>126.378</v>
          </cell>
          <cell r="BN29">
            <v>1</v>
          </cell>
          <cell r="BP29" t="str">
            <v>ÍNDICE DE ASFALTO BORRACHA</v>
          </cell>
          <cell r="BQ29">
            <v>110.611</v>
          </cell>
          <cell r="BR29">
            <v>126.378</v>
          </cell>
          <cell r="BS29">
            <v>1.143</v>
          </cell>
          <cell r="BU29" t="str">
            <v>ÍNDICE DE ASFALTO BORRACHA</v>
          </cell>
          <cell r="BV29">
            <v>102.79900000000001</v>
          </cell>
          <cell r="BW29">
            <v>126.378</v>
          </cell>
          <cell r="BX29">
            <v>1.2290000000000001</v>
          </cell>
          <cell r="BZ29" t="str">
            <v>ÍNDICE DE ASFALTO BORRACHA</v>
          </cell>
          <cell r="CA29">
            <v>126.378</v>
          </cell>
          <cell r="CB29">
            <v>126.378</v>
          </cell>
          <cell r="CC29">
            <v>1</v>
          </cell>
        </row>
        <row r="30">
          <cell r="A30">
            <v>0</v>
          </cell>
          <cell r="B30">
            <v>0</v>
          </cell>
          <cell r="C30">
            <v>0</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row>
        <row r="31">
          <cell r="A31">
            <v>0</v>
          </cell>
          <cell r="AK31">
            <v>0</v>
          </cell>
          <cell r="AL31">
            <v>0</v>
          </cell>
          <cell r="AM31">
            <v>0</v>
          </cell>
          <cell r="AN31">
            <v>0</v>
          </cell>
          <cell r="AO31">
            <v>0</v>
          </cell>
          <cell r="AP31">
            <v>0</v>
          </cell>
          <cell r="AQ31">
            <v>0</v>
          </cell>
          <cell r="AR31">
            <v>0</v>
          </cell>
          <cell r="AS31">
            <v>0</v>
          </cell>
          <cell r="AT31">
            <v>0</v>
          </cell>
          <cell r="AU31">
            <v>0</v>
          </cell>
          <cell r="AV31" t="str">
            <v>fev/2020 &gt; fev/2021</v>
          </cell>
          <cell r="AW31">
            <v>0</v>
          </cell>
          <cell r="AX31">
            <v>0</v>
          </cell>
          <cell r="AY31">
            <v>0</v>
          </cell>
          <cell r="AZ31">
            <v>0</v>
          </cell>
          <cell r="BA31">
            <v>0</v>
          </cell>
          <cell r="BB31">
            <v>0</v>
          </cell>
          <cell r="BC31">
            <v>0</v>
          </cell>
          <cell r="BD31">
            <v>0</v>
          </cell>
          <cell r="BE31">
            <v>0</v>
          </cell>
          <cell r="BF31">
            <v>0</v>
          </cell>
          <cell r="BG31">
            <v>0</v>
          </cell>
          <cell r="BH31">
            <v>0</v>
          </cell>
          <cell r="BI31">
            <v>1.0451153846153847</v>
          </cell>
          <cell r="BJ31">
            <v>0</v>
          </cell>
          <cell r="BK31">
            <v>0</v>
          </cell>
          <cell r="BL31">
            <v>0</v>
          </cell>
          <cell r="BM31">
            <v>0</v>
          </cell>
          <cell r="BN31">
            <v>1</v>
          </cell>
          <cell r="BS31">
            <v>1.1528076923076922</v>
          </cell>
          <cell r="BX31">
            <v>1.1578846153846156</v>
          </cell>
          <cell r="CC31">
            <v>1</v>
          </cell>
        </row>
        <row r="32">
          <cell r="A32">
            <v>0</v>
          </cell>
          <cell r="AK32">
            <v>0</v>
          </cell>
          <cell r="AL32">
            <v>0</v>
          </cell>
          <cell r="AM32">
            <v>0</v>
          </cell>
          <cell r="AN32">
            <v>0</v>
          </cell>
          <cell r="AO32">
            <v>0</v>
          </cell>
          <cell r="AP32">
            <v>0</v>
          </cell>
          <cell r="AQ32">
            <v>0</v>
          </cell>
          <cell r="AR32">
            <v>0</v>
          </cell>
          <cell r="AS32">
            <v>0</v>
          </cell>
          <cell r="AT32">
            <v>0</v>
          </cell>
          <cell r="AU32" t="str">
            <v>TERRAPLENAGEM</v>
          </cell>
          <cell r="AV32">
            <v>5.2997804734323806E-2</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row>
        <row r="33">
          <cell r="AU33" t="str">
            <v>OBRAS DE ARTE ESPECIAIS</v>
          </cell>
          <cell r="AV33">
            <v>0.17124208761790394</v>
          </cell>
        </row>
        <row r="34">
          <cell r="AU34" t="str">
            <v>PAVIMENTAÇÃO</v>
          </cell>
          <cell r="AV34">
            <v>9.7685104981099835E-2</v>
          </cell>
        </row>
        <row r="35">
          <cell r="AU35" t="str">
            <v>CONSULTORIA ( Supervisão e Projetos)</v>
          </cell>
          <cell r="AV35">
            <v>2.5641453544161363E-2</v>
          </cell>
        </row>
        <row r="36">
          <cell r="AU36" t="str">
            <v>DRENAGEM</v>
          </cell>
          <cell r="AV36">
            <v>0.11895962802058357</v>
          </cell>
        </row>
        <row r="37">
          <cell r="AU37" t="str">
            <v>SINALIZAÇÃO  HORIZONTAL</v>
          </cell>
          <cell r="AV37">
            <v>6.2550189838043391E-2</v>
          </cell>
        </row>
        <row r="38">
          <cell r="AU38" t="str">
            <v>PAVIMENTOS CONCRETO CIMENTO PORTLAND</v>
          </cell>
          <cell r="AV38">
            <v>0.16092027903283723</v>
          </cell>
        </row>
        <row r="39">
          <cell r="AU39" t="str">
            <v>CONSERVAÇÃO  RODOVIÁRIA</v>
          </cell>
          <cell r="AV39">
            <v>5.4700142443240729E-2</v>
          </cell>
        </row>
        <row r="40">
          <cell r="AU40" t="str">
            <v>LIGANTES BETUMINOSOS</v>
          </cell>
          <cell r="AV40">
            <v>0.22921903030439283</v>
          </cell>
        </row>
        <row r="41">
          <cell r="AU41" t="str">
            <v>OBRAS DE ARTE ESPECIAIS (Sem Aço)</v>
          </cell>
          <cell r="AV41">
            <v>0.11067132836378835</v>
          </cell>
        </row>
        <row r="42">
          <cell r="AU42" t="str">
            <v>IGP - DI</v>
          </cell>
          <cell r="AV42">
            <v>0.29953451875889403</v>
          </cell>
        </row>
        <row r="43">
          <cell r="AU43" t="str">
            <v>ÍNDICE NACIONAL DA CONSTRUÇÃO CIVIL</v>
          </cell>
          <cell r="AV43">
            <v>0.11068517874672779</v>
          </cell>
        </row>
        <row r="44">
          <cell r="AU44" t="str">
            <v>VERGALHÕES E ARAMES DE AÇO CARBONO</v>
          </cell>
          <cell r="AV44">
            <v>0.58289066532322797</v>
          </cell>
        </row>
        <row r="45">
          <cell r="AU45" t="str">
            <v>PRODUTOS  SIDERÚRGICOS</v>
          </cell>
          <cell r="AV45">
            <v>0.63591191417278381</v>
          </cell>
        </row>
        <row r="46">
          <cell r="AU46" t="str">
            <v>PRODUTOS DE AÇO GALVANIZADO</v>
          </cell>
          <cell r="AV46">
            <v>0.11066832372050173</v>
          </cell>
        </row>
        <row r="47">
          <cell r="AU47" t="str">
            <v>SINALIZAÇÃO VERTICAL</v>
          </cell>
          <cell r="AV47">
            <v>9.7130885479753903E-2</v>
          </cell>
        </row>
        <row r="48">
          <cell r="AU48" t="str">
            <v>ASFALTO DILUÍDO</v>
          </cell>
          <cell r="AV48">
            <v>0.12257155415363141</v>
          </cell>
        </row>
        <row r="49">
          <cell r="AU49" t="str">
            <v>CIMENTO ASFÁLTICO PETRÓLEO (CAP 7 e 20)</v>
          </cell>
          <cell r="AV49">
            <v>0.2522113964056627</v>
          </cell>
        </row>
        <row r="50">
          <cell r="AU50" t="str">
            <v>EMULSÕES (RR1C E RR2C)</v>
          </cell>
          <cell r="AV50">
            <v>0.2201186123643375</v>
          </cell>
        </row>
        <row r="51">
          <cell r="AU51" t="str">
            <v>ADMINISTRAÇÃO LOCAL</v>
          </cell>
          <cell r="AV51">
            <v>3.9378073652890366E-2</v>
          </cell>
        </row>
        <row r="52">
          <cell r="AU52" t="str">
            <v>MOBILIZAÇÃO E DESMOBILIZAÇÃO</v>
          </cell>
          <cell r="AV52">
            <v>2.7849315760238413E-2</v>
          </cell>
        </row>
        <row r="53">
          <cell r="AU53" t="str">
            <v>OBRAS COMPLEMENTARES E MEIO AMBIENTE</v>
          </cell>
          <cell r="AV53">
            <v>8.3560295900616754E-2</v>
          </cell>
        </row>
        <row r="54">
          <cell r="AU54" t="str">
            <v>ÍNDICE DE EMULSÃO ASFÁLTICA MODIFICADO</v>
          </cell>
          <cell r="AV54">
            <v>0.18648444021665256</v>
          </cell>
        </row>
        <row r="55">
          <cell r="AU55" t="str">
            <v>ÍNDICE DE ASFALTO MODIFICADO POR POLÍMERO</v>
          </cell>
          <cell r="AV55">
            <v>0.19804741980474194</v>
          </cell>
        </row>
        <row r="56">
          <cell r="AU56" t="str">
            <v>ÍNDICE DE EMULSÃO ASFÁLTICA DE IMPRIMAÇÃO</v>
          </cell>
          <cell r="AV56">
            <v>0.16605075374509704</v>
          </cell>
        </row>
        <row r="57">
          <cell r="AU57" t="str">
            <v>ÍNDICE DE ASFALTO BORRACHA</v>
          </cell>
          <cell r="AV57">
            <v>0.23266747298193602</v>
          </cell>
        </row>
      </sheetData>
      <sheetData sheetId="16">
        <row r="129">
          <cell r="A129" t="str">
            <v>Cód. Padrão</v>
          </cell>
          <cell r="B129" t="str">
            <v>Descrição do serviço</v>
          </cell>
          <cell r="C129" t="str">
            <v>Unidade</v>
          </cell>
          <cell r="D129" t="str">
            <v>Custo Unitário</v>
          </cell>
          <cell r="E129">
            <v>0</v>
          </cell>
          <cell r="G129">
            <v>43466</v>
          </cell>
          <cell r="H129">
            <v>0</v>
          </cell>
        </row>
        <row r="130">
          <cell r="A130">
            <v>42888</v>
          </cell>
          <cell r="B130" t="str">
            <v>Aluguel mensal de automóvel utilitário inclusive combustível, exclusive motorista</v>
          </cell>
          <cell r="C130" t="str">
            <v>Mes</v>
          </cell>
          <cell r="D130">
            <v>5532.23</v>
          </cell>
          <cell r="G130">
            <v>43466</v>
          </cell>
          <cell r="H130">
            <v>6008.0017799999996</v>
          </cell>
        </row>
        <row r="131">
          <cell r="A131">
            <v>99621</v>
          </cell>
          <cell r="B131" t="str">
            <v>Aluguel mensal de automóvel VW/ Gol (flex) 1.6 ou equivalente, inclusive combustível, sem motorista</v>
          </cell>
          <cell r="C131" t="str">
            <v>Mes</v>
          </cell>
          <cell r="D131">
            <v>3951.84</v>
          </cell>
          <cell r="G131">
            <v>43466</v>
          </cell>
          <cell r="H131">
            <v>4291.6982400000006</v>
          </cell>
        </row>
        <row r="132">
          <cell r="G132">
            <v>43466</v>
          </cell>
          <cell r="H132">
            <v>0</v>
          </cell>
        </row>
        <row r="133">
          <cell r="A133" t="str">
            <v>MATERIAIS SEM BDI</v>
          </cell>
          <cell r="B133">
            <v>0</v>
          </cell>
          <cell r="C133">
            <v>0</v>
          </cell>
          <cell r="D133">
            <v>0</v>
          </cell>
          <cell r="E133">
            <v>0</v>
          </cell>
          <cell r="G133">
            <v>43466</v>
          </cell>
          <cell r="H133">
            <v>0</v>
          </cell>
        </row>
        <row r="134">
          <cell r="A134" t="str">
            <v>Cód. Padrão</v>
          </cell>
          <cell r="B134" t="str">
            <v>Descrição do material</v>
          </cell>
          <cell r="C134" t="str">
            <v>Unidade</v>
          </cell>
          <cell r="D134" t="str">
            <v>Custo Unitário</v>
          </cell>
          <cell r="E134">
            <v>0</v>
          </cell>
          <cell r="G134">
            <v>43466</v>
          </cell>
          <cell r="H134">
            <v>0</v>
          </cell>
        </row>
        <row r="135">
          <cell r="A135">
            <v>99514</v>
          </cell>
          <cell r="B135" t="str">
            <v>Água potável tratada (CESAN)</v>
          </cell>
          <cell r="C135" t="str">
            <v>m3</v>
          </cell>
          <cell r="D135">
            <v>8.0500000000000007</v>
          </cell>
          <cell r="G135">
            <v>43466</v>
          </cell>
          <cell r="H135">
            <v>8.742300000000002</v>
          </cell>
        </row>
        <row r="136">
          <cell r="A136">
            <v>10591</v>
          </cell>
          <cell r="B136" t="str">
            <v>Aluguel computador com Windows e Pacote Office</v>
          </cell>
          <cell r="C136" t="str">
            <v>Mes</v>
          </cell>
          <cell r="D136">
            <v>252.62</v>
          </cell>
          <cell r="G136">
            <v>43466</v>
          </cell>
          <cell r="H136">
            <v>274.34532000000002</v>
          </cell>
        </row>
        <row r="137">
          <cell r="A137">
            <v>101447</v>
          </cell>
          <cell r="B137" t="str">
            <v>Aluguel de impressora colorida A3 - Jato de tinta</v>
          </cell>
          <cell r="C137" t="str">
            <v>Mes</v>
          </cell>
          <cell r="D137">
            <v>116.91</v>
          </cell>
          <cell r="G137">
            <v>43466</v>
          </cell>
          <cell r="H137">
            <v>126.96426000000001</v>
          </cell>
        </row>
        <row r="138">
          <cell r="A138">
            <v>10578</v>
          </cell>
          <cell r="B138" t="str">
            <v>Aluguel mensal de alojamento</v>
          </cell>
          <cell r="C138" t="str">
            <v>Mes</v>
          </cell>
          <cell r="D138">
            <v>1782.16</v>
          </cell>
          <cell r="G138">
            <v>43466</v>
          </cell>
          <cell r="H138">
            <v>1935.4257600000003</v>
          </cell>
        </row>
        <row r="139">
          <cell r="A139">
            <v>10579</v>
          </cell>
          <cell r="B139" t="str">
            <v>Aluguel mensal de escritório</v>
          </cell>
          <cell r="C139" t="str">
            <v>Mes</v>
          </cell>
          <cell r="D139">
            <v>1775.83</v>
          </cell>
          <cell r="G139">
            <v>43466</v>
          </cell>
          <cell r="H139">
            <v>1928.5513800000001</v>
          </cell>
        </row>
        <row r="140">
          <cell r="A140">
            <v>11490</v>
          </cell>
          <cell r="B140" t="str">
            <v>Aluguel mensal de GPS Geodésico dupla frequência (L1/L2)</v>
          </cell>
          <cell r="C140" t="str">
            <v>Mes</v>
          </cell>
          <cell r="D140">
            <v>3872.22</v>
          </cell>
          <cell r="G140">
            <v>43466</v>
          </cell>
          <cell r="H140">
            <v>4205.23092</v>
          </cell>
        </row>
        <row r="141">
          <cell r="A141">
            <v>10587</v>
          </cell>
          <cell r="B141" t="str">
            <v>Aluguel mensal de instrumento de topografia ( Estação Total )</v>
          </cell>
          <cell r="C141" t="str">
            <v>Mes</v>
          </cell>
          <cell r="D141">
            <v>1747.96</v>
          </cell>
          <cell r="G141">
            <v>43466</v>
          </cell>
          <cell r="H141">
            <v>1898.2845600000003</v>
          </cell>
        </row>
        <row r="142">
          <cell r="A142">
            <v>10589</v>
          </cell>
          <cell r="B142" t="str">
            <v>Aluguel mensal de laboratório de betume</v>
          </cell>
          <cell r="C142" t="str">
            <v>Mes</v>
          </cell>
          <cell r="D142">
            <v>3832.17</v>
          </cell>
          <cell r="G142">
            <v>43466</v>
          </cell>
          <cell r="H142">
            <v>4161.7366200000006</v>
          </cell>
        </row>
        <row r="143">
          <cell r="A143">
            <v>10590</v>
          </cell>
          <cell r="B143" t="str">
            <v>Aluguel mensal de laboratório de concreto</v>
          </cell>
          <cell r="C143" t="str">
            <v>Mes</v>
          </cell>
          <cell r="D143">
            <v>3043.19</v>
          </cell>
          <cell r="G143">
            <v>43466</v>
          </cell>
          <cell r="H143">
            <v>3304.9043400000005</v>
          </cell>
        </row>
        <row r="144">
          <cell r="A144">
            <v>10588</v>
          </cell>
          <cell r="B144" t="str">
            <v>Aluguel mensal de laboratório de solos</v>
          </cell>
          <cell r="C144" t="str">
            <v>Mes</v>
          </cell>
          <cell r="D144">
            <v>2479.65</v>
          </cell>
          <cell r="G144">
            <v>43466</v>
          </cell>
          <cell r="H144">
            <v>2692.8999000000003</v>
          </cell>
        </row>
        <row r="145">
          <cell r="A145">
            <v>10581</v>
          </cell>
          <cell r="B145" t="str">
            <v>Aluguel mensal de mobiliário - alojamento</v>
          </cell>
          <cell r="C145" t="str">
            <v>Mes</v>
          </cell>
          <cell r="D145">
            <v>636.48</v>
          </cell>
          <cell r="G145">
            <v>43466</v>
          </cell>
          <cell r="H145">
            <v>691.21728000000007</v>
          </cell>
        </row>
        <row r="146">
          <cell r="A146">
            <v>10582</v>
          </cell>
          <cell r="B146" t="str">
            <v>Aluguel mensal de mobiliário - escritório</v>
          </cell>
          <cell r="C146" t="str">
            <v>Mes</v>
          </cell>
          <cell r="D146">
            <v>763.75</v>
          </cell>
          <cell r="G146">
            <v>43466</v>
          </cell>
          <cell r="H146">
            <v>829.4325</v>
          </cell>
        </row>
        <row r="147">
          <cell r="A147">
            <v>10583</v>
          </cell>
          <cell r="B147" t="str">
            <v>Aluguel mensal de mobiliário - resid. engenheiro</v>
          </cell>
          <cell r="C147" t="str">
            <v>Mes</v>
          </cell>
          <cell r="D147">
            <v>717.56</v>
          </cell>
          <cell r="G147">
            <v>43466</v>
          </cell>
          <cell r="H147">
            <v>779.27016000000003</v>
          </cell>
        </row>
        <row r="148">
          <cell r="A148">
            <v>10580</v>
          </cell>
          <cell r="B148" t="str">
            <v>Aluguel mensal de residência - engenheiro</v>
          </cell>
          <cell r="C148" t="str">
            <v>Mes</v>
          </cell>
          <cell r="D148">
            <v>2036.76</v>
          </cell>
          <cell r="G148">
            <v>43466</v>
          </cell>
          <cell r="H148">
            <v>2211.9213600000003</v>
          </cell>
        </row>
        <row r="149">
          <cell r="A149">
            <v>10586</v>
          </cell>
          <cell r="B149" t="str">
            <v>Aluguel mensal de utilitário exclusive motorista e combustível</v>
          </cell>
          <cell r="C149" t="str">
            <v>Mes</v>
          </cell>
          <cell r="D149">
            <v>3347.23</v>
          </cell>
          <cell r="G149">
            <v>43466</v>
          </cell>
          <cell r="H149">
            <v>3635.0917800000002</v>
          </cell>
        </row>
        <row r="150">
          <cell r="A150">
            <v>10585</v>
          </cell>
          <cell r="B150" t="str">
            <v>Aluguel mensal de veículo tipo Gol 1.6 ou equivalente, exclusive motorista e combustível</v>
          </cell>
          <cell r="C150" t="str">
            <v>Mes</v>
          </cell>
          <cell r="D150">
            <v>1766.84</v>
          </cell>
          <cell r="G150">
            <v>43466</v>
          </cell>
          <cell r="H150">
            <v>1918.7882400000001</v>
          </cell>
        </row>
        <row r="151">
          <cell r="A151">
            <v>101454</v>
          </cell>
          <cell r="B151" t="str">
            <v>Aluguel mensal de viga Benkelman</v>
          </cell>
          <cell r="C151" t="str">
            <v>Mes</v>
          </cell>
          <cell r="D151">
            <v>12232.35</v>
          </cell>
          <cell r="G151">
            <v>43466</v>
          </cell>
          <cell r="H151">
            <v>13284.332100000001</v>
          </cell>
        </row>
        <row r="152">
          <cell r="A152">
            <v>10592</v>
          </cell>
          <cell r="B152" t="str">
            <v>Aluguel multifuncional A4 - monocromática</v>
          </cell>
          <cell r="C152" t="str">
            <v>Mes</v>
          </cell>
          <cell r="D152">
            <v>320</v>
          </cell>
          <cell r="G152">
            <v>43466</v>
          </cell>
          <cell r="H152">
            <v>347.52000000000004</v>
          </cell>
        </row>
        <row r="153">
          <cell r="A153">
            <v>99513</v>
          </cell>
          <cell r="B153" t="str">
            <v>Aquisição de máquina fotográfica (20.1MP)</v>
          </cell>
          <cell r="C153" t="str">
            <v>Ud</v>
          </cell>
          <cell r="D153">
            <v>717.75</v>
          </cell>
          <cell r="G153">
            <v>43466</v>
          </cell>
          <cell r="H153">
            <v>779.4765000000001</v>
          </cell>
        </row>
        <row r="154">
          <cell r="A154">
            <v>11456</v>
          </cell>
          <cell r="B154" t="str">
            <v>Coleta de amostra indeformada de solo (NBR 9604/86)</v>
          </cell>
          <cell r="C154" t="str">
            <v>Ud</v>
          </cell>
          <cell r="D154">
            <v>568.22</v>
          </cell>
          <cell r="G154">
            <v>43466</v>
          </cell>
          <cell r="H154">
            <v>617.08692000000008</v>
          </cell>
        </row>
        <row r="155">
          <cell r="A155">
            <v>11502</v>
          </cell>
          <cell r="B155" t="str">
            <v>Coleta de amostra indeformada Shelby</v>
          </cell>
          <cell r="C155" t="str">
            <v>Ud</v>
          </cell>
          <cell r="D155">
            <v>1368.9</v>
          </cell>
          <cell r="G155">
            <v>43466</v>
          </cell>
          <cell r="H155">
            <v>1486.6254000000001</v>
          </cell>
        </row>
        <row r="156">
          <cell r="A156">
            <v>11476</v>
          </cell>
          <cell r="B156" t="str">
            <v>Cópia Xerox - formato A4</v>
          </cell>
          <cell r="C156" t="str">
            <v>Ud</v>
          </cell>
          <cell r="D156">
            <v>0.26</v>
          </cell>
          <cell r="G156">
            <v>43466</v>
          </cell>
          <cell r="H156">
            <v>0.28236000000000006</v>
          </cell>
        </row>
        <row r="157">
          <cell r="A157">
            <v>99567</v>
          </cell>
          <cell r="B157" t="str">
            <v>Deslocamento de equipe e equipamento de sondagem rotativa e SPT, fora da Grande Vitória</v>
          </cell>
          <cell r="C157" t="str">
            <v>km</v>
          </cell>
          <cell r="D157">
            <v>11.01</v>
          </cell>
          <cell r="G157">
            <v>43466</v>
          </cell>
          <cell r="H157">
            <v>11.956860000000001</v>
          </cell>
        </row>
        <row r="158">
          <cell r="A158">
            <v>99568</v>
          </cell>
          <cell r="B158" t="str">
            <v>Deslocamento entre furos na área de investigação de sondagem SPT acima de 500 m de distância</v>
          </cell>
          <cell r="C158" t="str">
            <v>Ud</v>
          </cell>
          <cell r="D158">
            <v>350.44</v>
          </cell>
          <cell r="G158">
            <v>43466</v>
          </cell>
          <cell r="H158">
            <v>380.57784000000004</v>
          </cell>
        </row>
        <row r="159">
          <cell r="A159">
            <v>99570</v>
          </cell>
          <cell r="B159" t="str">
            <v>Deslocamento manual entre furos para Sondagem Rotativa acima de 500 m</v>
          </cell>
          <cell r="C159" t="str">
            <v>Ud</v>
          </cell>
          <cell r="D159">
            <v>684.2</v>
          </cell>
          <cell r="G159">
            <v>43466</v>
          </cell>
          <cell r="H159">
            <v>743.04120000000012</v>
          </cell>
        </row>
        <row r="160">
          <cell r="A160">
            <v>11020</v>
          </cell>
          <cell r="B160" t="str">
            <v>Diária</v>
          </cell>
          <cell r="C160" t="str">
            <v>DIA</v>
          </cell>
          <cell r="D160">
            <v>112</v>
          </cell>
          <cell r="G160">
            <v>43466</v>
          </cell>
          <cell r="H160">
            <v>121.63200000000001</v>
          </cell>
        </row>
        <row r="161">
          <cell r="A161">
            <v>10534</v>
          </cell>
          <cell r="B161" t="str">
            <v>Ensaio - Esclerometria até 4 pontos com 16 perc.</v>
          </cell>
          <cell r="C161" t="str">
            <v>Ud</v>
          </cell>
          <cell r="D161">
            <v>1395.81</v>
          </cell>
          <cell r="G161">
            <v>43466</v>
          </cell>
          <cell r="H161">
            <v>1515.8496600000001</v>
          </cell>
        </row>
        <row r="162">
          <cell r="A162">
            <v>11496</v>
          </cell>
          <cell r="B162" t="str">
            <v>Ensaio compressão triaxial - Não adensado, não drenado</v>
          </cell>
          <cell r="C162" t="str">
            <v>Ud</v>
          </cell>
          <cell r="D162">
            <v>1061.07</v>
          </cell>
          <cell r="G162">
            <v>43466</v>
          </cell>
          <cell r="H162">
            <v>1152.3220200000001</v>
          </cell>
        </row>
        <row r="163">
          <cell r="A163">
            <v>11437</v>
          </cell>
          <cell r="B163" t="str">
            <v>Ensaio de Cisalhamento Direto (Lento)</v>
          </cell>
          <cell r="C163" t="str">
            <v>Ud</v>
          </cell>
          <cell r="D163">
            <v>1546.98</v>
          </cell>
          <cell r="G163">
            <v>43466</v>
          </cell>
          <cell r="H163">
            <v>1680.0202800000002</v>
          </cell>
        </row>
        <row r="164">
          <cell r="A164">
            <v>11440</v>
          </cell>
          <cell r="B164" t="str">
            <v>Ensaio de Compactação Proctor Intermediário - por amostra</v>
          </cell>
          <cell r="C164" t="str">
            <v>Ud</v>
          </cell>
          <cell r="D164">
            <v>290.95</v>
          </cell>
          <cell r="G164">
            <v>43466</v>
          </cell>
          <cell r="H164">
            <v>315.9717</v>
          </cell>
        </row>
        <row r="165">
          <cell r="A165">
            <v>11441</v>
          </cell>
          <cell r="B165" t="str">
            <v>Ensaio de Compactação Proctor Modificado - por amostra</v>
          </cell>
          <cell r="C165" t="str">
            <v>Ud</v>
          </cell>
          <cell r="D165">
            <v>381.24</v>
          </cell>
          <cell r="G165">
            <v>43466</v>
          </cell>
          <cell r="H165">
            <v>414.02664000000004</v>
          </cell>
        </row>
        <row r="166">
          <cell r="A166">
            <v>11442</v>
          </cell>
          <cell r="B166" t="str">
            <v>Ensaio de Compressão Simples de solos coesivos (NBR 12770)</v>
          </cell>
          <cell r="C166" t="str">
            <v>Ud</v>
          </cell>
          <cell r="D166">
            <v>277.82</v>
          </cell>
          <cell r="G166">
            <v>43466</v>
          </cell>
          <cell r="H166">
            <v>301.71252000000004</v>
          </cell>
        </row>
        <row r="167">
          <cell r="A167">
            <v>11445</v>
          </cell>
          <cell r="B167" t="str">
            <v>Ensaio de Equivalente de Areia - por amostra</v>
          </cell>
          <cell r="C167" t="str">
            <v>Ud</v>
          </cell>
          <cell r="D167">
            <v>94.46</v>
          </cell>
          <cell r="G167">
            <v>43466</v>
          </cell>
          <cell r="H167">
            <v>102.58356000000001</v>
          </cell>
        </row>
        <row r="168">
          <cell r="A168">
            <v>101973</v>
          </cell>
          <cell r="B168" t="str">
            <v>Ensaio de Estabilidade de Concreto Asfáltico</v>
          </cell>
          <cell r="C168" t="str">
            <v>Ud</v>
          </cell>
          <cell r="D168">
            <v>351.15</v>
          </cell>
          <cell r="G168">
            <v>43466</v>
          </cell>
          <cell r="H168">
            <v>381.34890000000001</v>
          </cell>
        </row>
        <row r="169">
          <cell r="A169">
            <v>11446</v>
          </cell>
          <cell r="B169" t="str">
            <v>Ensaio de Granulometria por Peneiramento</v>
          </cell>
          <cell r="C169" t="str">
            <v>Ud</v>
          </cell>
          <cell r="D169">
            <v>167.95</v>
          </cell>
          <cell r="G169">
            <v>43466</v>
          </cell>
          <cell r="H169">
            <v>182.3937</v>
          </cell>
        </row>
        <row r="170">
          <cell r="A170">
            <v>11447</v>
          </cell>
          <cell r="B170" t="str">
            <v>Ensaio de Granulometria por Peneiramento e Sedimentação - por amostra</v>
          </cell>
          <cell r="C170" t="str">
            <v>Ud</v>
          </cell>
          <cell r="D170">
            <v>190.62</v>
          </cell>
          <cell r="G170">
            <v>43466</v>
          </cell>
          <cell r="H170">
            <v>207.01332000000002</v>
          </cell>
        </row>
        <row r="171">
          <cell r="A171">
            <v>11449</v>
          </cell>
          <cell r="B171" t="str">
            <v>Ensaio de Indíce de suporte Califórnia - por CP</v>
          </cell>
          <cell r="C171" t="str">
            <v>Ud</v>
          </cell>
          <cell r="D171">
            <v>241.42</v>
          </cell>
          <cell r="G171">
            <v>43466</v>
          </cell>
          <cell r="H171">
            <v>262.18212</v>
          </cell>
        </row>
        <row r="172">
          <cell r="A172">
            <v>11451</v>
          </cell>
          <cell r="B172" t="str">
            <v>Ensaio de Limites de Liquidez e Plasticidade - por amostra</v>
          </cell>
          <cell r="C172" t="str">
            <v>Ud</v>
          </cell>
          <cell r="D172">
            <v>199.43</v>
          </cell>
          <cell r="G172">
            <v>43466</v>
          </cell>
          <cell r="H172">
            <v>216.58098000000001</v>
          </cell>
        </row>
        <row r="173">
          <cell r="A173">
            <v>11432</v>
          </cell>
          <cell r="B173" t="str">
            <v>Ensaio de massa específica "In Situ"</v>
          </cell>
          <cell r="C173" t="str">
            <v>Ud</v>
          </cell>
          <cell r="D173">
            <v>83.97</v>
          </cell>
          <cell r="G173">
            <v>43466</v>
          </cell>
          <cell r="H173">
            <v>91.191420000000008</v>
          </cell>
        </row>
        <row r="174">
          <cell r="A174">
            <v>11459</v>
          </cell>
          <cell r="B174" t="str">
            <v>Ensaio de Palheta (VANE)</v>
          </cell>
          <cell r="C174" t="str">
            <v>Ud</v>
          </cell>
          <cell r="D174">
            <v>1113.99</v>
          </cell>
          <cell r="G174">
            <v>43466</v>
          </cell>
          <cell r="H174">
            <v>1209.79314</v>
          </cell>
        </row>
        <row r="175">
          <cell r="A175">
            <v>99571</v>
          </cell>
          <cell r="B175" t="str">
            <v>Ensaio de penetração de cone CPTU</v>
          </cell>
          <cell r="C175" t="str">
            <v>m</v>
          </cell>
          <cell r="D175">
            <v>298.86</v>
          </cell>
          <cell r="G175">
            <v>43466</v>
          </cell>
          <cell r="H175">
            <v>324.56196000000006</v>
          </cell>
        </row>
        <row r="176">
          <cell r="A176">
            <v>10525</v>
          </cell>
          <cell r="B176" t="str">
            <v>Ensaio de resistência à compressão simples - concreto</v>
          </cell>
          <cell r="C176" t="str">
            <v>Ud</v>
          </cell>
          <cell r="D176">
            <v>188.94</v>
          </cell>
          <cell r="G176">
            <v>43466</v>
          </cell>
          <cell r="H176">
            <v>205.18884</v>
          </cell>
        </row>
        <row r="177">
          <cell r="A177">
            <v>10859</v>
          </cell>
          <cell r="B177" t="str">
            <v>Gasolina</v>
          </cell>
          <cell r="C177" t="str">
            <v>L</v>
          </cell>
          <cell r="D177">
            <v>4.37</v>
          </cell>
          <cell r="G177">
            <v>43466</v>
          </cell>
          <cell r="H177">
            <v>4.7458200000000001</v>
          </cell>
        </row>
        <row r="178">
          <cell r="A178">
            <v>11471</v>
          </cell>
          <cell r="B178" t="str">
            <v>Imposto sobre serviços (ISS)</v>
          </cell>
          <cell r="C178" t="str">
            <v>vb</v>
          </cell>
          <cell r="D178">
            <v>0</v>
          </cell>
          <cell r="G178">
            <v>43466</v>
          </cell>
          <cell r="H178">
            <v>0</v>
          </cell>
        </row>
        <row r="179">
          <cell r="A179">
            <v>99573</v>
          </cell>
          <cell r="B179" t="str">
            <v>Instalação de cone "CPTU" e ensaio de dissipação de pressões neutras (até 2 horas), inclusive relatório</v>
          </cell>
          <cell r="C179" t="str">
            <v>Ud</v>
          </cell>
          <cell r="D179">
            <v>1609.01</v>
          </cell>
          <cell r="G179">
            <v>43466</v>
          </cell>
          <cell r="H179">
            <v>1747.3848600000001</v>
          </cell>
        </row>
        <row r="180">
          <cell r="A180">
            <v>101450</v>
          </cell>
          <cell r="B180" t="str">
            <v>Levantamento deflectométrico com FWD, leitura em duas faixas de tráfego, espaçamento de 120m por faixa (60m
alternados), inclusive relatório</v>
          </cell>
          <cell r="C180" t="str">
            <v>km</v>
          </cell>
          <cell r="D180">
            <v>464.26</v>
          </cell>
          <cell r="G180">
            <v>43466</v>
          </cell>
          <cell r="H180">
            <v>504.18636000000004</v>
          </cell>
        </row>
        <row r="181">
          <cell r="A181">
            <v>99577</v>
          </cell>
          <cell r="B181" t="str">
            <v>Mobilização e desmobilização de equipe / equipamento para ensaio CPTU / Vane Test / Piezômetro</v>
          </cell>
          <cell r="C181" t="str">
            <v>Ud</v>
          </cell>
          <cell r="D181">
            <v>18307.88</v>
          </cell>
          <cell r="G181">
            <v>43466</v>
          </cell>
          <cell r="H181">
            <v>19882.357680000001</v>
          </cell>
        </row>
        <row r="182">
          <cell r="A182">
            <v>99578</v>
          </cell>
          <cell r="B182" t="str">
            <v>Mobilização e desmobilização de equipe e equipamento de sondagem rotativa, inclusive deslocamento na Grande Vitória</v>
          </cell>
          <cell r="C182" t="str">
            <v>Ud</v>
          </cell>
          <cell r="D182">
            <v>1902.43</v>
          </cell>
          <cell r="G182">
            <v>43466</v>
          </cell>
          <cell r="H182">
            <v>2066.0389800000003</v>
          </cell>
        </row>
        <row r="183">
          <cell r="A183">
            <v>99579</v>
          </cell>
          <cell r="B183" t="str">
            <v>Mobilização e desmobilização de equipe e equipamento de sondagem SPT, inclusive deslocamento na Grande Vitória</v>
          </cell>
          <cell r="C183" t="str">
            <v>Ud</v>
          </cell>
          <cell r="D183">
            <v>1541.97</v>
          </cell>
          <cell r="G183">
            <v>43466</v>
          </cell>
          <cell r="H183">
            <v>1674.5794200000003</v>
          </cell>
        </row>
        <row r="184">
          <cell r="A184">
            <v>101451</v>
          </cell>
          <cell r="B184" t="str">
            <v>Mobilização e desmobilização de equipe e equipamento para levantamento com FWD</v>
          </cell>
          <cell r="C184" t="str">
            <v>Ud</v>
          </cell>
          <cell r="D184">
            <v>8411.4699999999993</v>
          </cell>
          <cell r="G184">
            <v>43466</v>
          </cell>
          <cell r="H184">
            <v>9134.8564200000001</v>
          </cell>
        </row>
        <row r="185">
          <cell r="A185">
            <v>10420</v>
          </cell>
          <cell r="B185" t="str">
            <v>Nível óptico</v>
          </cell>
          <cell r="C185" t="str">
            <v>Mes</v>
          </cell>
          <cell r="D185">
            <v>435.84</v>
          </cell>
          <cell r="G185">
            <v>43466</v>
          </cell>
          <cell r="H185">
            <v>473.32224000000002</v>
          </cell>
        </row>
        <row r="186">
          <cell r="A186">
            <v>11501</v>
          </cell>
          <cell r="B186" t="str">
            <v>Perfuração para execução de ensaio de Palheta (Vane Test)</v>
          </cell>
          <cell r="C186" t="str">
            <v>M</v>
          </cell>
          <cell r="D186">
            <v>154.41999999999999</v>
          </cell>
          <cell r="G186">
            <v>43466</v>
          </cell>
          <cell r="H186">
            <v>167.70012</v>
          </cell>
        </row>
        <row r="187">
          <cell r="A187">
            <v>11512</v>
          </cell>
          <cell r="B187" t="str">
            <v>PIS/COFINS</v>
          </cell>
          <cell r="C187" t="str">
            <v>vb</v>
          </cell>
          <cell r="D187">
            <v>0</v>
          </cell>
          <cell r="G187">
            <v>43466</v>
          </cell>
          <cell r="H187">
            <v>0</v>
          </cell>
        </row>
        <row r="188">
          <cell r="A188">
            <v>11407</v>
          </cell>
          <cell r="B188" t="str">
            <v>Plotagem de desenho P/B em papel Sulfit</v>
          </cell>
          <cell r="C188" t="str">
            <v>M</v>
          </cell>
          <cell r="D188">
            <v>9.4499999999999993</v>
          </cell>
          <cell r="G188">
            <v>43466</v>
          </cell>
          <cell r="H188">
            <v>10.262700000000001</v>
          </cell>
        </row>
        <row r="189">
          <cell r="A189">
            <v>11500</v>
          </cell>
          <cell r="B189" t="str">
            <v>Relatório de Ensaio de Palheta (Vane Test)</v>
          </cell>
          <cell r="C189" t="str">
            <v>Ud</v>
          </cell>
          <cell r="D189">
            <v>379.31</v>
          </cell>
          <cell r="G189">
            <v>43466</v>
          </cell>
          <cell r="H189">
            <v>411.93066000000005</v>
          </cell>
        </row>
        <row r="190">
          <cell r="A190">
            <v>10584</v>
          </cell>
          <cell r="B190" t="str">
            <v>Serviços gráficos e materiais de consumo</v>
          </cell>
          <cell r="C190" t="str">
            <v>Mes</v>
          </cell>
          <cell r="D190">
            <v>2782.42</v>
          </cell>
          <cell r="G190">
            <v>43466</v>
          </cell>
          <cell r="H190">
            <v>3021.7081200000002</v>
          </cell>
        </row>
        <row r="191">
          <cell r="A191">
            <v>99582</v>
          </cell>
          <cell r="B191" t="str">
            <v>Sondagem à Percussão SPT - Instalação de tubo de revestimento</v>
          </cell>
          <cell r="C191" t="str">
            <v>m</v>
          </cell>
          <cell r="D191">
            <v>80.25</v>
          </cell>
          <cell r="G191">
            <v>43466</v>
          </cell>
          <cell r="H191">
            <v>87.151500000000013</v>
          </cell>
        </row>
        <row r="192">
          <cell r="A192">
            <v>99586</v>
          </cell>
          <cell r="B192" t="str">
            <v>Sondagem à Trado, profundidade até 3,00 m, inclusive coleta de amostras</v>
          </cell>
          <cell r="C192" t="str">
            <v>Ud</v>
          </cell>
          <cell r="D192">
            <v>97.62</v>
          </cell>
          <cell r="G192">
            <v>43466</v>
          </cell>
          <cell r="H192">
            <v>106.01532000000002</v>
          </cell>
        </row>
        <row r="193">
          <cell r="A193">
            <v>99587</v>
          </cell>
          <cell r="B193" t="str">
            <v>Sondagem de simples reconhecimento tipo SPT, incl. deslocamento local do equipamento até 500 m</v>
          </cell>
          <cell r="C193" t="str">
            <v>m</v>
          </cell>
          <cell r="D193">
            <v>113.41</v>
          </cell>
          <cell r="G193">
            <v>43466</v>
          </cell>
          <cell r="H193">
            <v>123.16326000000001</v>
          </cell>
        </row>
        <row r="194">
          <cell r="A194">
            <v>99589</v>
          </cell>
          <cell r="B194" t="str">
            <v>Sondagem rotativa em alteração de rocha inclusive deslocamento local do equipamento até 500 m</v>
          </cell>
          <cell r="C194" t="str">
            <v>m</v>
          </cell>
          <cell r="D194">
            <v>401.76</v>
          </cell>
          <cell r="G194">
            <v>43466</v>
          </cell>
          <cell r="H194">
            <v>436.31136000000004</v>
          </cell>
        </row>
        <row r="195">
          <cell r="A195">
            <v>99590</v>
          </cell>
          <cell r="B195" t="str">
            <v>Sondagem rotativa em rocha sã ou fraturada inclusive deslocamento local do equipamento até 500m</v>
          </cell>
          <cell r="C195" t="str">
            <v>m</v>
          </cell>
          <cell r="D195">
            <v>608.59</v>
          </cell>
          <cell r="G195">
            <v>43466</v>
          </cell>
          <cell r="H195">
            <v>660.92874000000006</v>
          </cell>
        </row>
        <row r="196">
          <cell r="A196">
            <v>99591</v>
          </cell>
          <cell r="B196" t="str">
            <v>Sondagem rotativa em solo, inclusive deslocamento local do equipamento até 500m</v>
          </cell>
          <cell r="C196" t="str">
            <v>m</v>
          </cell>
          <cell r="D196">
            <v>204.28</v>
          </cell>
          <cell r="G196">
            <v>43466</v>
          </cell>
          <cell r="H196">
            <v>221.84808000000001</v>
          </cell>
        </row>
        <row r="197">
          <cell r="A197">
            <v>10515</v>
          </cell>
          <cell r="B197" t="str">
            <v>TX 10,00% de custos diretos</v>
          </cell>
          <cell r="C197" t="str">
            <v>vb</v>
          </cell>
          <cell r="D197">
            <v>0</v>
          </cell>
          <cell r="G197">
            <v>43466</v>
          </cell>
          <cell r="H197">
            <v>0</v>
          </cell>
        </row>
        <row r="198">
          <cell r="A198">
            <v>10516</v>
          </cell>
          <cell r="B198" t="str">
            <v>TX 2,00% de custos diretos + remuneraçao</v>
          </cell>
          <cell r="C198" t="str">
            <v>vb</v>
          </cell>
          <cell r="D198">
            <v>0</v>
          </cell>
          <cell r="G198">
            <v>43466</v>
          </cell>
          <cell r="H198">
            <v>0</v>
          </cell>
        </row>
        <row r="199">
          <cell r="A199">
            <v>99640</v>
          </cell>
          <cell r="B199" t="str">
            <v>TX 20,00% s/ mao obra/equip. projeto (Pessoa Juridica)</v>
          </cell>
          <cell r="C199" t="str">
            <v>vb</v>
          </cell>
          <cell r="D199">
            <v>0</v>
          </cell>
          <cell r="G199">
            <v>43466</v>
          </cell>
          <cell r="H199">
            <v>0</v>
          </cell>
        </row>
        <row r="200">
          <cell r="A200">
            <v>10514</v>
          </cell>
          <cell r="B200" t="str">
            <v>TX 25.00% s/ mao obra/equip. projeto</v>
          </cell>
          <cell r="C200" t="str">
            <v>vb</v>
          </cell>
          <cell r="D200">
            <v>0</v>
          </cell>
          <cell r="G200">
            <v>43466</v>
          </cell>
          <cell r="H200">
            <v>0</v>
          </cell>
        </row>
        <row r="201">
          <cell r="A201">
            <v>10513</v>
          </cell>
          <cell r="B201" t="str">
            <v>TX 84,04 s/ mao obra/equip. projeto</v>
          </cell>
          <cell r="C201" t="str">
            <v>vb</v>
          </cell>
          <cell r="D201">
            <v>0</v>
          </cell>
          <cell r="G201">
            <v>43466</v>
          </cell>
          <cell r="H201">
            <v>0</v>
          </cell>
        </row>
        <row r="202">
          <cell r="G202">
            <v>43466</v>
          </cell>
          <cell r="H202">
            <v>0</v>
          </cell>
        </row>
        <row r="203">
          <cell r="A203" t="str">
            <v>MÃO OBRA SEM BDI</v>
          </cell>
          <cell r="B203">
            <v>0</v>
          </cell>
          <cell r="C203">
            <v>0</v>
          </cell>
          <cell r="D203">
            <v>0</v>
          </cell>
          <cell r="E203">
            <v>0</v>
          </cell>
          <cell r="G203">
            <v>43466</v>
          </cell>
          <cell r="H203">
            <v>0</v>
          </cell>
        </row>
        <row r="204">
          <cell r="A204" t="str">
            <v>Cód. Padrão</v>
          </cell>
          <cell r="B204" t="str">
            <v>Descrição da mão de obra</v>
          </cell>
          <cell r="C204" t="str">
            <v>Unidade</v>
          </cell>
          <cell r="D204" t="str">
            <v>Valor sem encargos</v>
          </cell>
          <cell r="E204" t="str">
            <v>Valor com encargos</v>
          </cell>
          <cell r="G204">
            <v>43466</v>
          </cell>
          <cell r="H204">
            <v>0</v>
          </cell>
        </row>
        <row r="205">
          <cell r="A205">
            <v>20000</v>
          </cell>
          <cell r="B205" t="str">
            <v>Administrador de empresas</v>
          </cell>
          <cell r="C205" t="str">
            <v>mês</v>
          </cell>
          <cell r="D205">
            <v>8483</v>
          </cell>
          <cell r="E205">
            <v>15612.11</v>
          </cell>
          <cell r="F205">
            <v>0.84039962277496172</v>
          </cell>
          <cell r="G205">
            <v>43466</v>
          </cell>
          <cell r="H205">
            <v>9212.5380000000005</v>
          </cell>
        </row>
        <row r="206">
          <cell r="A206">
            <v>20028</v>
          </cell>
          <cell r="B206" t="str">
            <v>Advogado</v>
          </cell>
          <cell r="C206" t="str">
            <v>mês</v>
          </cell>
          <cell r="D206">
            <v>8483</v>
          </cell>
          <cell r="E206">
            <v>15612.11</v>
          </cell>
          <cell r="F206">
            <v>0.84039962277496172</v>
          </cell>
          <cell r="G206">
            <v>43466</v>
          </cell>
          <cell r="H206">
            <v>9212.5380000000005</v>
          </cell>
        </row>
        <row r="207">
          <cell r="A207">
            <v>20105</v>
          </cell>
          <cell r="B207" t="str">
            <v>Analista de sistemas (júnior)</v>
          </cell>
          <cell r="C207" t="str">
            <v>mês</v>
          </cell>
          <cell r="D207">
            <v>8773.18</v>
          </cell>
          <cell r="E207">
            <v>16146.16</v>
          </cell>
          <cell r="F207">
            <v>0.84039994619966762</v>
          </cell>
          <cell r="G207">
            <v>43466</v>
          </cell>
          <cell r="H207">
            <v>9527.6734800000013</v>
          </cell>
        </row>
        <row r="208">
          <cell r="A208">
            <v>20001</v>
          </cell>
          <cell r="B208" t="str">
            <v>Analista de sistemas (sênior)</v>
          </cell>
          <cell r="C208" t="str">
            <v>mês</v>
          </cell>
          <cell r="D208">
            <v>13630.9</v>
          </cell>
          <cell r="E208">
            <v>25086.3</v>
          </cell>
          <cell r="F208">
            <v>0.84039938668759939</v>
          </cell>
          <cell r="G208">
            <v>43466</v>
          </cell>
          <cell r="H208">
            <v>14803.1574</v>
          </cell>
        </row>
        <row r="209">
          <cell r="A209">
            <v>20021</v>
          </cell>
          <cell r="B209" t="str">
            <v>Auxiliar de administraçao</v>
          </cell>
          <cell r="C209" t="str">
            <v>mês</v>
          </cell>
          <cell r="D209">
            <v>1921.03</v>
          </cell>
          <cell r="E209">
            <v>3535.46</v>
          </cell>
          <cell r="F209">
            <v>0.84039811975867118</v>
          </cell>
          <cell r="G209">
            <v>43466</v>
          </cell>
          <cell r="H209">
            <v>2086.2385800000002</v>
          </cell>
        </row>
        <row r="210">
          <cell r="A210">
            <v>20023</v>
          </cell>
          <cell r="B210" t="str">
            <v>Auxiliar de desenhista</v>
          </cell>
          <cell r="C210" t="str">
            <v>mês</v>
          </cell>
          <cell r="D210">
            <v>2137.36</v>
          </cell>
          <cell r="E210">
            <v>3933.59</v>
          </cell>
          <cell r="F210">
            <v>0.84039656398547735</v>
          </cell>
          <cell r="G210">
            <v>43466</v>
          </cell>
          <cell r="H210">
            <v>2321.1729600000003</v>
          </cell>
        </row>
        <row r="211">
          <cell r="A211">
            <v>20025</v>
          </cell>
          <cell r="B211" t="str">
            <v>Auxiliar de escritório</v>
          </cell>
          <cell r="C211" t="str">
            <v>mês</v>
          </cell>
          <cell r="D211">
            <v>1921.03</v>
          </cell>
          <cell r="E211">
            <v>3535.46</v>
          </cell>
          <cell r="F211">
            <v>0.84039811975867118</v>
          </cell>
          <cell r="G211">
            <v>43466</v>
          </cell>
          <cell r="H211">
            <v>2086.2385800000002</v>
          </cell>
        </row>
        <row r="212">
          <cell r="A212">
            <v>20026</v>
          </cell>
          <cell r="B212" t="str">
            <v>Auxiliar de laboratório</v>
          </cell>
          <cell r="C212" t="str">
            <v>mês</v>
          </cell>
          <cell r="D212">
            <v>2137.36</v>
          </cell>
          <cell r="E212">
            <v>3933.59</v>
          </cell>
          <cell r="F212">
            <v>0.84039656398547735</v>
          </cell>
          <cell r="G212">
            <v>43466</v>
          </cell>
          <cell r="H212">
            <v>2321.1729600000003</v>
          </cell>
        </row>
        <row r="213">
          <cell r="A213">
            <v>20027</v>
          </cell>
          <cell r="B213" t="str">
            <v>Auxiliar de serviços gerais</v>
          </cell>
          <cell r="C213" t="str">
            <v>mês</v>
          </cell>
          <cell r="D213">
            <v>1674.7</v>
          </cell>
          <cell r="E213">
            <v>3082.11</v>
          </cell>
          <cell r="F213">
            <v>0.84039529467964424</v>
          </cell>
          <cell r="G213">
            <v>43466</v>
          </cell>
          <cell r="H213">
            <v>1818.7242000000001</v>
          </cell>
        </row>
        <row r="214">
          <cell r="A214">
            <v>20029</v>
          </cell>
          <cell r="B214" t="str">
            <v>Auxiliar de topografia</v>
          </cell>
          <cell r="C214" t="str">
            <v>mês</v>
          </cell>
          <cell r="D214">
            <v>2137.36</v>
          </cell>
          <cell r="E214">
            <v>3933.59</v>
          </cell>
          <cell r="F214">
            <v>0.84039656398547735</v>
          </cell>
          <cell r="G214">
            <v>43466</v>
          </cell>
          <cell r="H214">
            <v>2321.1729600000003</v>
          </cell>
        </row>
        <row r="215">
          <cell r="A215">
            <v>20032</v>
          </cell>
          <cell r="B215" t="str">
            <v>Auxiliar técnico de estradas</v>
          </cell>
          <cell r="C215" t="str">
            <v>mês</v>
          </cell>
          <cell r="D215">
            <v>2137.36</v>
          </cell>
          <cell r="E215">
            <v>3933.59</v>
          </cell>
          <cell r="F215">
            <v>0.84039656398547735</v>
          </cell>
          <cell r="G215">
            <v>43466</v>
          </cell>
          <cell r="H215">
            <v>2321.1729600000003</v>
          </cell>
        </row>
        <row r="216">
          <cell r="A216">
            <v>20024</v>
          </cell>
          <cell r="B216" t="str">
            <v>Auxliar de engenharia</v>
          </cell>
          <cell r="C216" t="str">
            <v>mês</v>
          </cell>
          <cell r="D216">
            <v>3564.53</v>
          </cell>
          <cell r="E216">
            <v>6560.16</v>
          </cell>
          <cell r="F216">
            <v>0.84039971609160236</v>
          </cell>
          <cell r="G216">
            <v>43466</v>
          </cell>
          <cell r="H216">
            <v>3871.0795800000005</v>
          </cell>
        </row>
        <row r="217">
          <cell r="A217">
            <v>20043</v>
          </cell>
          <cell r="B217" t="str">
            <v>Consultor Especial (P.J.)</v>
          </cell>
          <cell r="C217" t="str">
            <v>mês</v>
          </cell>
          <cell r="D217">
            <v>19906.25</v>
          </cell>
          <cell r="E217">
            <v>23887.5</v>
          </cell>
          <cell r="F217">
            <v>0.19999999999999996</v>
          </cell>
          <cell r="G217">
            <v>43466</v>
          </cell>
          <cell r="H217">
            <v>21618.1875</v>
          </cell>
        </row>
        <row r="218">
          <cell r="A218">
            <v>20044</v>
          </cell>
          <cell r="B218" t="str">
            <v>Contador de nível superior</v>
          </cell>
          <cell r="C218" t="str">
            <v>mês</v>
          </cell>
          <cell r="D218">
            <v>8483</v>
          </cell>
          <cell r="E218">
            <v>15612.11</v>
          </cell>
          <cell r="F218">
            <v>0.84039962277496172</v>
          </cell>
          <cell r="G218">
            <v>43466</v>
          </cell>
          <cell r="H218">
            <v>9212.5380000000005</v>
          </cell>
        </row>
        <row r="219">
          <cell r="A219">
            <v>20048</v>
          </cell>
          <cell r="B219" t="str">
            <v>Desenhista</v>
          </cell>
          <cell r="C219" t="str">
            <v>mês</v>
          </cell>
          <cell r="D219">
            <v>3564.53</v>
          </cell>
          <cell r="E219">
            <v>6560.16</v>
          </cell>
          <cell r="F219">
            <v>0.84039971609160236</v>
          </cell>
          <cell r="G219">
            <v>43466</v>
          </cell>
          <cell r="H219">
            <v>3871.0795800000005</v>
          </cell>
        </row>
        <row r="220">
          <cell r="A220">
            <v>20049</v>
          </cell>
          <cell r="B220" t="str">
            <v>Desenhista chefe</v>
          </cell>
          <cell r="C220" t="str">
            <v>mês</v>
          </cell>
          <cell r="D220">
            <v>4713.42</v>
          </cell>
          <cell r="E220">
            <v>8674.57</v>
          </cell>
          <cell r="F220">
            <v>0.8403982670757113</v>
          </cell>
          <cell r="G220">
            <v>43466</v>
          </cell>
          <cell r="H220">
            <v>5118.77412</v>
          </cell>
        </row>
        <row r="221">
          <cell r="A221">
            <v>20051</v>
          </cell>
          <cell r="B221" t="str">
            <v>Desenhista projetista</v>
          </cell>
          <cell r="C221" t="str">
            <v>mês</v>
          </cell>
          <cell r="D221">
            <v>6179.74</v>
          </cell>
          <cell r="E221">
            <v>11373.19</v>
          </cell>
          <cell r="F221">
            <v>0.84039943428040687</v>
          </cell>
          <cell r="G221">
            <v>43466</v>
          </cell>
          <cell r="H221">
            <v>6711.1976400000003</v>
          </cell>
        </row>
        <row r="222">
          <cell r="A222">
            <v>20052</v>
          </cell>
          <cell r="B222" t="str">
            <v>Digitador</v>
          </cell>
          <cell r="C222" t="str">
            <v>mês</v>
          </cell>
          <cell r="D222">
            <v>2137.36</v>
          </cell>
          <cell r="E222">
            <v>3933.59</v>
          </cell>
          <cell r="F222">
            <v>0.84039656398547735</v>
          </cell>
          <cell r="G222">
            <v>43466</v>
          </cell>
          <cell r="H222">
            <v>2321.1729600000003</v>
          </cell>
        </row>
        <row r="223">
          <cell r="A223">
            <v>20054</v>
          </cell>
          <cell r="B223" t="str">
            <v>Economista</v>
          </cell>
          <cell r="C223" t="str">
            <v>mês</v>
          </cell>
          <cell r="D223">
            <v>8483</v>
          </cell>
          <cell r="E223">
            <v>15612.11</v>
          </cell>
          <cell r="F223">
            <v>0.84039962277496172</v>
          </cell>
          <cell r="G223">
            <v>43466</v>
          </cell>
          <cell r="H223">
            <v>9212.5380000000005</v>
          </cell>
        </row>
        <row r="224">
          <cell r="A224">
            <v>20077</v>
          </cell>
          <cell r="B224" t="str">
            <v>Engenheiro auxiliar</v>
          </cell>
          <cell r="C224" t="str">
            <v>mês</v>
          </cell>
          <cell r="D224">
            <v>8483</v>
          </cell>
          <cell r="E224">
            <v>15612.11</v>
          </cell>
          <cell r="F224">
            <v>0.84039962277496172</v>
          </cell>
          <cell r="G224">
            <v>43466</v>
          </cell>
          <cell r="H224">
            <v>9212.5380000000005</v>
          </cell>
        </row>
        <row r="225">
          <cell r="A225">
            <v>20071</v>
          </cell>
          <cell r="B225" t="str">
            <v>Engenheiro consultor (P.J.)</v>
          </cell>
          <cell r="C225" t="str">
            <v>mês</v>
          </cell>
          <cell r="D225">
            <v>17298.93</v>
          </cell>
          <cell r="E225">
            <v>20758.71</v>
          </cell>
          <cell r="F225">
            <v>0.1999996531577386</v>
          </cell>
          <cell r="G225">
            <v>43466</v>
          </cell>
          <cell r="H225">
            <v>18786.637980000003</v>
          </cell>
        </row>
        <row r="226">
          <cell r="A226">
            <v>20073</v>
          </cell>
          <cell r="B226" t="str">
            <v>Engenheiro coordenador</v>
          </cell>
          <cell r="C226" t="str">
            <v>mês</v>
          </cell>
          <cell r="D226">
            <v>17298.93</v>
          </cell>
          <cell r="E226">
            <v>31836.95</v>
          </cell>
          <cell r="F226">
            <v>0.84039995537296242</v>
          </cell>
          <cell r="G226">
            <v>43466</v>
          </cell>
          <cell r="H226">
            <v>18786.637980000003</v>
          </cell>
        </row>
        <row r="227">
          <cell r="A227">
            <v>20070</v>
          </cell>
          <cell r="B227" t="str">
            <v>Engenheiro junior</v>
          </cell>
          <cell r="C227" t="str">
            <v>mês</v>
          </cell>
          <cell r="D227">
            <v>8773.18</v>
          </cell>
          <cell r="E227">
            <v>16146.16</v>
          </cell>
          <cell r="F227">
            <v>0.84039994619966762</v>
          </cell>
          <cell r="G227">
            <v>43466</v>
          </cell>
          <cell r="H227">
            <v>9527.6734800000013</v>
          </cell>
        </row>
        <row r="228">
          <cell r="A228">
            <v>20069</v>
          </cell>
          <cell r="B228" t="str">
            <v>Engenheiro pleno</v>
          </cell>
          <cell r="C228" t="str">
            <v>mês</v>
          </cell>
          <cell r="D228">
            <v>10663.79</v>
          </cell>
          <cell r="E228">
            <v>19625.63</v>
          </cell>
          <cell r="F228">
            <v>0.84039914514445613</v>
          </cell>
          <cell r="G228">
            <v>43466</v>
          </cell>
          <cell r="H228">
            <v>11580.875940000002</v>
          </cell>
        </row>
        <row r="229">
          <cell r="A229">
            <v>20079</v>
          </cell>
          <cell r="B229" t="str">
            <v>Engenheiro sênior</v>
          </cell>
          <cell r="C229" t="str">
            <v>mês</v>
          </cell>
          <cell r="D229">
            <v>13630.9</v>
          </cell>
          <cell r="E229">
            <v>25086.3</v>
          </cell>
          <cell r="F229">
            <v>0.84039938668759939</v>
          </cell>
          <cell r="G229">
            <v>43466</v>
          </cell>
          <cell r="H229">
            <v>14803.1574</v>
          </cell>
        </row>
        <row r="230">
          <cell r="A230">
            <v>20153</v>
          </cell>
          <cell r="B230" t="str">
            <v>Especialista Ambiental (Coordenador de Estudos)</v>
          </cell>
          <cell r="C230" t="str">
            <v>mês</v>
          </cell>
          <cell r="D230">
            <v>17298.93</v>
          </cell>
          <cell r="E230">
            <v>31836.95</v>
          </cell>
          <cell r="F230">
            <v>0.84039995537296242</v>
          </cell>
          <cell r="G230">
            <v>43466</v>
          </cell>
          <cell r="H230">
            <v>18786.637980000003</v>
          </cell>
        </row>
        <row r="231">
          <cell r="A231">
            <v>20084</v>
          </cell>
          <cell r="B231" t="str">
            <v>Especialista em meio ambiente</v>
          </cell>
          <cell r="C231" t="str">
            <v>mês</v>
          </cell>
          <cell r="D231">
            <v>13630.9</v>
          </cell>
          <cell r="E231">
            <v>25086.3</v>
          </cell>
          <cell r="F231">
            <v>0.84039938668759939</v>
          </cell>
          <cell r="G231">
            <v>43466</v>
          </cell>
          <cell r="H231">
            <v>14803.1574</v>
          </cell>
        </row>
        <row r="232">
          <cell r="A232">
            <v>20089</v>
          </cell>
          <cell r="B232" t="str">
            <v>Laboratorista</v>
          </cell>
          <cell r="C232" t="str">
            <v>mês</v>
          </cell>
          <cell r="D232">
            <v>3564.53</v>
          </cell>
          <cell r="E232">
            <v>6560.16</v>
          </cell>
          <cell r="F232">
            <v>0.84039971609160236</v>
          </cell>
          <cell r="G232">
            <v>43466</v>
          </cell>
          <cell r="H232">
            <v>3871.0795800000005</v>
          </cell>
        </row>
        <row r="233">
          <cell r="A233">
            <v>20090</v>
          </cell>
          <cell r="B233" t="str">
            <v>Laboratorista auxiliar</v>
          </cell>
          <cell r="C233" t="str">
            <v>mês</v>
          </cell>
          <cell r="D233">
            <v>2861.02</v>
          </cell>
          <cell r="E233">
            <v>5265.42</v>
          </cell>
          <cell r="F233">
            <v>0.84039957777296204</v>
          </cell>
          <cell r="G233">
            <v>43466</v>
          </cell>
          <cell r="H233">
            <v>3107.06772</v>
          </cell>
        </row>
        <row r="234">
          <cell r="A234">
            <v>20091</v>
          </cell>
          <cell r="B234" t="str">
            <v>Laboratorista chefe</v>
          </cell>
          <cell r="C234" t="str">
            <v>mês</v>
          </cell>
          <cell r="D234">
            <v>4713.42</v>
          </cell>
          <cell r="E234">
            <v>8674.57</v>
          </cell>
          <cell r="F234">
            <v>0.8403982670757113</v>
          </cell>
          <cell r="G234">
            <v>43466</v>
          </cell>
          <cell r="H234">
            <v>5118.77412</v>
          </cell>
        </row>
        <row r="235">
          <cell r="A235">
            <v>20097</v>
          </cell>
          <cell r="B235" t="str">
            <v>Motorista</v>
          </cell>
          <cell r="C235" t="str">
            <v>mês</v>
          </cell>
          <cell r="D235">
            <v>1921.03</v>
          </cell>
          <cell r="E235">
            <v>3535.46</v>
          </cell>
          <cell r="F235">
            <v>0.84039811975867118</v>
          </cell>
          <cell r="G235">
            <v>43466</v>
          </cell>
          <cell r="H235">
            <v>2086.2385800000002</v>
          </cell>
        </row>
        <row r="236">
          <cell r="A236">
            <v>20098</v>
          </cell>
          <cell r="B236" t="str">
            <v>Nivelador</v>
          </cell>
          <cell r="C236" t="str">
            <v>mês</v>
          </cell>
          <cell r="D236">
            <v>2861.02</v>
          </cell>
          <cell r="E236">
            <v>5265.42</v>
          </cell>
          <cell r="F236">
            <v>0.84039957777296204</v>
          </cell>
          <cell r="G236">
            <v>43466</v>
          </cell>
          <cell r="H236">
            <v>3107.06772</v>
          </cell>
        </row>
        <row r="237">
          <cell r="A237">
            <v>20114</v>
          </cell>
          <cell r="B237" t="str">
            <v>Secretária</v>
          </cell>
          <cell r="C237" t="str">
            <v>mês</v>
          </cell>
          <cell r="D237">
            <v>2973.33</v>
          </cell>
          <cell r="E237">
            <v>5472.11</v>
          </cell>
          <cell r="F237">
            <v>0.84039780313655044</v>
          </cell>
          <cell r="G237">
            <v>43466</v>
          </cell>
          <cell r="H237">
            <v>3229.03638</v>
          </cell>
        </row>
        <row r="238">
          <cell r="A238">
            <v>20174</v>
          </cell>
          <cell r="B238" t="str">
            <v>Servente consultoria</v>
          </cell>
          <cell r="C238" t="str">
            <v>mês</v>
          </cell>
          <cell r="D238">
            <v>1674.7</v>
          </cell>
          <cell r="E238">
            <v>3082.11</v>
          </cell>
          <cell r="F238">
            <v>0.84039529467964424</v>
          </cell>
          <cell r="G238">
            <v>43466</v>
          </cell>
          <cell r="H238">
            <v>1818.7242000000001</v>
          </cell>
        </row>
        <row r="239">
          <cell r="A239">
            <v>20007</v>
          </cell>
          <cell r="B239" t="str">
            <v>Técnico de campo</v>
          </cell>
          <cell r="C239" t="str">
            <v>mês</v>
          </cell>
          <cell r="D239">
            <v>2599.16</v>
          </cell>
          <cell r="E239">
            <v>4783.49</v>
          </cell>
          <cell r="F239">
            <v>0.84039843641791956</v>
          </cell>
          <cell r="G239">
            <v>43466</v>
          </cell>
          <cell r="H239">
            <v>2822.6877600000003</v>
          </cell>
        </row>
        <row r="240">
          <cell r="A240">
            <v>20009</v>
          </cell>
          <cell r="B240" t="str">
            <v>Técnico de estradas I</v>
          </cell>
          <cell r="C240" t="str">
            <v>mês</v>
          </cell>
          <cell r="D240">
            <v>2861.02</v>
          </cell>
          <cell r="E240">
            <v>5265.42</v>
          </cell>
          <cell r="F240">
            <v>0.84039957777296204</v>
          </cell>
          <cell r="G240">
            <v>43466</v>
          </cell>
          <cell r="H240">
            <v>3107.06772</v>
          </cell>
        </row>
        <row r="241">
          <cell r="A241">
            <v>99511</v>
          </cell>
          <cell r="B241" t="str">
            <v>Técnico de estradas II</v>
          </cell>
          <cell r="C241" t="str">
            <v>mês</v>
          </cell>
          <cell r="D241">
            <v>3564.53</v>
          </cell>
          <cell r="E241">
            <v>6560.16</v>
          </cell>
          <cell r="F241">
            <v>0.84039971609160236</v>
          </cell>
          <cell r="G241">
            <v>43466</v>
          </cell>
          <cell r="H241">
            <v>3871.0795800000005</v>
          </cell>
        </row>
        <row r="242">
          <cell r="A242">
            <v>99512</v>
          </cell>
          <cell r="B242" t="str">
            <v>Técnico de estradas III</v>
          </cell>
          <cell r="C242" t="str">
            <v>mês</v>
          </cell>
          <cell r="D242">
            <v>4713.42</v>
          </cell>
          <cell r="E242">
            <v>8674.57</v>
          </cell>
          <cell r="F242">
            <v>0.8403982670757113</v>
          </cell>
          <cell r="G242">
            <v>43466</v>
          </cell>
          <cell r="H242">
            <v>5118.77412</v>
          </cell>
        </row>
        <row r="243">
          <cell r="A243">
            <v>20008</v>
          </cell>
          <cell r="B243" t="str">
            <v>Técnico de nível médio</v>
          </cell>
          <cell r="C243" t="str">
            <v>mês</v>
          </cell>
          <cell r="D243">
            <v>2861.02</v>
          </cell>
          <cell r="E243">
            <v>5265.42</v>
          </cell>
          <cell r="F243">
            <v>0.84039957777296204</v>
          </cell>
          <cell r="G243">
            <v>43466</v>
          </cell>
          <cell r="H243">
            <v>3107.06772</v>
          </cell>
        </row>
        <row r="244">
          <cell r="A244">
            <v>20010</v>
          </cell>
          <cell r="B244" t="str">
            <v>Técnico em meio ambiente</v>
          </cell>
          <cell r="C244" t="str">
            <v>mês</v>
          </cell>
          <cell r="D244">
            <v>3564.53</v>
          </cell>
          <cell r="E244">
            <v>6560.16</v>
          </cell>
          <cell r="F244">
            <v>0.84039971609160236</v>
          </cell>
          <cell r="G244">
            <v>43466</v>
          </cell>
          <cell r="H244">
            <v>3871.0795800000005</v>
          </cell>
        </row>
        <row r="245">
          <cell r="A245">
            <v>99515</v>
          </cell>
          <cell r="B245" t="str">
            <v>Técnico especial</v>
          </cell>
          <cell r="C245" t="str">
            <v>mês</v>
          </cell>
          <cell r="D245">
            <v>6179.74</v>
          </cell>
          <cell r="E245">
            <v>11373.19</v>
          </cell>
          <cell r="F245">
            <v>0.84039943428040687</v>
          </cell>
          <cell r="G245">
            <v>43466</v>
          </cell>
          <cell r="H245">
            <v>6711.1976400000003</v>
          </cell>
        </row>
        <row r="246">
          <cell r="A246">
            <v>20014</v>
          </cell>
          <cell r="B246" t="str">
            <v>Topógrafo</v>
          </cell>
          <cell r="C246" t="str">
            <v>mês</v>
          </cell>
          <cell r="D246">
            <v>3564.53</v>
          </cell>
          <cell r="E246">
            <v>6560.16</v>
          </cell>
          <cell r="F246">
            <v>0.84039971609160236</v>
          </cell>
          <cell r="G246">
            <v>43466</v>
          </cell>
          <cell r="H246">
            <v>3871.0795800000005</v>
          </cell>
        </row>
        <row r="247">
          <cell r="A247">
            <v>20015</v>
          </cell>
          <cell r="B247" t="str">
            <v>Topógrafo auxiliar (nivelador)</v>
          </cell>
          <cell r="C247" t="str">
            <v>mês</v>
          </cell>
          <cell r="D247">
            <v>2861.02</v>
          </cell>
          <cell r="E247">
            <v>5265.42</v>
          </cell>
          <cell r="F247">
            <v>0.84039957777296204</v>
          </cell>
          <cell r="G247">
            <v>43466</v>
          </cell>
          <cell r="H247">
            <v>3107.06772</v>
          </cell>
        </row>
        <row r="248">
          <cell r="A248">
            <v>20016</v>
          </cell>
          <cell r="B248" t="str">
            <v>Topógrafo chefe</v>
          </cell>
          <cell r="C248" t="str">
            <v>mês</v>
          </cell>
          <cell r="D248">
            <v>4713.42</v>
          </cell>
          <cell r="E248">
            <v>8674.57</v>
          </cell>
          <cell r="F248">
            <v>0.8403982670757113</v>
          </cell>
          <cell r="G248">
            <v>43466</v>
          </cell>
          <cell r="H248">
            <v>5118.77412</v>
          </cell>
        </row>
        <row r="250">
          <cell r="A250" t="str">
            <v>TABELA REFERENCIAL DE CONSULTORIA DO DER-ES</v>
          </cell>
          <cell r="B250">
            <v>0</v>
          </cell>
          <cell r="C250">
            <v>0</v>
          </cell>
          <cell r="D250">
            <v>0.35</v>
          </cell>
          <cell r="E250">
            <v>41640</v>
          </cell>
          <cell r="G250">
            <v>41640</v>
          </cell>
          <cell r="H250" t="str">
            <v>REAJUSTADO</v>
          </cell>
        </row>
        <row r="251">
          <cell r="G251">
            <v>41640</v>
          </cell>
          <cell r="H251">
            <v>44228</v>
          </cell>
        </row>
        <row r="252">
          <cell r="A252" t="str">
            <v>Cód. Padrão</v>
          </cell>
          <cell r="B252" t="str">
            <v>Descrição do serviço</v>
          </cell>
          <cell r="C252" t="str">
            <v>Unidade</v>
          </cell>
          <cell r="D252" t="str">
            <v>Custo Unitário</v>
          </cell>
          <cell r="E252">
            <v>0</v>
          </cell>
          <cell r="G252">
            <v>41640</v>
          </cell>
          <cell r="H252">
            <v>0</v>
          </cell>
        </row>
        <row r="253">
          <cell r="A253" t="str">
            <v>SERVIÇOS PRELIMINARES</v>
          </cell>
          <cell r="B253">
            <v>0</v>
          </cell>
          <cell r="C253">
            <v>0</v>
          </cell>
          <cell r="D253">
            <v>0</v>
          </cell>
          <cell r="E253">
            <v>0</v>
          </cell>
          <cell r="G253">
            <v>41640</v>
          </cell>
          <cell r="H253">
            <v>0</v>
          </cell>
        </row>
        <row r="254">
          <cell r="A254">
            <v>42878</v>
          </cell>
          <cell r="B254" t="str">
            <v>Aluguel de automóvel VW/ Gol (flex) 1,0 ou equivalente, inclusive combustível, sem motorista</v>
          </cell>
          <cell r="C254" t="str">
            <v>Mes</v>
          </cell>
          <cell r="D254">
            <v>3984.66</v>
          </cell>
          <cell r="G254">
            <v>41640</v>
          </cell>
          <cell r="H254">
            <v>5092.3954800000001</v>
          </cell>
        </row>
        <row r="255">
          <cell r="A255">
            <v>42888</v>
          </cell>
          <cell r="B255" t="str">
            <v>Aluguel mensal de automóvel utilitário inclusive combustível, exclusive motorista</v>
          </cell>
          <cell r="C255" t="str">
            <v>Mes</v>
          </cell>
          <cell r="D255">
            <v>5712.75</v>
          </cell>
          <cell r="G255">
            <v>41640</v>
          </cell>
          <cell r="H255">
            <v>7300.8945000000003</v>
          </cell>
        </row>
        <row r="256">
          <cell r="G256">
            <v>41640</v>
          </cell>
          <cell r="H256">
            <v>0</v>
          </cell>
        </row>
        <row r="257">
          <cell r="A257" t="str">
            <v>SERVIÇOS PRELIMINARES</v>
          </cell>
          <cell r="B257">
            <v>0</v>
          </cell>
          <cell r="C257">
            <v>0</v>
          </cell>
          <cell r="D257">
            <v>0</v>
          </cell>
          <cell r="E257">
            <v>0</v>
          </cell>
          <cell r="G257">
            <v>41640</v>
          </cell>
          <cell r="H257">
            <v>0</v>
          </cell>
        </row>
        <row r="258">
          <cell r="A258">
            <v>42532</v>
          </cell>
          <cell r="B258" t="str">
            <v>Equipe de Laboratório ( Mão de Obra )</v>
          </cell>
          <cell r="C258" t="str">
            <v>Mes</v>
          </cell>
          <cell r="D258">
            <v>18562.5</v>
          </cell>
          <cell r="G258">
            <v>41640</v>
          </cell>
          <cell r="H258">
            <v>23722.875</v>
          </cell>
        </row>
        <row r="259">
          <cell r="A259">
            <v>42531</v>
          </cell>
          <cell r="B259" t="str">
            <v>Equipe de Topografia ( Mão de Obra )</v>
          </cell>
          <cell r="C259" t="str">
            <v>Mes</v>
          </cell>
          <cell r="D259">
            <v>24131.25</v>
          </cell>
          <cell r="G259">
            <v>41640</v>
          </cell>
          <cell r="H259">
            <v>30839.737499999999</v>
          </cell>
        </row>
        <row r="260">
          <cell r="G260">
            <v>41640</v>
          </cell>
          <cell r="H260">
            <v>0</v>
          </cell>
        </row>
        <row r="261">
          <cell r="A261" t="str">
            <v>ALUGUEL DE EQUIPAMENTOS</v>
          </cell>
          <cell r="B261">
            <v>0</v>
          </cell>
          <cell r="C261">
            <v>0</v>
          </cell>
          <cell r="D261">
            <v>0</v>
          </cell>
          <cell r="E261">
            <v>0</v>
          </cell>
          <cell r="G261">
            <v>41640</v>
          </cell>
          <cell r="H261">
            <v>0</v>
          </cell>
        </row>
        <row r="262">
          <cell r="A262">
            <v>42186</v>
          </cell>
          <cell r="B262" t="str">
            <v>Aluguel mensal de barco de alumínio 4,20 m com motor 15 HP (equipamentos)</v>
          </cell>
          <cell r="C262" t="str">
            <v>Mes</v>
          </cell>
          <cell r="D262">
            <v>2281.5</v>
          </cell>
          <cell r="G262">
            <v>41640</v>
          </cell>
          <cell r="H262">
            <v>2915.7570000000001</v>
          </cell>
        </row>
        <row r="263">
          <cell r="G263">
            <v>41640</v>
          </cell>
          <cell r="H263">
            <v>0</v>
          </cell>
        </row>
        <row r="264">
          <cell r="A264" t="str">
            <v>LEVANTAMENTOS TOPOGRÁFICOS</v>
          </cell>
          <cell r="B264">
            <v>0</v>
          </cell>
          <cell r="C264">
            <v>0</v>
          </cell>
          <cell r="D264">
            <v>0</v>
          </cell>
          <cell r="E264">
            <v>0</v>
          </cell>
          <cell r="G264">
            <v>41640</v>
          </cell>
          <cell r="H264">
            <v>0</v>
          </cell>
        </row>
        <row r="265">
          <cell r="A265">
            <v>42651</v>
          </cell>
          <cell r="B265" t="str">
            <v>Aquisição de imagens digitais alta resolução, em pares esteroscópicos, esc. 1:10.000, resolução de 0,5 m - Acima de 100 km2, largura mín.5 km</v>
          </cell>
          <cell r="C265" t="str">
            <v>KM²</v>
          </cell>
          <cell r="D265">
            <v>310.5</v>
          </cell>
          <cell r="G265">
            <v>41640</v>
          </cell>
          <cell r="H265">
            <v>396.81900000000002</v>
          </cell>
        </row>
        <row r="266">
          <cell r="A266">
            <v>42617</v>
          </cell>
          <cell r="B266" t="str">
            <v>Aquisição de imagens digitais alta resolução</v>
          </cell>
          <cell r="C266" t="str">
            <v>Ud</v>
          </cell>
          <cell r="D266">
            <v>31050</v>
          </cell>
          <cell r="G266">
            <v>41640</v>
          </cell>
          <cell r="H266">
            <v>39681.9</v>
          </cell>
        </row>
        <row r="267">
          <cell r="A267">
            <v>42652</v>
          </cell>
          <cell r="B267" t="str">
            <v>Modelagem digital de terreno, c/ apoio de campo, ortorretificação, extração e edição de curvas de nível de 2 em 2m, exclusive aquisição da imagem</v>
          </cell>
          <cell r="C267" t="str">
            <v>KM²</v>
          </cell>
          <cell r="D267">
            <v>5602.5</v>
          </cell>
          <cell r="G267">
            <v>41640</v>
          </cell>
          <cell r="H267">
            <v>7159.9949999999999</v>
          </cell>
        </row>
        <row r="268">
          <cell r="A268">
            <v>40073</v>
          </cell>
          <cell r="B268" t="str">
            <v>Deslocamento (ida e volta) de equipe para realização de serviços de topografia em locais situados a mais de 151 km</v>
          </cell>
          <cell r="C268" t="str">
            <v>Ud</v>
          </cell>
          <cell r="D268">
            <v>1465.3</v>
          </cell>
          <cell r="G268">
            <v>41640</v>
          </cell>
          <cell r="H268">
            <v>1872.6533999999999</v>
          </cell>
        </row>
        <row r="269">
          <cell r="A269">
            <v>40072</v>
          </cell>
          <cell r="B269" t="str">
            <v>Deslocamento (ida e volta) de equipe para realização de serviços de topografia em locais situados de 51 a 150 km</v>
          </cell>
          <cell r="C269" t="str">
            <v>Ud</v>
          </cell>
          <cell r="D269">
            <v>826.36</v>
          </cell>
          <cell r="G269">
            <v>41640</v>
          </cell>
          <cell r="H269">
            <v>1056.08808</v>
          </cell>
        </row>
        <row r="270">
          <cell r="A270">
            <v>42548</v>
          </cell>
          <cell r="B270" t="str">
            <v>Implantação de base (par de marcos) de concreto, georreferenciados com GPS de dupla frequência, inclusive pós processamento</v>
          </cell>
          <cell r="C270" t="str">
            <v>Ud</v>
          </cell>
          <cell r="D270">
            <v>797.24</v>
          </cell>
          <cell r="G270">
            <v>41640</v>
          </cell>
          <cell r="H270">
            <v>1018.8727200000001</v>
          </cell>
        </row>
        <row r="271">
          <cell r="A271">
            <v>42581</v>
          </cell>
          <cell r="B271" t="str">
            <v>Implantação de eixo de locação, seções e cadastro em região montanhosa</v>
          </cell>
          <cell r="C271" t="str">
            <v>KM</v>
          </cell>
          <cell r="D271">
            <v>2701.09</v>
          </cell>
          <cell r="G271">
            <v>41640</v>
          </cell>
          <cell r="H271">
            <v>3451.9930200000003</v>
          </cell>
        </row>
        <row r="272">
          <cell r="A272">
            <v>42579</v>
          </cell>
          <cell r="B272" t="str">
            <v>Implantação de eixo de locação, seções e cadastro em região ondulada</v>
          </cell>
          <cell r="C272" t="str">
            <v>KM</v>
          </cell>
          <cell r="D272">
            <v>1303.6400000000001</v>
          </cell>
          <cell r="G272">
            <v>41640</v>
          </cell>
          <cell r="H272">
            <v>1666.0519200000001</v>
          </cell>
        </row>
        <row r="273">
          <cell r="A273">
            <v>42618</v>
          </cell>
          <cell r="B273" t="str">
            <v>Implantação de eixo de locação, seções e cadastro em região plana</v>
          </cell>
          <cell r="C273" t="str">
            <v>KM</v>
          </cell>
          <cell r="D273">
            <v>902.52</v>
          </cell>
          <cell r="G273">
            <v>41640</v>
          </cell>
          <cell r="H273">
            <v>1153.42056</v>
          </cell>
        </row>
        <row r="274">
          <cell r="A274">
            <v>42549</v>
          </cell>
          <cell r="B274" t="str">
            <v>Implantação de poligonal de amarração em marcos de concreto, espaçamento máximo 500 m, com nivelamento geométrico, inclusive pós processamento</v>
          </cell>
          <cell r="C274" t="str">
            <v>KM</v>
          </cell>
          <cell r="D274">
            <v>557.79</v>
          </cell>
          <cell r="G274">
            <v>41640</v>
          </cell>
          <cell r="H274">
            <v>712.85561999999993</v>
          </cell>
        </row>
        <row r="275">
          <cell r="A275">
            <v>42941</v>
          </cell>
          <cell r="B275" t="str">
            <v>Levantamento batimétrico monofeixe - Área até 8,00 ha</v>
          </cell>
          <cell r="C275" t="str">
            <v>Ud</v>
          </cell>
          <cell r="D275">
            <v>12330.41</v>
          </cell>
          <cell r="G275">
            <v>41640</v>
          </cell>
          <cell r="H275">
            <v>15758.26398</v>
          </cell>
        </row>
        <row r="276">
          <cell r="A276">
            <v>43013</v>
          </cell>
          <cell r="B276" t="str">
            <v>Levantamento batimétrico monofeixe para área excedente a 8,00ha</v>
          </cell>
          <cell r="C276" t="str">
            <v>M2</v>
          </cell>
          <cell r="D276">
            <v>0.14000000000000001</v>
          </cell>
          <cell r="G276">
            <v>41640</v>
          </cell>
          <cell r="H276">
            <v>0.17892000000000002</v>
          </cell>
        </row>
        <row r="277">
          <cell r="A277">
            <v>42939</v>
          </cell>
          <cell r="B277" t="str">
            <v>Levantamento Cadastral de Dispositivos de Drenagem</v>
          </cell>
          <cell r="C277" t="str">
            <v>KM</v>
          </cell>
          <cell r="D277">
            <v>826.57</v>
          </cell>
          <cell r="G277">
            <v>41640</v>
          </cell>
          <cell r="H277">
            <v>1056.3564600000002</v>
          </cell>
        </row>
        <row r="278">
          <cell r="A278">
            <v>42641</v>
          </cell>
          <cell r="B278" t="str">
            <v>Levantamento Planialtimétrico Cadastral em região montanhosa</v>
          </cell>
          <cell r="C278" t="str">
            <v>ha</v>
          </cell>
          <cell r="D278">
            <v>614.58000000000004</v>
          </cell>
          <cell r="G278">
            <v>41640</v>
          </cell>
          <cell r="H278">
            <v>785.43324000000007</v>
          </cell>
        </row>
        <row r="279">
          <cell r="A279">
            <v>42640</v>
          </cell>
          <cell r="B279" t="str">
            <v>Levantamento Planialtimétrico Cadastral em região ondulada</v>
          </cell>
          <cell r="C279" t="str">
            <v>ha</v>
          </cell>
          <cell r="D279">
            <v>443</v>
          </cell>
          <cell r="G279">
            <v>41640</v>
          </cell>
          <cell r="H279">
            <v>566.154</v>
          </cell>
        </row>
        <row r="280">
          <cell r="A280">
            <v>42639</v>
          </cell>
          <cell r="B280" t="str">
            <v>Levantamento Planialtimétrico Cadastral em região plana</v>
          </cell>
          <cell r="C280" t="str">
            <v>ha</v>
          </cell>
          <cell r="D280">
            <v>307.27999999999997</v>
          </cell>
          <cell r="G280">
            <v>41640</v>
          </cell>
          <cell r="H280">
            <v>392.70383999999996</v>
          </cell>
        </row>
        <row r="281">
          <cell r="A281">
            <v>42644</v>
          </cell>
          <cell r="B281" t="str">
            <v>Levantamento Planialtimétrico e Cadastral, inclusive cadastro de redes de utilidades, acessos a residências, etc</v>
          </cell>
          <cell r="C281" t="str">
            <v>ha</v>
          </cell>
          <cell r="D281">
            <v>2303.6999999999998</v>
          </cell>
          <cell r="G281">
            <v>41640</v>
          </cell>
          <cell r="H281">
            <v>2944.1286</v>
          </cell>
        </row>
        <row r="282">
          <cell r="A282">
            <v>42672</v>
          </cell>
          <cell r="B282" t="str">
            <v>Locação Topográfica à Trena</v>
          </cell>
          <cell r="C282" t="str">
            <v>KM</v>
          </cell>
          <cell r="D282">
            <v>688.81</v>
          </cell>
          <cell r="G282">
            <v>41640</v>
          </cell>
          <cell r="H282">
            <v>880.29917999999998</v>
          </cell>
        </row>
        <row r="283">
          <cell r="A283">
            <v>42589</v>
          </cell>
          <cell r="B283" t="str">
            <v>Nivelamento geométrico em região de relevo montanhoso, inclusive contranivelamento</v>
          </cell>
          <cell r="C283" t="str">
            <v>KM</v>
          </cell>
          <cell r="D283">
            <v>558.61</v>
          </cell>
          <cell r="G283">
            <v>41640</v>
          </cell>
          <cell r="H283">
            <v>713.90358000000003</v>
          </cell>
        </row>
        <row r="284">
          <cell r="A284">
            <v>42584</v>
          </cell>
          <cell r="B284" t="str">
            <v>Nivelamento geométrico em região de terreno plano, inclusive contranivelamento</v>
          </cell>
          <cell r="C284" t="str">
            <v>KM</v>
          </cell>
          <cell r="D284">
            <v>249.75</v>
          </cell>
          <cell r="G284">
            <v>41640</v>
          </cell>
          <cell r="H284">
            <v>319.18049999999999</v>
          </cell>
        </row>
        <row r="285">
          <cell r="A285">
            <v>42588</v>
          </cell>
          <cell r="B285" t="str">
            <v>Nivelamento geométrico em relevo ondulado, inclusive contranivelamento</v>
          </cell>
          <cell r="C285" t="str">
            <v>KM</v>
          </cell>
          <cell r="D285">
            <v>326.60000000000002</v>
          </cell>
          <cell r="G285">
            <v>41640</v>
          </cell>
          <cell r="H285">
            <v>417.39480000000003</v>
          </cell>
        </row>
        <row r="286">
          <cell r="G286">
            <v>41640</v>
          </cell>
          <cell r="H286">
            <v>0</v>
          </cell>
        </row>
        <row r="287">
          <cell r="A287" t="str">
            <v>PROJETOS DE OBRAS RODOVIÁRIOS</v>
          </cell>
          <cell r="B287">
            <v>0</v>
          </cell>
          <cell r="C287">
            <v>0</v>
          </cell>
          <cell r="D287">
            <v>0</v>
          </cell>
          <cell r="E287">
            <v>0</v>
          </cell>
          <cell r="G287">
            <v>41640</v>
          </cell>
          <cell r="H287">
            <v>0</v>
          </cell>
        </row>
        <row r="288">
          <cell r="A288">
            <v>43186</v>
          </cell>
          <cell r="B288" t="str">
            <v>Impressão e serviços gerais da Minuta do Projeto Final (02 vias)</v>
          </cell>
          <cell r="C288" t="str">
            <v>Ud</v>
          </cell>
          <cell r="D288">
            <v>1932.55</v>
          </cell>
          <cell r="G288">
            <v>41640</v>
          </cell>
          <cell r="H288">
            <v>2469.7988999999998</v>
          </cell>
        </row>
        <row r="289">
          <cell r="A289">
            <v>43185</v>
          </cell>
          <cell r="B289" t="str">
            <v>Impressão e serviços gerais do Projeto de Engenharia (02 vias)</v>
          </cell>
          <cell r="C289" t="str">
            <v>Ud</v>
          </cell>
          <cell r="D289">
            <v>1206.31</v>
          </cell>
          <cell r="G289">
            <v>41640</v>
          </cell>
          <cell r="H289">
            <v>1541.66418</v>
          </cell>
        </row>
        <row r="290">
          <cell r="A290">
            <v>42643</v>
          </cell>
          <cell r="B290" t="str">
            <v>Impressão e serviços gerais do Projeto Conceitual de Engenharia (02 vias)</v>
          </cell>
          <cell r="C290" t="str">
            <v>Ud</v>
          </cell>
          <cell r="D290">
            <v>986.74</v>
          </cell>
          <cell r="G290">
            <v>41640</v>
          </cell>
          <cell r="H290">
            <v>1261.0537200000001</v>
          </cell>
        </row>
        <row r="291">
          <cell r="A291">
            <v>43187</v>
          </cell>
          <cell r="B291" t="str">
            <v>Impressão e serviços gerais do Projeto Final (05 vias)</v>
          </cell>
          <cell r="C291" t="str">
            <v>Ud</v>
          </cell>
          <cell r="D291">
            <v>4162.4799999999996</v>
          </cell>
          <cell r="G291">
            <v>41640</v>
          </cell>
          <cell r="H291">
            <v>5319.6494399999992</v>
          </cell>
        </row>
        <row r="292">
          <cell r="A292">
            <v>42629</v>
          </cell>
          <cell r="B292" t="str">
            <v>Plano funcional para rodovias (projeto conceitual)</v>
          </cell>
          <cell r="C292" t="str">
            <v>KM</v>
          </cell>
          <cell r="D292">
            <v>1430.55</v>
          </cell>
          <cell r="G292">
            <v>41640</v>
          </cell>
          <cell r="H292">
            <v>1828.2429</v>
          </cell>
        </row>
        <row r="293">
          <cell r="A293">
            <v>43179</v>
          </cell>
          <cell r="B293" t="str">
            <v>Programação e Plano de execução de obras rodoviárias em região rural, extensão até 10 km</v>
          </cell>
          <cell r="C293" t="str">
            <v>Ud</v>
          </cell>
          <cell r="D293">
            <v>2573.38</v>
          </cell>
          <cell r="G293">
            <v>41640</v>
          </cell>
          <cell r="H293">
            <v>3288.7796400000002</v>
          </cell>
        </row>
        <row r="294">
          <cell r="A294">
            <v>43180</v>
          </cell>
          <cell r="B294" t="str">
            <v>Programação e Plano de execução de obras rodoviárias em região rural, extensão de 10 a 30 km</v>
          </cell>
          <cell r="C294" t="str">
            <v>Ud</v>
          </cell>
          <cell r="D294">
            <v>3043.69</v>
          </cell>
          <cell r="G294">
            <v>41640</v>
          </cell>
          <cell r="H294">
            <v>3889.8358200000002</v>
          </cell>
        </row>
        <row r="295">
          <cell r="A295">
            <v>43181</v>
          </cell>
          <cell r="B295" t="str">
            <v>Programação e Plano de execução de obras rodoviárias em região rural, extensão maior que 30 km</v>
          </cell>
          <cell r="C295" t="str">
            <v>Ud</v>
          </cell>
          <cell r="D295">
            <v>3848.49</v>
          </cell>
          <cell r="G295">
            <v>41640</v>
          </cell>
          <cell r="H295">
            <v>4918.3702199999998</v>
          </cell>
        </row>
        <row r="296">
          <cell r="A296">
            <v>43182</v>
          </cell>
          <cell r="B296" t="str">
            <v>Programação e Plano de execução de obras rodoviárias urbanas, extensão até 10 km</v>
          </cell>
          <cell r="C296" t="str">
            <v>Ud</v>
          </cell>
          <cell r="D296">
            <v>3197.83</v>
          </cell>
          <cell r="G296">
            <v>41640</v>
          </cell>
          <cell r="H296">
            <v>4086.82674</v>
          </cell>
        </row>
        <row r="297">
          <cell r="A297">
            <v>43183</v>
          </cell>
          <cell r="B297" t="str">
            <v>Programação e Plano de execução de obras rodoviárias urbanas, extensão de 10 a 30 km</v>
          </cell>
          <cell r="C297" t="str">
            <v>Ud</v>
          </cell>
          <cell r="D297">
            <v>3668.15</v>
          </cell>
          <cell r="G297">
            <v>41640</v>
          </cell>
          <cell r="H297">
            <v>4687.8957</v>
          </cell>
        </row>
        <row r="298">
          <cell r="A298">
            <v>43184</v>
          </cell>
          <cell r="B298" t="str">
            <v>Programação e Plano de execução de obras rodoviárias urbanas, extensão maior que 30 km</v>
          </cell>
          <cell r="C298" t="str">
            <v>Ud</v>
          </cell>
          <cell r="D298">
            <v>4456.08</v>
          </cell>
          <cell r="G298">
            <v>41640</v>
          </cell>
          <cell r="H298">
            <v>5694.8702400000002</v>
          </cell>
        </row>
        <row r="299">
          <cell r="A299">
            <v>42624</v>
          </cell>
          <cell r="B299" t="str">
            <v>Projeto de aterros com altura até 5,0m, sobre solos moles, conforme PRO 381/98, em rodovias, exclusive ensaios</v>
          </cell>
          <cell r="C299" t="str">
            <v>KM</v>
          </cell>
          <cell r="D299">
            <v>5131.9799999999996</v>
          </cell>
          <cell r="G299">
            <v>41640</v>
          </cell>
          <cell r="H299">
            <v>6558.6704399999999</v>
          </cell>
        </row>
        <row r="300">
          <cell r="A300">
            <v>43223</v>
          </cell>
          <cell r="B300" t="str">
            <v>Projeto de Desapropriação em área rural</v>
          </cell>
          <cell r="C300" t="str">
            <v>Ud</v>
          </cell>
          <cell r="D300">
            <v>464.84</v>
          </cell>
          <cell r="G300">
            <v>41640</v>
          </cell>
          <cell r="H300">
            <v>594.06551999999999</v>
          </cell>
        </row>
        <row r="301">
          <cell r="A301">
            <v>43224</v>
          </cell>
          <cell r="B301" t="str">
            <v>Projeto de Desapropriação em área urbana</v>
          </cell>
          <cell r="C301" t="str">
            <v>Ud</v>
          </cell>
          <cell r="D301">
            <v>570.19000000000005</v>
          </cell>
          <cell r="G301">
            <v>41640</v>
          </cell>
          <cell r="H301">
            <v>728.70282000000009</v>
          </cell>
        </row>
        <row r="302">
          <cell r="A302">
            <v>43146</v>
          </cell>
          <cell r="B302" t="str">
            <v>Projeto de Drenagem e OAC - projeto estrutural de galerias de concreto armado (por seção típica de galeria)</v>
          </cell>
          <cell r="C302" t="str">
            <v>Ud</v>
          </cell>
          <cell r="D302">
            <v>2382.64</v>
          </cell>
          <cell r="G302">
            <v>41640</v>
          </cell>
          <cell r="H302">
            <v>3045.0139199999999</v>
          </cell>
        </row>
        <row r="303">
          <cell r="A303">
            <v>43113</v>
          </cell>
          <cell r="B303" t="str">
            <v>Projeto de Drenagem e OAC de rodovias em pista dupla em área rural</v>
          </cell>
          <cell r="C303" t="str">
            <v>KM</v>
          </cell>
          <cell r="D303">
            <v>4064.25</v>
          </cell>
          <cell r="G303">
            <v>41640</v>
          </cell>
          <cell r="H303">
            <v>5194.1115</v>
          </cell>
        </row>
        <row r="304">
          <cell r="A304">
            <v>43115</v>
          </cell>
          <cell r="B304" t="str">
            <v>Projeto de Drenagem e OAC de rodovias em pista dupla em área urbana</v>
          </cell>
          <cell r="C304" t="str">
            <v>KM</v>
          </cell>
          <cell r="D304">
            <v>6651.05</v>
          </cell>
          <cell r="G304">
            <v>41640</v>
          </cell>
          <cell r="H304">
            <v>8500.0419000000002</v>
          </cell>
        </row>
        <row r="305">
          <cell r="A305">
            <v>43112</v>
          </cell>
          <cell r="B305" t="str">
            <v>Projeto de Drenagem e OAC de rodovias em pista simples em área rural</v>
          </cell>
          <cell r="C305" t="str">
            <v>KM</v>
          </cell>
          <cell r="D305">
            <v>2923.03</v>
          </cell>
          <cell r="G305">
            <v>41640</v>
          </cell>
          <cell r="H305">
            <v>3735.6323400000001</v>
          </cell>
        </row>
        <row r="306">
          <cell r="A306">
            <v>43114</v>
          </cell>
          <cell r="B306" t="str">
            <v>Projeto de Drenagem e OAC de rodovias em pista simples em área urbana</v>
          </cell>
          <cell r="C306" t="str">
            <v>KM</v>
          </cell>
          <cell r="D306">
            <v>4698.28</v>
          </cell>
          <cell r="G306">
            <v>41640</v>
          </cell>
          <cell r="H306">
            <v>6004.4018399999995</v>
          </cell>
        </row>
        <row r="307">
          <cell r="A307">
            <v>43145</v>
          </cell>
          <cell r="B307" t="str">
            <v>Projeto de Drenagem e OAC para reabilitação de rodovias em pista dupla</v>
          </cell>
          <cell r="C307" t="str">
            <v>KM</v>
          </cell>
          <cell r="D307">
            <v>4825.07</v>
          </cell>
          <cell r="G307">
            <v>41640</v>
          </cell>
          <cell r="H307">
            <v>6166.4394599999996</v>
          </cell>
        </row>
        <row r="308">
          <cell r="A308">
            <v>43124</v>
          </cell>
          <cell r="B308" t="str">
            <v>Projeto de Drenagem e OAC para reabilitação de rodovias em pista simples</v>
          </cell>
          <cell r="C308" t="str">
            <v>KM</v>
          </cell>
          <cell r="D308">
            <v>3455.6</v>
          </cell>
          <cell r="G308">
            <v>41640</v>
          </cell>
          <cell r="H308">
            <v>4416.2568000000001</v>
          </cell>
        </row>
        <row r="309">
          <cell r="A309">
            <v>43174</v>
          </cell>
          <cell r="B309" t="str">
            <v>Projeto de Estruturas de contenções com muro de arrimo (geotecnia e estrutural), por seção típica</v>
          </cell>
          <cell r="C309" t="str">
            <v>Ud</v>
          </cell>
          <cell r="D309">
            <v>4852.04</v>
          </cell>
          <cell r="G309">
            <v>41640</v>
          </cell>
          <cell r="H309">
            <v>6200.9071199999998</v>
          </cell>
        </row>
        <row r="310">
          <cell r="A310">
            <v>42600</v>
          </cell>
          <cell r="B310" t="str">
            <v>Projeto de Estruturas de contenções em estruturas de solo reforçado, altura até 10 m ( por seção típica)</v>
          </cell>
          <cell r="C310" t="str">
            <v>Ud</v>
          </cell>
          <cell r="D310">
            <v>3636.46</v>
          </cell>
          <cell r="G310">
            <v>41640</v>
          </cell>
          <cell r="H310">
            <v>4647.39588</v>
          </cell>
        </row>
        <row r="311">
          <cell r="A311">
            <v>43175</v>
          </cell>
          <cell r="B311" t="str">
            <v>Projeto de Estruturas de contenções (geotecnia e estrutural) em cortinas atirantadas, altura até 6 m (por seção típica)</v>
          </cell>
          <cell r="C311" t="str">
            <v>Ud</v>
          </cell>
          <cell r="D311">
            <v>9061.26</v>
          </cell>
          <cell r="G311">
            <v>41640</v>
          </cell>
          <cell r="H311">
            <v>11580.290280000001</v>
          </cell>
        </row>
        <row r="312">
          <cell r="A312">
            <v>43176</v>
          </cell>
          <cell r="B312" t="str">
            <v>Projeto de Estruturas de contenções (geotecnia e estrutural) em cortinas atirantadas, altura maior que 6 m (por seção típica)</v>
          </cell>
          <cell r="C312" t="str">
            <v>Ud</v>
          </cell>
          <cell r="D312">
            <v>11172.68</v>
          </cell>
          <cell r="G312">
            <v>41640</v>
          </cell>
          <cell r="H312">
            <v>14278.68504</v>
          </cell>
        </row>
        <row r="313">
          <cell r="A313">
            <v>43276</v>
          </cell>
          <cell r="B313" t="str">
            <v>Projeto de Fundação de Obras de Artes Especiais - Passarelas, Pontes e Viadutos - em fundação direta</v>
          </cell>
          <cell r="C313" t="str">
            <v>M2</v>
          </cell>
          <cell r="D313">
            <v>10.86</v>
          </cell>
          <cell r="G313">
            <v>41640</v>
          </cell>
          <cell r="H313">
            <v>13.87908</v>
          </cell>
        </row>
        <row r="314">
          <cell r="A314">
            <v>43273</v>
          </cell>
          <cell r="B314" t="str">
            <v>Projeto de Fundação de Obras de Artes Especiais - Pontes, Viadutos e Passarelas - em fundação profunda</v>
          </cell>
          <cell r="C314" t="str">
            <v>M2</v>
          </cell>
          <cell r="D314">
            <v>18.170000000000002</v>
          </cell>
          <cell r="G314">
            <v>41640</v>
          </cell>
          <cell r="H314">
            <v>23.221260000000001</v>
          </cell>
        </row>
        <row r="315">
          <cell r="A315">
            <v>43118</v>
          </cell>
          <cell r="B315" t="str">
            <v>Projeto de Iluminação Viária</v>
          </cell>
          <cell r="C315" t="str">
            <v>KM</v>
          </cell>
          <cell r="D315">
            <v>785.76</v>
          </cell>
          <cell r="G315">
            <v>41640</v>
          </cell>
          <cell r="H315">
            <v>1004.20128</v>
          </cell>
        </row>
        <row r="316">
          <cell r="A316">
            <v>42637</v>
          </cell>
          <cell r="B316" t="str">
            <v>Projeto de Interseção em dois níveis (geométrico)</v>
          </cell>
          <cell r="C316" t="str">
            <v>Ud</v>
          </cell>
          <cell r="D316">
            <v>9542.94</v>
          </cell>
          <cell r="G316">
            <v>41640</v>
          </cell>
          <cell r="H316">
            <v>12195.877320000001</v>
          </cell>
        </row>
        <row r="317">
          <cell r="A317">
            <v>42636</v>
          </cell>
          <cell r="B317" t="str">
            <v>Projeto de Interseção em nível (geométrico)</v>
          </cell>
          <cell r="C317" t="str">
            <v>Ud</v>
          </cell>
          <cell r="D317">
            <v>5807.83</v>
          </cell>
          <cell r="G317">
            <v>41640</v>
          </cell>
          <cell r="H317">
            <v>7422.4067400000004</v>
          </cell>
        </row>
        <row r="318">
          <cell r="A318">
            <v>43196</v>
          </cell>
          <cell r="B318" t="str">
            <v>Projeto de Obras Complementares em rodovias</v>
          </cell>
          <cell r="C318" t="str">
            <v>KM</v>
          </cell>
          <cell r="D318">
            <v>993.26</v>
          </cell>
          <cell r="G318">
            <v>41640</v>
          </cell>
          <cell r="H318">
            <v>1269.3862799999999</v>
          </cell>
        </row>
        <row r="319">
          <cell r="A319">
            <v>43275</v>
          </cell>
          <cell r="B319" t="str">
            <v>Projeto de Obras de Artes Especiais (Passarelas) em concreto armado e/ou protendido ou estrutura de aço, exceto fundação</v>
          </cell>
          <cell r="C319" t="str">
            <v>M2</v>
          </cell>
          <cell r="D319">
            <v>29.59</v>
          </cell>
          <cell r="G319">
            <v>41640</v>
          </cell>
          <cell r="H319">
            <v>37.816020000000002</v>
          </cell>
        </row>
        <row r="320">
          <cell r="A320">
            <v>43274</v>
          </cell>
          <cell r="B320" t="str">
            <v>Projeto de Obras de Artes Especiais (Pontes e Viadutos) em concreto armado e/ou protendido, estrutura de aço ou mista (aço/concreto), exceto fundação</v>
          </cell>
          <cell r="C320" t="str">
            <v>M2</v>
          </cell>
          <cell r="D320">
            <v>78.709999999999994</v>
          </cell>
          <cell r="G320">
            <v>41640</v>
          </cell>
          <cell r="H320">
            <v>100.59138</v>
          </cell>
        </row>
        <row r="321">
          <cell r="A321">
            <v>43150</v>
          </cell>
          <cell r="B321" t="str">
            <v>Projeto de Pavimentação para implantação de rodovias em pista dupla</v>
          </cell>
          <cell r="C321" t="str">
            <v>KM</v>
          </cell>
          <cell r="D321">
            <v>2152.88</v>
          </cell>
          <cell r="G321">
            <v>41640</v>
          </cell>
          <cell r="H321">
            <v>2751.3806400000003</v>
          </cell>
        </row>
        <row r="322">
          <cell r="A322">
            <v>43149</v>
          </cell>
          <cell r="B322" t="str">
            <v>Projeto de Pavimentação para implantação de rodovias em pista simples</v>
          </cell>
          <cell r="C322" t="str">
            <v>KM</v>
          </cell>
          <cell r="D322">
            <v>1540.47</v>
          </cell>
          <cell r="G322">
            <v>41640</v>
          </cell>
          <cell r="H322">
            <v>1968.7206600000002</v>
          </cell>
        </row>
        <row r="323">
          <cell r="A323">
            <v>43152</v>
          </cell>
          <cell r="B323" t="str">
            <v>Projeto de Reabilitação de pavimentos de rodovias em pista dupla</v>
          </cell>
          <cell r="C323" t="str">
            <v>KM</v>
          </cell>
          <cell r="D323">
            <v>2510.4299999999998</v>
          </cell>
          <cell r="G323">
            <v>41640</v>
          </cell>
          <cell r="H323">
            <v>3208.3295399999997</v>
          </cell>
        </row>
        <row r="324">
          <cell r="A324">
            <v>43151</v>
          </cell>
          <cell r="B324" t="str">
            <v>Projeto de Reabilitação de pavimentos de rodovias em pista simples</v>
          </cell>
          <cell r="C324" t="str">
            <v>KM</v>
          </cell>
          <cell r="D324">
            <v>1790.74</v>
          </cell>
          <cell r="G324">
            <v>41640</v>
          </cell>
          <cell r="H324">
            <v>2288.5657200000001</v>
          </cell>
        </row>
        <row r="325">
          <cell r="A325">
            <v>43169</v>
          </cell>
          <cell r="B325" t="str">
            <v>Projeto de Recuperação Funcional de Obras de Arte Especiais - Pontes e Viadutos - em estruturas de concreto, aço ou mista</v>
          </cell>
          <cell r="C325" t="str">
            <v>M2</v>
          </cell>
          <cell r="D325">
            <v>54.75</v>
          </cell>
          <cell r="G325">
            <v>41640</v>
          </cell>
          <cell r="H325">
            <v>69.970500000000001</v>
          </cell>
        </row>
        <row r="326">
          <cell r="A326">
            <v>43170</v>
          </cell>
          <cell r="B326" t="str">
            <v>Projeto de Reforço e Recuperação Estrutural de Obras de Arte Especiais - Pontes e Viadutos - em estrut.concreto, aço ou mista</v>
          </cell>
          <cell r="C326" t="str">
            <v>M2</v>
          </cell>
          <cell r="D326">
            <v>80.94</v>
          </cell>
          <cell r="G326">
            <v>41640</v>
          </cell>
          <cell r="H326">
            <v>103.44132</v>
          </cell>
        </row>
        <row r="327">
          <cell r="A327">
            <v>43154</v>
          </cell>
          <cell r="B327" t="str">
            <v>Projeto de Sinalização para implantação de rodovias em pista dupla área rural</v>
          </cell>
          <cell r="C327" t="str">
            <v>KM</v>
          </cell>
          <cell r="D327">
            <v>1707.46</v>
          </cell>
          <cell r="G327">
            <v>41640</v>
          </cell>
          <cell r="H327">
            <v>2182.1338799999999</v>
          </cell>
        </row>
        <row r="328">
          <cell r="A328">
            <v>43158</v>
          </cell>
          <cell r="B328" t="str">
            <v>Projeto de Sinalização para implantação de rodovias em pista dupla área urbana</v>
          </cell>
          <cell r="C328" t="str">
            <v>KM</v>
          </cell>
          <cell r="D328">
            <v>2643.85</v>
          </cell>
          <cell r="G328">
            <v>41640</v>
          </cell>
          <cell r="H328">
            <v>3378.8402999999998</v>
          </cell>
        </row>
        <row r="329">
          <cell r="A329">
            <v>43153</v>
          </cell>
          <cell r="B329" t="str">
            <v>Projeto de Sinalização para implantação de rodovias em pista simples área rural</v>
          </cell>
          <cell r="C329" t="str">
            <v>KM</v>
          </cell>
          <cell r="D329">
            <v>1250.97</v>
          </cell>
          <cell r="G329">
            <v>41640</v>
          </cell>
          <cell r="H329">
            <v>1598.73966</v>
          </cell>
        </row>
        <row r="330">
          <cell r="A330">
            <v>43157</v>
          </cell>
          <cell r="B330" t="str">
            <v>Projeto de Sinalização para implantação de rodovias em pista simples área urbana</v>
          </cell>
          <cell r="C330" t="str">
            <v>KM</v>
          </cell>
          <cell r="D330">
            <v>1961.07</v>
          </cell>
          <cell r="G330">
            <v>41640</v>
          </cell>
          <cell r="H330">
            <v>2506.24746</v>
          </cell>
        </row>
        <row r="331">
          <cell r="A331">
            <v>43156</v>
          </cell>
          <cell r="B331" t="str">
            <v>Projeto de Sinalização para reabilitação de rodovias em pista dupla área rural</v>
          </cell>
          <cell r="C331" t="str">
            <v>KM</v>
          </cell>
          <cell r="D331">
            <v>1597.72</v>
          </cell>
          <cell r="G331">
            <v>41640</v>
          </cell>
          <cell r="H331">
            <v>2041.88616</v>
          </cell>
        </row>
        <row r="332">
          <cell r="A332">
            <v>43160</v>
          </cell>
          <cell r="B332" t="str">
            <v>Projeto de Sinalização para reabilitação de rodovias em pista dupla área urbana</v>
          </cell>
          <cell r="C332" t="str">
            <v>KM</v>
          </cell>
          <cell r="D332">
            <v>2848.7</v>
          </cell>
          <cell r="G332">
            <v>41640</v>
          </cell>
          <cell r="H332">
            <v>3640.6385999999998</v>
          </cell>
        </row>
        <row r="333">
          <cell r="A333">
            <v>43155</v>
          </cell>
          <cell r="B333" t="str">
            <v>Projeto de Sinalização para reabilitação de rodovias em pista simples área rural</v>
          </cell>
          <cell r="C333" t="str">
            <v>KM</v>
          </cell>
          <cell r="D333">
            <v>1327.05</v>
          </cell>
          <cell r="G333">
            <v>41640</v>
          </cell>
          <cell r="H333">
            <v>1695.9699000000001</v>
          </cell>
        </row>
        <row r="334">
          <cell r="A334">
            <v>43159</v>
          </cell>
          <cell r="B334" t="str">
            <v>Projeto de Sinalização para reabilitação de rodovias em pista simples área urbana</v>
          </cell>
          <cell r="C334" t="str">
            <v>KM</v>
          </cell>
          <cell r="D334">
            <v>2065.5</v>
          </cell>
          <cell r="G334">
            <v>41640</v>
          </cell>
          <cell r="H334">
            <v>2639.7089999999998</v>
          </cell>
        </row>
        <row r="335">
          <cell r="A335">
            <v>42983</v>
          </cell>
          <cell r="B335" t="str">
            <v>Projeto de Soluções de Interferências Urbanas</v>
          </cell>
          <cell r="C335" t="str">
            <v>KM</v>
          </cell>
          <cell r="D335">
            <v>2631.87</v>
          </cell>
          <cell r="G335">
            <v>41640</v>
          </cell>
          <cell r="H335">
            <v>3363.5298600000001</v>
          </cell>
        </row>
        <row r="336">
          <cell r="A336">
            <v>43108</v>
          </cell>
          <cell r="B336" t="str">
            <v>Projeto de Terraplenagem de rodovias em pista dupla área rural</v>
          </cell>
          <cell r="C336" t="str">
            <v>KM</v>
          </cell>
          <cell r="D336">
            <v>2852.07</v>
          </cell>
          <cell r="G336">
            <v>41640</v>
          </cell>
          <cell r="H336">
            <v>3644.9454600000004</v>
          </cell>
        </row>
        <row r="337">
          <cell r="A337">
            <v>43110</v>
          </cell>
          <cell r="B337" t="str">
            <v>Projeto de Terraplenagem de rodovias em pista dupla área urbana</v>
          </cell>
          <cell r="C337" t="str">
            <v>KM</v>
          </cell>
          <cell r="D337">
            <v>4451.82</v>
          </cell>
          <cell r="G337">
            <v>41640</v>
          </cell>
          <cell r="H337">
            <v>5689.4259599999996</v>
          </cell>
        </row>
        <row r="338">
          <cell r="A338">
            <v>43107</v>
          </cell>
          <cell r="B338" t="str">
            <v>Projeto de Terraplenagem de rodovias em pista simples área rural</v>
          </cell>
          <cell r="C338" t="str">
            <v>KM</v>
          </cell>
          <cell r="D338">
            <v>2067.87</v>
          </cell>
          <cell r="G338">
            <v>41640</v>
          </cell>
          <cell r="H338">
            <v>2642.7378599999997</v>
          </cell>
        </row>
        <row r="339">
          <cell r="A339">
            <v>43109</v>
          </cell>
          <cell r="B339" t="str">
            <v>Projeto de Terraplenagem de rodovias em pista simples área urbana</v>
          </cell>
          <cell r="C339" t="str">
            <v>KM</v>
          </cell>
          <cell r="D339">
            <v>3385.32</v>
          </cell>
          <cell r="F339">
            <v>0</v>
          </cell>
          <cell r="G339">
            <v>41640</v>
          </cell>
          <cell r="H339">
            <v>4326.4389600000004</v>
          </cell>
        </row>
        <row r="340">
          <cell r="A340">
            <v>42626</v>
          </cell>
          <cell r="B340" t="str">
            <v>Projeto de Urbanização e Paisagismo</v>
          </cell>
          <cell r="C340" t="str">
            <v>Ud</v>
          </cell>
          <cell r="D340">
            <v>1273.49</v>
          </cell>
          <cell r="F340">
            <v>0</v>
          </cell>
          <cell r="G340">
            <v>41640</v>
          </cell>
          <cell r="H340">
            <v>1627.5202200000001</v>
          </cell>
        </row>
        <row r="341">
          <cell r="A341">
            <v>42631</v>
          </cell>
          <cell r="B341" t="str">
            <v>Projeto Geométrico de rodovias com pista dupla em área rural</v>
          </cell>
          <cell r="C341" t="str">
            <v>KM</v>
          </cell>
          <cell r="D341">
            <v>1835.63</v>
          </cell>
          <cell r="F341">
            <v>0</v>
          </cell>
          <cell r="G341">
            <v>41640</v>
          </cell>
          <cell r="H341">
            <v>2345.93514</v>
          </cell>
        </row>
        <row r="342">
          <cell r="A342">
            <v>42633</v>
          </cell>
          <cell r="B342" t="str">
            <v>Projeto Geométrico de rodovias com pista dupla em área urbana</v>
          </cell>
          <cell r="C342" t="str">
            <v>KM</v>
          </cell>
          <cell r="D342">
            <v>2846.01</v>
          </cell>
          <cell r="F342">
            <v>0</v>
          </cell>
          <cell r="G342">
            <v>41640</v>
          </cell>
          <cell r="H342">
            <v>3637.2007800000001</v>
          </cell>
        </row>
        <row r="343">
          <cell r="A343">
            <v>42630</v>
          </cell>
          <cell r="B343" t="str">
            <v>Projeto Geométrico de rodovias com pista simples em área rural</v>
          </cell>
          <cell r="C343" t="str">
            <v>KM</v>
          </cell>
          <cell r="D343">
            <v>1391.06</v>
          </cell>
          <cell r="F343">
            <v>0</v>
          </cell>
          <cell r="G343">
            <v>41640</v>
          </cell>
          <cell r="H343">
            <v>1777.77468</v>
          </cell>
        </row>
        <row r="344">
          <cell r="A344">
            <v>42632</v>
          </cell>
          <cell r="B344" t="str">
            <v>Projeto Geométrico de rodovias com pista simples em área urbana</v>
          </cell>
          <cell r="C344" t="str">
            <v>KM</v>
          </cell>
          <cell r="D344">
            <v>2153.1799999999998</v>
          </cell>
          <cell r="F344">
            <v>0</v>
          </cell>
          <cell r="G344">
            <v>41640</v>
          </cell>
          <cell r="H344">
            <v>2751.76404</v>
          </cell>
        </row>
        <row r="345">
          <cell r="A345">
            <v>42627</v>
          </cell>
          <cell r="B345" t="str">
            <v>Estudo de alternativa de traçado em área rural</v>
          </cell>
          <cell r="C345" t="str">
            <v>KM</v>
          </cell>
          <cell r="D345">
            <v>1120.08</v>
          </cell>
          <cell r="F345">
            <v>0</v>
          </cell>
          <cell r="G345">
            <v>41640</v>
          </cell>
          <cell r="H345">
            <v>1431.4622399999998</v>
          </cell>
        </row>
        <row r="346">
          <cell r="A346">
            <v>42628</v>
          </cell>
          <cell r="B346" t="str">
            <v>Estudo de alternativa de traçado em área urbana</v>
          </cell>
          <cell r="C346" t="str">
            <v>KM</v>
          </cell>
          <cell r="D346">
            <v>1683.62</v>
          </cell>
          <cell r="F346">
            <v>0</v>
          </cell>
          <cell r="G346">
            <v>41640</v>
          </cell>
          <cell r="H346">
            <v>2151.6663599999997</v>
          </cell>
        </row>
        <row r="347">
          <cell r="A347">
            <v>42662</v>
          </cell>
          <cell r="B347" t="str">
            <v>Estudos Hidrológicos com modelagem computacional para projeto de implantação de rodovias</v>
          </cell>
          <cell r="C347" t="str">
            <v>KM</v>
          </cell>
          <cell r="D347">
            <v>1941.43</v>
          </cell>
          <cell r="F347">
            <v>0</v>
          </cell>
          <cell r="G347">
            <v>41640</v>
          </cell>
          <cell r="H347">
            <v>2481.1475399999999</v>
          </cell>
        </row>
        <row r="348">
          <cell r="A348">
            <v>43225</v>
          </cell>
          <cell r="B348" t="str">
            <v>Estudos Geológicos e Geotécnicos para Projeto de Pavimentação - Implantação</v>
          </cell>
          <cell r="C348" t="str">
            <v>KM</v>
          </cell>
          <cell r="D348">
            <v>6640.06</v>
          </cell>
          <cell r="F348">
            <v>0</v>
          </cell>
          <cell r="G348">
            <v>41640</v>
          </cell>
          <cell r="H348">
            <v>8485.9966800000002</v>
          </cell>
        </row>
        <row r="349">
          <cell r="F349">
            <v>0</v>
          </cell>
          <cell r="G349">
            <v>41640</v>
          </cell>
          <cell r="H349">
            <v>0</v>
          </cell>
        </row>
        <row r="350">
          <cell r="A350" t="str">
            <v>ESTUDOS, SONDAGENS</v>
          </cell>
          <cell r="B350">
            <v>0</v>
          </cell>
          <cell r="C350">
            <v>0</v>
          </cell>
          <cell r="D350">
            <v>0</v>
          </cell>
          <cell r="E350">
            <v>0</v>
          </cell>
          <cell r="F350">
            <v>0</v>
          </cell>
          <cell r="G350">
            <v>41640</v>
          </cell>
          <cell r="H350">
            <v>0</v>
          </cell>
        </row>
        <row r="351">
          <cell r="A351">
            <v>43344</v>
          </cell>
          <cell r="B351" t="str">
            <v>Análise de solo para verificação de eventuais deficiências de nutrientes (Fertilidade do Solo)</v>
          </cell>
          <cell r="C351" t="str">
            <v>Ud</v>
          </cell>
          <cell r="D351">
            <v>71.209999999999994</v>
          </cell>
          <cell r="F351">
            <v>0</v>
          </cell>
          <cell r="G351">
            <v>41640</v>
          </cell>
          <cell r="H351">
            <v>91.006379999999993</v>
          </cell>
        </row>
        <row r="352">
          <cell r="A352">
            <v>42873</v>
          </cell>
          <cell r="B352" t="str">
            <v>Análise granulométrica por peneiramento DNER-ME 080/94</v>
          </cell>
          <cell r="C352" t="str">
            <v>Ud</v>
          </cell>
          <cell r="D352">
            <v>139.05000000000001</v>
          </cell>
          <cell r="F352">
            <v>0</v>
          </cell>
          <cell r="G352">
            <v>41640</v>
          </cell>
          <cell r="H352">
            <v>177.70590000000001</v>
          </cell>
        </row>
        <row r="353">
          <cell r="A353">
            <v>42665</v>
          </cell>
          <cell r="B353" t="str">
            <v>Avaliação objetiva da superfície de pavimentos flexíveis e semi-rigidos - Procedimento PRO 06/2003 (inventário/ levant. de flechas em trilha de rodas)</v>
          </cell>
          <cell r="C353" t="str">
            <v>KM</v>
          </cell>
          <cell r="D353">
            <v>329.15</v>
          </cell>
          <cell r="F353">
            <v>0</v>
          </cell>
          <cell r="G353">
            <v>41640</v>
          </cell>
          <cell r="H353">
            <v>420.65369999999996</v>
          </cell>
        </row>
        <row r="354">
          <cell r="A354">
            <v>42661</v>
          </cell>
          <cell r="B354" t="str">
            <v>Coleta de amostra indeformada Shelby</v>
          </cell>
          <cell r="C354" t="str">
            <v>Ud</v>
          </cell>
          <cell r="D354">
            <v>2092.5</v>
          </cell>
          <cell r="F354">
            <v>0</v>
          </cell>
          <cell r="G354">
            <v>41640</v>
          </cell>
          <cell r="H354">
            <v>2674.2150000000001</v>
          </cell>
        </row>
        <row r="355">
          <cell r="A355">
            <v>42666</v>
          </cell>
          <cell r="B355" t="str">
            <v>Conjunto de ensaios para caracterização de misturas p/ base: granulometria, LL, LP, Equiv. de areia, CBR e compact. PM, incl. analise estatística</v>
          </cell>
          <cell r="C355" t="str">
            <v>Ud</v>
          </cell>
          <cell r="D355">
            <v>1288.75</v>
          </cell>
          <cell r="F355">
            <v>0</v>
          </cell>
          <cell r="G355">
            <v>41640</v>
          </cell>
          <cell r="H355">
            <v>1647.0225</v>
          </cell>
        </row>
        <row r="356">
          <cell r="A356">
            <v>42667</v>
          </cell>
          <cell r="B356" t="str">
            <v>Conjunto de ensaios para caracterização de misturas para sub base: granulometria, LL, LP, CBR e compactação PI, inclusive análise estatística</v>
          </cell>
          <cell r="C356" t="str">
            <v>Ud</v>
          </cell>
          <cell r="D356">
            <v>1248.5</v>
          </cell>
          <cell r="F356">
            <v>0</v>
          </cell>
          <cell r="G356">
            <v>41640</v>
          </cell>
          <cell r="H356">
            <v>1595.5830000000001</v>
          </cell>
        </row>
        <row r="357">
          <cell r="A357">
            <v>43200</v>
          </cell>
          <cell r="B357" t="str">
            <v>Contagem de tráfego não motorizado (pedestres e ciclistas), 02 direções, duração 8h (6h as 10h e 16h as 20h)</v>
          </cell>
          <cell r="C357" t="str">
            <v>DIA</v>
          </cell>
          <cell r="D357">
            <v>1398.73</v>
          </cell>
          <cell r="F357">
            <v>0</v>
          </cell>
          <cell r="G357">
            <v>41640</v>
          </cell>
          <cell r="H357">
            <v>1787.5769400000001</v>
          </cell>
        </row>
        <row r="358">
          <cell r="A358">
            <v>43195</v>
          </cell>
          <cell r="B358" t="str">
            <v>Contagem volumétrica classificatória de tráfego 02 direções, duração 12 horas, TMD&lt;3000</v>
          </cell>
          <cell r="C358" t="str">
            <v>DIA</v>
          </cell>
          <cell r="D358">
            <v>1962.53</v>
          </cell>
          <cell r="F358">
            <v>0</v>
          </cell>
          <cell r="G358">
            <v>41640</v>
          </cell>
          <cell r="H358">
            <v>2508.1133399999999</v>
          </cell>
        </row>
        <row r="359">
          <cell r="A359">
            <v>43194</v>
          </cell>
          <cell r="B359" t="str">
            <v>Contagem volumétrica classificatória de tráfego 02 direções, duração 12 horas, TMD&gt;3000</v>
          </cell>
          <cell r="C359" t="str">
            <v>DIA</v>
          </cell>
          <cell r="D359">
            <v>2455.2399999999998</v>
          </cell>
          <cell r="F359">
            <v>0</v>
          </cell>
          <cell r="G359">
            <v>41640</v>
          </cell>
          <cell r="H359">
            <v>3137.7967199999998</v>
          </cell>
        </row>
        <row r="360">
          <cell r="A360">
            <v>43193</v>
          </cell>
          <cell r="B360" t="str">
            <v>Contagem volumétrica classificatória de tráfego 02 direções, duração 24 horas, TMD&lt;3000</v>
          </cell>
          <cell r="C360" t="str">
            <v>DIA</v>
          </cell>
          <cell r="D360">
            <v>3266.02</v>
          </cell>
          <cell r="F360">
            <v>0</v>
          </cell>
          <cell r="G360">
            <v>41640</v>
          </cell>
          <cell r="H360">
            <v>4173.9735600000004</v>
          </cell>
        </row>
        <row r="361">
          <cell r="A361">
            <v>43192</v>
          </cell>
          <cell r="B361" t="str">
            <v>Contagem volumétrica classificatória de tráfego 02 direções, duração 24 horas, TMD&gt;3000</v>
          </cell>
          <cell r="C361" t="str">
            <v>DIA</v>
          </cell>
          <cell r="D361">
            <v>4102.3500000000004</v>
          </cell>
          <cell r="F361">
            <v>0</v>
          </cell>
          <cell r="G361">
            <v>41640</v>
          </cell>
          <cell r="H361">
            <v>5242.8033000000005</v>
          </cell>
        </row>
        <row r="362">
          <cell r="A362">
            <v>43198</v>
          </cell>
          <cell r="B362" t="str">
            <v>Contagem volumétrica classificatória de tráfego 06 direções, duração 8 horas</v>
          </cell>
          <cell r="C362" t="str">
            <v>DIA</v>
          </cell>
          <cell r="D362">
            <v>1783.18</v>
          </cell>
          <cell r="F362">
            <v>0</v>
          </cell>
          <cell r="G362">
            <v>41640</v>
          </cell>
          <cell r="H362">
            <v>2278.9040400000004</v>
          </cell>
        </row>
        <row r="363">
          <cell r="A363">
            <v>42649</v>
          </cell>
          <cell r="B363" t="str">
            <v>Deslocamento de equipe e equipamento de sondagem rotativa e SPT, fora da Grande Vitória</v>
          </cell>
          <cell r="C363" t="str">
            <v>KM</v>
          </cell>
          <cell r="D363">
            <v>5.62</v>
          </cell>
          <cell r="F363">
            <v>0</v>
          </cell>
          <cell r="G363">
            <v>41640</v>
          </cell>
          <cell r="H363">
            <v>7.1823600000000001</v>
          </cell>
        </row>
        <row r="364">
          <cell r="A364">
            <v>43199</v>
          </cell>
          <cell r="B364" t="str">
            <v>Deslocamento entre furos na área de investigação de sondagem SPT acima de 500 m de distância</v>
          </cell>
          <cell r="C364" t="str">
            <v>Ud</v>
          </cell>
          <cell r="D364">
            <v>189</v>
          </cell>
          <cell r="F364">
            <v>0</v>
          </cell>
          <cell r="G364">
            <v>41640</v>
          </cell>
          <cell r="H364">
            <v>241.542</v>
          </cell>
        </row>
        <row r="365">
          <cell r="A365">
            <v>42625</v>
          </cell>
          <cell r="B365" t="str">
            <v>Deslocamento entre margem e furos com auxílio de barco (por local instalado)</v>
          </cell>
          <cell r="C365" t="str">
            <v>Ud</v>
          </cell>
          <cell r="D365">
            <v>1188</v>
          </cell>
          <cell r="F365">
            <v>0</v>
          </cell>
          <cell r="G365">
            <v>41640</v>
          </cell>
          <cell r="H365">
            <v>1518.2640000000001</v>
          </cell>
        </row>
        <row r="366">
          <cell r="A366">
            <v>42621</v>
          </cell>
          <cell r="B366" t="str">
            <v>Deslocamento (ida e volta) de equipe técnica, para inspeções e vistorias em locais situados a mais de 150 km, exclusive execução do serviço</v>
          </cell>
          <cell r="C366" t="str">
            <v>Ud</v>
          </cell>
          <cell r="D366">
            <v>1911.27</v>
          </cell>
          <cell r="F366">
            <v>0</v>
          </cell>
          <cell r="G366">
            <v>41640</v>
          </cell>
          <cell r="H366">
            <v>2442.6030599999999</v>
          </cell>
        </row>
        <row r="367">
          <cell r="A367">
            <v>42620</v>
          </cell>
          <cell r="B367" t="str">
            <v>Deslocamento (ida e volta) de equipe técnica, para inspeções e vistorias em locais situados até 150 km , exclusive execução do serviço</v>
          </cell>
          <cell r="C367" t="str">
            <v>Ud</v>
          </cell>
          <cell r="D367">
            <v>955.63</v>
          </cell>
          <cell r="F367">
            <v>0</v>
          </cell>
          <cell r="G367">
            <v>41640</v>
          </cell>
          <cell r="H367">
            <v>1221.2951399999999</v>
          </cell>
        </row>
        <row r="368">
          <cell r="A368">
            <v>43279</v>
          </cell>
          <cell r="B368" t="str">
            <v>Deslocamento manual entre furos para Sondagem Rotativa acima de 500 m</v>
          </cell>
          <cell r="C368" t="str">
            <v>Ud</v>
          </cell>
          <cell r="D368">
            <v>621</v>
          </cell>
          <cell r="F368">
            <v>0</v>
          </cell>
          <cell r="G368">
            <v>41640</v>
          </cell>
          <cell r="H368">
            <v>793.63800000000003</v>
          </cell>
        </row>
        <row r="369">
          <cell r="A369">
            <v>43017</v>
          </cell>
          <cell r="B369" t="str">
            <v>Determinação da abrasão "Los Angeles" DNER-ME 035/98</v>
          </cell>
          <cell r="C369" t="str">
            <v>Ud</v>
          </cell>
          <cell r="D369">
            <v>405</v>
          </cell>
          <cell r="F369">
            <v>0</v>
          </cell>
          <cell r="G369">
            <v>41640</v>
          </cell>
          <cell r="H369">
            <v>517.59</v>
          </cell>
        </row>
        <row r="370">
          <cell r="A370">
            <v>42874</v>
          </cell>
          <cell r="B370" t="str">
            <v>Determinação da compressão simples DNER-IE 004/94 (NBR 12770)</v>
          </cell>
          <cell r="C370" t="str">
            <v>Ud</v>
          </cell>
          <cell r="D370">
            <v>207.22</v>
          </cell>
          <cell r="F370">
            <v>0</v>
          </cell>
          <cell r="G370">
            <v>41640</v>
          </cell>
          <cell r="H370">
            <v>264.82715999999999</v>
          </cell>
        </row>
        <row r="371">
          <cell r="A371">
            <v>42885</v>
          </cell>
          <cell r="B371" t="str">
            <v>Determinação do equivalente de areia DNER-ME 054/97</v>
          </cell>
          <cell r="C371" t="str">
            <v>Ud</v>
          </cell>
          <cell r="D371">
            <v>261.22000000000003</v>
          </cell>
          <cell r="F371">
            <v>0</v>
          </cell>
          <cell r="G371">
            <v>41640</v>
          </cell>
          <cell r="H371">
            <v>333.83916000000005</v>
          </cell>
        </row>
        <row r="372">
          <cell r="A372">
            <v>43227</v>
          </cell>
          <cell r="B372" t="str">
            <v>Ensaio - Esclerometria até 4 pontos com 16 perc.</v>
          </cell>
          <cell r="C372" t="str">
            <v>Ud</v>
          </cell>
          <cell r="D372">
            <v>783</v>
          </cell>
          <cell r="F372">
            <v>0</v>
          </cell>
          <cell r="G372">
            <v>41640</v>
          </cell>
          <cell r="H372">
            <v>1000.674</v>
          </cell>
        </row>
        <row r="373">
          <cell r="A373">
            <v>42892</v>
          </cell>
          <cell r="B373" t="str">
            <v>Ensaio compressão triaxial NBR 12770 - Adensado, drenado</v>
          </cell>
          <cell r="C373" t="str">
            <v>Ud</v>
          </cell>
          <cell r="D373">
            <v>812.7</v>
          </cell>
          <cell r="F373">
            <v>0</v>
          </cell>
          <cell r="G373">
            <v>41640</v>
          </cell>
          <cell r="H373">
            <v>1038.6306000000002</v>
          </cell>
        </row>
        <row r="374">
          <cell r="A374">
            <v>42893</v>
          </cell>
          <cell r="B374" t="str">
            <v>Ensaio compressão triaxial NBR 12770 - Adensado, não drenado</v>
          </cell>
          <cell r="C374" t="str">
            <v>Ud</v>
          </cell>
          <cell r="D374">
            <v>812.7</v>
          </cell>
          <cell r="F374">
            <v>0</v>
          </cell>
          <cell r="G374">
            <v>41640</v>
          </cell>
          <cell r="H374">
            <v>1038.6306000000002</v>
          </cell>
        </row>
        <row r="375">
          <cell r="A375">
            <v>42894</v>
          </cell>
          <cell r="B375" t="str">
            <v>Ensaio compressão triaxial NBR 12770 - Não adensado, não drenado</v>
          </cell>
          <cell r="C375" t="str">
            <v>Ud</v>
          </cell>
          <cell r="D375">
            <v>777.6</v>
          </cell>
          <cell r="F375">
            <v>0</v>
          </cell>
          <cell r="G375">
            <v>41640</v>
          </cell>
          <cell r="H375">
            <v>993.77280000000007</v>
          </cell>
        </row>
        <row r="376">
          <cell r="A376">
            <v>42895</v>
          </cell>
          <cell r="B376" t="str">
            <v>Ensaio de adensamento unidimensional CRS, com velocidade de deformação controlada</v>
          </cell>
          <cell r="C376" t="str">
            <v>Ud</v>
          </cell>
          <cell r="D376">
            <v>614.25</v>
          </cell>
          <cell r="F376">
            <v>0</v>
          </cell>
          <cell r="G376">
            <v>41640</v>
          </cell>
          <cell r="H376">
            <v>785.01150000000007</v>
          </cell>
        </row>
        <row r="377">
          <cell r="A377">
            <v>42896</v>
          </cell>
          <cell r="B377" t="str">
            <v>Ensaio de adensamento unidimensional SIC DNER-IS 005/94 (NBR 12007)</v>
          </cell>
          <cell r="C377" t="str">
            <v>Ud</v>
          </cell>
          <cell r="D377">
            <v>614.25</v>
          </cell>
          <cell r="F377">
            <v>0</v>
          </cell>
          <cell r="G377">
            <v>41640</v>
          </cell>
          <cell r="H377">
            <v>785.01150000000007</v>
          </cell>
        </row>
        <row r="378">
          <cell r="A378">
            <v>42935</v>
          </cell>
          <cell r="B378" t="str">
            <v>Ensaio de Águas Salgados Classe II - CONAMA 357/05</v>
          </cell>
          <cell r="C378" t="str">
            <v>Ud</v>
          </cell>
          <cell r="D378">
            <v>2333.0100000000002</v>
          </cell>
          <cell r="F378">
            <v>0</v>
          </cell>
          <cell r="G378">
            <v>41640</v>
          </cell>
          <cell r="H378">
            <v>2981.5867800000005</v>
          </cell>
        </row>
        <row r="379">
          <cell r="A379">
            <v>42877</v>
          </cell>
          <cell r="B379" t="str">
            <v>Ensaio de Análise de águas doces - Classe I e II - CONAMA 337/05 e 430/11</v>
          </cell>
          <cell r="C379" t="str">
            <v>Ud</v>
          </cell>
          <cell r="D379">
            <v>2401.2800000000002</v>
          </cell>
          <cell r="F379">
            <v>0</v>
          </cell>
          <cell r="G379">
            <v>41640</v>
          </cell>
          <cell r="H379">
            <v>3068.8358400000002</v>
          </cell>
        </row>
        <row r="380">
          <cell r="A380">
            <v>42898</v>
          </cell>
          <cell r="B380" t="str">
            <v>Ensaio de Análise Física do material a ser dragado - CONAMA 454/12</v>
          </cell>
          <cell r="C380" t="str">
            <v>Ud</v>
          </cell>
          <cell r="D380">
            <v>1207.95</v>
          </cell>
          <cell r="F380">
            <v>0</v>
          </cell>
          <cell r="G380">
            <v>41640</v>
          </cell>
          <cell r="H380">
            <v>1543.7601000000002</v>
          </cell>
        </row>
        <row r="381">
          <cell r="A381">
            <v>42890</v>
          </cell>
          <cell r="B381" t="str">
            <v>Ensaio de Análise Química de Efluentes - CONAMA 430/11</v>
          </cell>
          <cell r="C381" t="str">
            <v>Ud</v>
          </cell>
          <cell r="D381">
            <v>1011.96</v>
          </cell>
          <cell r="F381">
            <v>0</v>
          </cell>
          <cell r="G381">
            <v>41640</v>
          </cell>
          <cell r="H381">
            <v>1293.2848800000002</v>
          </cell>
        </row>
        <row r="382">
          <cell r="A382">
            <v>42891</v>
          </cell>
          <cell r="B382" t="str">
            <v>Ensaio de Análise Química de material a ser dragado - CONAMA 454/12</v>
          </cell>
          <cell r="C382" t="str">
            <v>Ud</v>
          </cell>
          <cell r="D382">
            <v>1519.41</v>
          </cell>
          <cell r="F382">
            <v>0</v>
          </cell>
          <cell r="G382">
            <v>41640</v>
          </cell>
          <cell r="H382">
            <v>1941.8059800000001</v>
          </cell>
        </row>
        <row r="383">
          <cell r="A383">
            <v>42936</v>
          </cell>
          <cell r="B383" t="str">
            <v>Ensaio de Análise Química em amostra de solo - CONAMA 420/09</v>
          </cell>
          <cell r="C383" t="str">
            <v>Ud</v>
          </cell>
          <cell r="D383">
            <v>1147.94</v>
          </cell>
          <cell r="F383">
            <v>0</v>
          </cell>
          <cell r="G383">
            <v>41640</v>
          </cell>
          <cell r="H383">
            <v>1467.0673200000001</v>
          </cell>
        </row>
        <row r="384">
          <cell r="A384">
            <v>42889</v>
          </cell>
          <cell r="B384" t="str">
            <v>Ensaio de Caracterização Ecotoxicológico de material a ser dragado - CONAMA 454/12</v>
          </cell>
          <cell r="C384" t="str">
            <v>Ud</v>
          </cell>
          <cell r="D384">
            <v>3729.07</v>
          </cell>
          <cell r="G384">
            <v>41640</v>
          </cell>
          <cell r="H384">
            <v>4765.7514600000004</v>
          </cell>
        </row>
        <row r="385">
          <cell r="A385">
            <v>42897</v>
          </cell>
          <cell r="B385" t="str">
            <v>Ensaio de CBR - NBR 12102</v>
          </cell>
          <cell r="C385" t="str">
            <v>Ud</v>
          </cell>
          <cell r="D385">
            <v>343.35</v>
          </cell>
          <cell r="G385">
            <v>41640</v>
          </cell>
          <cell r="H385">
            <v>438.80130000000003</v>
          </cell>
        </row>
        <row r="386">
          <cell r="A386">
            <v>43242</v>
          </cell>
          <cell r="B386" t="str">
            <v>Ensaio de Cisalhamento Direto</v>
          </cell>
          <cell r="C386" t="str">
            <v>Ud</v>
          </cell>
          <cell r="D386">
            <v>700.69</v>
          </cell>
          <cell r="G386">
            <v>41640</v>
          </cell>
          <cell r="H386">
            <v>895.48182000000008</v>
          </cell>
        </row>
        <row r="387">
          <cell r="A387">
            <v>43246</v>
          </cell>
          <cell r="B387" t="str">
            <v>Ensaio de Compactação Proctor Intermediário - por amostra</v>
          </cell>
          <cell r="C387" t="str">
            <v>Ud</v>
          </cell>
          <cell r="D387">
            <v>329.37</v>
          </cell>
          <cell r="G387">
            <v>41640</v>
          </cell>
          <cell r="H387">
            <v>420.93486000000001</v>
          </cell>
        </row>
        <row r="388">
          <cell r="A388">
            <v>43247</v>
          </cell>
          <cell r="B388" t="str">
            <v>Ensaio de Compactação Proctor Modificado - por amostra</v>
          </cell>
          <cell r="C388" t="str">
            <v>Ud</v>
          </cell>
          <cell r="D388">
            <v>369.61</v>
          </cell>
          <cell r="G388">
            <v>41640</v>
          </cell>
          <cell r="H388">
            <v>472.36158</v>
          </cell>
        </row>
        <row r="389">
          <cell r="A389">
            <v>43248</v>
          </cell>
          <cell r="B389" t="str">
            <v>Ensaio de Compactação Proctor Normal - por amostra</v>
          </cell>
          <cell r="C389" t="str">
            <v>Ud</v>
          </cell>
          <cell r="D389">
            <v>282.14999999999998</v>
          </cell>
          <cell r="G389">
            <v>41640</v>
          </cell>
          <cell r="H389">
            <v>360.58769999999998</v>
          </cell>
        </row>
        <row r="390">
          <cell r="A390">
            <v>43261</v>
          </cell>
          <cell r="B390" t="str">
            <v>Ensaio de Limites de Liquidez e Plasticidade - por amostra</v>
          </cell>
          <cell r="C390" t="str">
            <v>Ud</v>
          </cell>
          <cell r="D390">
            <v>175.5</v>
          </cell>
          <cell r="G390">
            <v>41640</v>
          </cell>
          <cell r="H390">
            <v>224.28900000000002</v>
          </cell>
        </row>
        <row r="391">
          <cell r="A391">
            <v>43262</v>
          </cell>
          <cell r="B391" t="str">
            <v>Ensaio de Palheta (Vane Test), até 4 determinações por furo, inclusive instalação por furo e relatório</v>
          </cell>
          <cell r="C391" t="str">
            <v>Ud</v>
          </cell>
          <cell r="D391">
            <v>1215</v>
          </cell>
          <cell r="G391">
            <v>41640</v>
          </cell>
          <cell r="H391">
            <v>1552.77</v>
          </cell>
        </row>
        <row r="392">
          <cell r="A392">
            <v>43265</v>
          </cell>
          <cell r="B392" t="str">
            <v>Ensaio de penetração de cone CPTU</v>
          </cell>
          <cell r="C392" t="str">
            <v>M</v>
          </cell>
          <cell r="D392">
            <v>324</v>
          </cell>
          <cell r="G392">
            <v>41640</v>
          </cell>
          <cell r="H392">
            <v>414.072</v>
          </cell>
        </row>
        <row r="393">
          <cell r="A393">
            <v>43263</v>
          </cell>
          <cell r="B393" t="str">
            <v>Ensaio de Permeabilidade  - por amostra - Carga Constante</v>
          </cell>
          <cell r="C393" t="str">
            <v>Ud</v>
          </cell>
          <cell r="D393">
            <v>403.65</v>
          </cell>
          <cell r="G393">
            <v>41640</v>
          </cell>
          <cell r="H393">
            <v>515.86469999999997</v>
          </cell>
        </row>
        <row r="394">
          <cell r="A394">
            <v>43264</v>
          </cell>
          <cell r="B394" t="str">
            <v>Ensaio de Permeabilidade - por amostra - Carga Variável</v>
          </cell>
          <cell r="C394" t="str">
            <v>Ud</v>
          </cell>
          <cell r="D394">
            <v>424.57</v>
          </cell>
          <cell r="G394">
            <v>41640</v>
          </cell>
          <cell r="H394">
            <v>542.60046</v>
          </cell>
        </row>
        <row r="395">
          <cell r="A395">
            <v>43272</v>
          </cell>
          <cell r="B395" t="str">
            <v>Ensaio de Umidade em Estufa (Natural), por amostra</v>
          </cell>
          <cell r="C395" t="str">
            <v>Ud</v>
          </cell>
          <cell r="D395">
            <v>51.97</v>
          </cell>
          <cell r="G395">
            <v>41640</v>
          </cell>
          <cell r="H395">
            <v>66.417659999999998</v>
          </cell>
        </row>
        <row r="396">
          <cell r="A396">
            <v>42646</v>
          </cell>
          <cell r="B396" t="str">
            <v>Estudos Geológicos e Geotécnicos para Projeto de Pavimentação - Reabilitação</v>
          </cell>
          <cell r="C396" t="str">
            <v>KM</v>
          </cell>
          <cell r="D396">
            <v>5312.06</v>
          </cell>
          <cell r="G396">
            <v>41640</v>
          </cell>
          <cell r="H396">
            <v>6788.8126800000009</v>
          </cell>
        </row>
        <row r="397">
          <cell r="A397">
            <v>42664</v>
          </cell>
          <cell r="B397" t="str">
            <v>Estudos Hidrológicos para projeto de reabilitação de rodovias</v>
          </cell>
          <cell r="C397" t="str">
            <v>KM</v>
          </cell>
          <cell r="D397">
            <v>2138.11</v>
          </cell>
          <cell r="G397">
            <v>41640</v>
          </cell>
          <cell r="H397">
            <v>2732.5045800000003</v>
          </cell>
        </row>
        <row r="398">
          <cell r="A398">
            <v>42668</v>
          </cell>
          <cell r="B398" t="str">
            <v>Execução de vídeo registro do pavimento (filmagem nos 02 sentidos)</v>
          </cell>
          <cell r="C398" t="str">
            <v>KM</v>
          </cell>
          <cell r="D398">
            <v>626.44000000000005</v>
          </cell>
          <cell r="G398">
            <v>41640</v>
          </cell>
          <cell r="H398">
            <v>800.59032000000013</v>
          </cell>
        </row>
        <row r="399">
          <cell r="A399">
            <v>42886</v>
          </cell>
          <cell r="B399" t="str">
            <v>Inclinômetro, fornecimento e instalação</v>
          </cell>
          <cell r="C399" t="str">
            <v>M</v>
          </cell>
          <cell r="D399">
            <v>365.9</v>
          </cell>
          <cell r="G399">
            <v>41640</v>
          </cell>
          <cell r="H399">
            <v>467.62019999999995</v>
          </cell>
        </row>
        <row r="400">
          <cell r="A400">
            <v>43266</v>
          </cell>
          <cell r="B400" t="str">
            <v>Instalação de cone "CPTU" e ensaio de dissipação de pressões neutras (até 2 horas), inclusive relatório</v>
          </cell>
          <cell r="C400" t="str">
            <v>Ud</v>
          </cell>
          <cell r="D400">
            <v>3556</v>
          </cell>
          <cell r="G400">
            <v>41640</v>
          </cell>
          <cell r="H400">
            <v>4544.5680000000002</v>
          </cell>
        </row>
        <row r="401">
          <cell r="A401">
            <v>42616</v>
          </cell>
          <cell r="B401" t="str">
            <v>Instalação de equipamento de sondagem sobre flutuante</v>
          </cell>
          <cell r="C401" t="str">
            <v>Ud</v>
          </cell>
          <cell r="D401">
            <v>945</v>
          </cell>
          <cell r="G401">
            <v>41640</v>
          </cell>
          <cell r="H401">
            <v>1207.71</v>
          </cell>
        </row>
        <row r="402">
          <cell r="A402">
            <v>43280</v>
          </cell>
          <cell r="B402" t="str">
            <v>Instalação de Piezômetro Casagrande exclusive perfuração, inclusive leitura piezométrica (monitoramento) com análise de poropressões</v>
          </cell>
          <cell r="C402" t="str">
            <v>Ud</v>
          </cell>
          <cell r="D402">
            <v>631.09</v>
          </cell>
          <cell r="G402">
            <v>41640</v>
          </cell>
          <cell r="H402">
            <v>806.53302000000008</v>
          </cell>
        </row>
        <row r="403">
          <cell r="A403">
            <v>42546</v>
          </cell>
          <cell r="B403" t="str">
            <v>Laudo Geotécnico, contendo Projeto Conceitual de soluções para correção de instabilidade de taludes</v>
          </cell>
          <cell r="C403" t="str">
            <v>Ud</v>
          </cell>
          <cell r="D403">
            <v>2039.24</v>
          </cell>
          <cell r="G403">
            <v>41640</v>
          </cell>
          <cell r="H403">
            <v>2606.1487200000001</v>
          </cell>
        </row>
        <row r="404">
          <cell r="A404">
            <v>42887</v>
          </cell>
          <cell r="B404" t="str">
            <v>Leitura por ponto e acompanhamento da instalação do tubo. Relatório de apresentação dos resultados do monitoramento do inclinômetro</v>
          </cell>
          <cell r="C404" t="str">
            <v>Ud</v>
          </cell>
          <cell r="D404">
            <v>621.04</v>
          </cell>
          <cell r="G404">
            <v>41640</v>
          </cell>
          <cell r="H404">
            <v>793.68912</v>
          </cell>
        </row>
        <row r="405">
          <cell r="A405">
            <v>42671</v>
          </cell>
          <cell r="B405" t="str">
            <v>Levantamento deflectométrico do pavimento e estudo</v>
          </cell>
          <cell r="C405" t="str">
            <v>KM</v>
          </cell>
          <cell r="D405">
            <v>659.82</v>
          </cell>
          <cell r="G405">
            <v>41640</v>
          </cell>
          <cell r="H405">
            <v>843.2499600000001</v>
          </cell>
        </row>
        <row r="406">
          <cell r="A406">
            <v>42638</v>
          </cell>
          <cell r="B406" t="str">
            <v>Levantamento p/ avaliação de condição de superfície de subtrecho homogêneo de rodovias para gerência de pavimentos PRO 07/2003</v>
          </cell>
          <cell r="C406" t="str">
            <v>KM</v>
          </cell>
          <cell r="D406">
            <v>251.24</v>
          </cell>
          <cell r="G406">
            <v>41640</v>
          </cell>
          <cell r="H406">
            <v>321.08472</v>
          </cell>
        </row>
        <row r="407">
          <cell r="A407">
            <v>42674</v>
          </cell>
          <cell r="B407" t="str">
            <v>Medição de irregularidade longitudinal com perfilógrafo a laser (medição em duas faixas por quilômetro)</v>
          </cell>
          <cell r="C407" t="str">
            <v>KM</v>
          </cell>
          <cell r="D407">
            <v>712.07</v>
          </cell>
          <cell r="G407">
            <v>41640</v>
          </cell>
          <cell r="H407">
            <v>910.02546000000007</v>
          </cell>
        </row>
        <row r="408">
          <cell r="A408">
            <v>42663</v>
          </cell>
          <cell r="B408" t="str">
            <v>Mobilização e desmobilização de equipamento para coleta Shelby</v>
          </cell>
          <cell r="C408" t="str">
            <v>Ud</v>
          </cell>
          <cell r="D408">
            <v>6210</v>
          </cell>
          <cell r="G408">
            <v>41640</v>
          </cell>
          <cell r="H408">
            <v>7936.38</v>
          </cell>
        </row>
        <row r="409">
          <cell r="A409">
            <v>43282</v>
          </cell>
          <cell r="B409" t="str">
            <v>Mobilização e desmobilização de equipe / equipamento para ensaio CPTU / Vane Test / Piezômetro</v>
          </cell>
          <cell r="C409" t="str">
            <v>Ud</v>
          </cell>
          <cell r="D409">
            <v>8100</v>
          </cell>
          <cell r="G409">
            <v>41640</v>
          </cell>
          <cell r="H409">
            <v>10351.800000000001</v>
          </cell>
        </row>
        <row r="410">
          <cell r="A410">
            <v>42650</v>
          </cell>
          <cell r="B410" t="str">
            <v>Mobilização e desmobilização de equipe e equipamento de sondagem rotativa, inclusive deslocamento na Grande Vitória</v>
          </cell>
          <cell r="C410" t="str">
            <v>Ud</v>
          </cell>
          <cell r="D410">
            <v>3408.75</v>
          </cell>
          <cell r="G410">
            <v>41640</v>
          </cell>
          <cell r="H410">
            <v>4356.3824999999997</v>
          </cell>
        </row>
        <row r="411">
          <cell r="A411">
            <v>42647</v>
          </cell>
          <cell r="B411" t="str">
            <v>Mobilização e desmobilização de equipe e equipamento de sondagem SPT, inclusive deslocamento na Grande Vitória</v>
          </cell>
          <cell r="C411" t="str">
            <v>Ud</v>
          </cell>
          <cell r="D411">
            <v>1290.93</v>
          </cell>
          <cell r="G411">
            <v>41640</v>
          </cell>
          <cell r="H411">
            <v>1649.8085400000002</v>
          </cell>
        </row>
        <row r="412">
          <cell r="A412">
            <v>42659</v>
          </cell>
          <cell r="B412" t="str">
            <v>Perfuração à Percussão sem retirada de amostra para instalação de Piezômetro, incluindo todos os materiais</v>
          </cell>
          <cell r="C412" t="str">
            <v>M</v>
          </cell>
          <cell r="D412">
            <v>150.83000000000001</v>
          </cell>
          <cell r="G412">
            <v>41640</v>
          </cell>
          <cell r="H412">
            <v>192.76074000000003</v>
          </cell>
        </row>
        <row r="413">
          <cell r="A413">
            <v>42648</v>
          </cell>
          <cell r="B413" t="str">
            <v>Perfuração para execução de ensaio de Palheta (Vane Test)</v>
          </cell>
          <cell r="C413" t="str">
            <v>M</v>
          </cell>
          <cell r="D413">
            <v>270</v>
          </cell>
          <cell r="G413">
            <v>41640</v>
          </cell>
          <cell r="H413">
            <v>345.06</v>
          </cell>
        </row>
        <row r="414">
          <cell r="A414">
            <v>41019</v>
          </cell>
          <cell r="B414" t="str">
            <v>Perfuração rotativa inclinada, em rocha sã, com coroa de diamante, diâmetro N (75mm), inclusive deslocamento e posicionamento em cada furo.</v>
          </cell>
          <cell r="C414" t="str">
            <v>M</v>
          </cell>
          <cell r="D414">
            <v>548.42999999999995</v>
          </cell>
          <cell r="G414">
            <v>41640</v>
          </cell>
          <cell r="H414">
            <v>700.89353999999992</v>
          </cell>
        </row>
        <row r="415">
          <cell r="A415">
            <v>43201</v>
          </cell>
          <cell r="B415" t="str">
            <v>Pesquisa OD, duração 12 horas, envolvendo 50 entrevistas/h (6h as 18h)</v>
          </cell>
          <cell r="C415" t="str">
            <v>DIA</v>
          </cell>
          <cell r="D415">
            <v>5452.48</v>
          </cell>
          <cell r="G415">
            <v>41640</v>
          </cell>
          <cell r="H415">
            <v>6968.26944</v>
          </cell>
        </row>
        <row r="416">
          <cell r="A416">
            <v>43202</v>
          </cell>
          <cell r="B416" t="str">
            <v>Pesquisa OD, duração 12 horas, envolvendo 70 entrevistas/h (6h as 18h)</v>
          </cell>
          <cell r="C416" t="str">
            <v>DIA</v>
          </cell>
          <cell r="D416">
            <v>6302.98</v>
          </cell>
          <cell r="G416">
            <v>41640</v>
          </cell>
          <cell r="H416">
            <v>8055.2084399999994</v>
          </cell>
        </row>
        <row r="417">
          <cell r="A417">
            <v>42634</v>
          </cell>
          <cell r="B417" t="str">
            <v>Sondagem à Percussão SPT - Instalação de tubo de revestimento</v>
          </cell>
          <cell r="C417" t="str">
            <v>M</v>
          </cell>
          <cell r="D417">
            <v>101.25</v>
          </cell>
          <cell r="G417">
            <v>41640</v>
          </cell>
          <cell r="H417">
            <v>129.39750000000001</v>
          </cell>
        </row>
        <row r="418">
          <cell r="A418">
            <v>42645</v>
          </cell>
          <cell r="B418" t="str">
            <v>Sondagem à Percussão SPT sobre flutuante</v>
          </cell>
          <cell r="C418" t="str">
            <v>M</v>
          </cell>
          <cell r="D418">
            <v>117.45</v>
          </cell>
          <cell r="G418">
            <v>41640</v>
          </cell>
          <cell r="H418">
            <v>150.1011</v>
          </cell>
        </row>
        <row r="419">
          <cell r="A419">
            <v>42619</v>
          </cell>
          <cell r="B419" t="str">
            <v>Sondagem à Trado, profundidade até 3,00 m, inclusive coleta de amostras</v>
          </cell>
          <cell r="C419" t="str">
            <v>Ud</v>
          </cell>
          <cell r="D419">
            <v>82.35</v>
          </cell>
          <cell r="G419">
            <v>41640</v>
          </cell>
          <cell r="H419">
            <v>105.24329999999999</v>
          </cell>
        </row>
        <row r="420">
          <cell r="A420">
            <v>42653</v>
          </cell>
          <cell r="B420" t="str">
            <v>Sondagem de simples reconhecimento tipo SPT, incl. deslocamento local do equipamento até 500 m</v>
          </cell>
          <cell r="C420" t="str">
            <v>M</v>
          </cell>
          <cell r="D420">
            <v>103.61</v>
          </cell>
          <cell r="G420">
            <v>41640</v>
          </cell>
          <cell r="H420">
            <v>132.41358</v>
          </cell>
        </row>
        <row r="421">
          <cell r="A421">
            <v>42656</v>
          </cell>
          <cell r="B421" t="str">
            <v>Sondagem por simples lavagem</v>
          </cell>
          <cell r="C421" t="str">
            <v>M</v>
          </cell>
          <cell r="D421">
            <v>112.05</v>
          </cell>
          <cell r="G421">
            <v>41640</v>
          </cell>
          <cell r="H421">
            <v>143.19989999999999</v>
          </cell>
        </row>
        <row r="422">
          <cell r="A422">
            <v>42655</v>
          </cell>
          <cell r="B422" t="str">
            <v>Sondagem rotativa em alteração de rocha inclusive deslocamento local do equipamento até 500 m</v>
          </cell>
          <cell r="C422" t="str">
            <v>M</v>
          </cell>
          <cell r="D422">
            <v>401.62</v>
          </cell>
          <cell r="G422">
            <v>41640</v>
          </cell>
          <cell r="H422">
            <v>513.27035999999998</v>
          </cell>
        </row>
        <row r="423">
          <cell r="A423">
            <v>43197</v>
          </cell>
          <cell r="B423" t="str">
            <v>Sondagem rotativa em rocha sã ou fraturada inclusive deslocamento local do equipamento até 500m</v>
          </cell>
          <cell r="C423" t="str">
            <v>M</v>
          </cell>
          <cell r="D423">
            <v>911.25</v>
          </cell>
          <cell r="G423">
            <v>41640</v>
          </cell>
          <cell r="H423">
            <v>1164.5775000000001</v>
          </cell>
        </row>
        <row r="424">
          <cell r="A424">
            <v>42654</v>
          </cell>
          <cell r="B424" t="str">
            <v>Sondagem rotativa em solo, inclusive deslocamento local do equipamento até 500m</v>
          </cell>
          <cell r="C424" t="str">
            <v>M</v>
          </cell>
          <cell r="D424">
            <v>253.12</v>
          </cell>
          <cell r="G424">
            <v>41640</v>
          </cell>
          <cell r="H424">
            <v>323.48736000000002</v>
          </cell>
        </row>
        <row r="425">
          <cell r="A425">
            <v>42696</v>
          </cell>
          <cell r="B425" t="str">
            <v>Sondagens geofísicas (GPR/eletrorresistividade)</v>
          </cell>
          <cell r="C425" t="str">
            <v>M</v>
          </cell>
          <cell r="D425">
            <v>10.77</v>
          </cell>
          <cell r="G425">
            <v>41640</v>
          </cell>
          <cell r="H425">
            <v>13.764059999999999</v>
          </cell>
        </row>
        <row r="426">
          <cell r="A426">
            <v>42623</v>
          </cell>
          <cell r="B426" t="str">
            <v>Vistoria de Obras de Artes Especiais, inclusive elaboração de laudo</v>
          </cell>
          <cell r="C426" t="str">
            <v>Ud</v>
          </cell>
          <cell r="D426">
            <v>1737.94</v>
          </cell>
          <cell r="G426">
            <v>41640</v>
          </cell>
          <cell r="H426">
            <v>2221.0873200000001</v>
          </cell>
        </row>
        <row r="427">
          <cell r="G427">
            <v>41640</v>
          </cell>
          <cell r="H427">
            <v>0</v>
          </cell>
        </row>
        <row r="428">
          <cell r="A428" t="str">
            <v>ESTUDOS E PROJETOS AMBIENTAIS</v>
          </cell>
          <cell r="B428">
            <v>0</v>
          </cell>
          <cell r="C428">
            <v>0</v>
          </cell>
          <cell r="D428">
            <v>0</v>
          </cell>
          <cell r="E428">
            <v>0</v>
          </cell>
          <cell r="G428">
            <v>41640</v>
          </cell>
          <cell r="H428">
            <v>0</v>
          </cell>
        </row>
        <row r="429">
          <cell r="A429">
            <v>42642</v>
          </cell>
          <cell r="B429" t="str">
            <v>Diagnóstico Arqueológico Prospectivo até 15 km</v>
          </cell>
          <cell r="C429" t="str">
            <v>Ud</v>
          </cell>
          <cell r="D429">
            <v>9935.6299999999992</v>
          </cell>
          <cell r="G429">
            <v>41640</v>
          </cell>
          <cell r="H429">
            <v>12697.735139999999</v>
          </cell>
        </row>
        <row r="430">
          <cell r="A430">
            <v>42657</v>
          </cell>
          <cell r="B430" t="str">
            <v>Diagnóstico Arqueológico Prospectivo para extensão excedente a 15 km</v>
          </cell>
          <cell r="C430" t="str">
            <v>KM</v>
          </cell>
          <cell r="D430">
            <v>655.39</v>
          </cell>
          <cell r="G430">
            <v>41640</v>
          </cell>
          <cell r="H430">
            <v>837.58842000000004</v>
          </cell>
        </row>
        <row r="431">
          <cell r="A431">
            <v>43277</v>
          </cell>
          <cell r="B431" t="str">
            <v>Estudos e Relatórios de Impacto Ambiental (EIA/RIMA) em rodovias ou vias urbanas com extensão até 10 km</v>
          </cell>
          <cell r="C431" t="str">
            <v>Ud</v>
          </cell>
          <cell r="D431">
            <v>60613.19</v>
          </cell>
          <cell r="G431">
            <v>41640</v>
          </cell>
          <cell r="H431">
            <v>77463.656820000004</v>
          </cell>
        </row>
        <row r="432">
          <cell r="A432">
            <v>43278</v>
          </cell>
          <cell r="B432" t="str">
            <v>Estudos e Relatórios de Impacto Ambiental (EIA/RIMA) em rodovias para extensão excedente a 10 km</v>
          </cell>
          <cell r="C432" t="str">
            <v>KM</v>
          </cell>
          <cell r="D432">
            <v>1614.74</v>
          </cell>
          <cell r="G432">
            <v>41640</v>
          </cell>
          <cell r="H432">
            <v>2063.6377200000002</v>
          </cell>
        </row>
        <row r="433">
          <cell r="A433">
            <v>42881</v>
          </cell>
          <cell r="B433" t="str">
            <v>Estudos Hidrológicos para projeto de Recuperação de Passivos Ambientais</v>
          </cell>
          <cell r="C433" t="str">
            <v>Ud</v>
          </cell>
          <cell r="D433">
            <v>1586.38</v>
          </cell>
          <cell r="G433">
            <v>41640</v>
          </cell>
          <cell r="H433">
            <v>2027.3936400000002</v>
          </cell>
        </row>
        <row r="434">
          <cell r="A434">
            <v>42884</v>
          </cell>
          <cell r="B434" t="str">
            <v>Levantamento Planialtimétrico Cadastral para Recuperação de Passivo Ambiental</v>
          </cell>
          <cell r="C434" t="str">
            <v>M2</v>
          </cell>
          <cell r="D434">
            <v>0.28000000000000003</v>
          </cell>
          <cell r="G434">
            <v>41640</v>
          </cell>
          <cell r="H434">
            <v>0.35784000000000005</v>
          </cell>
        </row>
        <row r="435">
          <cell r="A435">
            <v>43206</v>
          </cell>
          <cell r="B435" t="str">
            <v>PCA - Plano de Controle Ambiental em rodovias ou vias urbanas com extensão de até 10km</v>
          </cell>
          <cell r="C435" t="str">
            <v>Ud</v>
          </cell>
          <cell r="D435">
            <v>23415.91</v>
          </cell>
          <cell r="G435">
            <v>41640</v>
          </cell>
          <cell r="H435">
            <v>29925.53298</v>
          </cell>
        </row>
        <row r="436">
          <cell r="A436">
            <v>43207</v>
          </cell>
          <cell r="B436" t="str">
            <v>PCA - Plano de Controle Ambiental em rodovias para extensão excedente a 10km</v>
          </cell>
          <cell r="C436" t="str">
            <v>KM</v>
          </cell>
          <cell r="D436">
            <v>611.95000000000005</v>
          </cell>
          <cell r="G436">
            <v>41640</v>
          </cell>
          <cell r="H436">
            <v>782.07210000000009</v>
          </cell>
        </row>
        <row r="437">
          <cell r="A437">
            <v>42882</v>
          </cell>
          <cell r="B437" t="str">
            <v>Projeto de Drenagem para Recuperação de Passivos Ambientais</v>
          </cell>
          <cell r="C437" t="str">
            <v>Ud</v>
          </cell>
          <cell r="D437">
            <v>2279.16</v>
          </cell>
          <cell r="G437">
            <v>41640</v>
          </cell>
          <cell r="H437">
            <v>2912.7664799999998</v>
          </cell>
        </row>
        <row r="438">
          <cell r="A438">
            <v>42879</v>
          </cell>
          <cell r="B438" t="str">
            <v>Projeto de Reconformação de taludes em áreas erodidas, inclusive revegetação</v>
          </cell>
          <cell r="C438" t="str">
            <v>M2</v>
          </cell>
          <cell r="D438">
            <v>0.54</v>
          </cell>
          <cell r="G438">
            <v>41640</v>
          </cell>
          <cell r="H438">
            <v>0.69012000000000007</v>
          </cell>
        </row>
        <row r="439">
          <cell r="A439">
            <v>43204</v>
          </cell>
          <cell r="B439" t="str">
            <v>RCA - Relatório de Controle Ambiental em rodovias ou vias urbanas com extensão de até 10 km</v>
          </cell>
          <cell r="C439" t="str">
            <v>Ud</v>
          </cell>
          <cell r="D439">
            <v>47009.83</v>
          </cell>
          <cell r="G439">
            <v>41640</v>
          </cell>
          <cell r="H439">
            <v>60078.562740000001</v>
          </cell>
        </row>
        <row r="440">
          <cell r="A440">
            <v>43205</v>
          </cell>
          <cell r="B440" t="str">
            <v>RCA - Relatório de Controle Ambiental em rodovias para extensão excedente a 10km</v>
          </cell>
          <cell r="C440" t="str">
            <v>KM</v>
          </cell>
          <cell r="D440">
            <v>1175.51</v>
          </cell>
          <cell r="G440">
            <v>41640</v>
          </cell>
          <cell r="H440">
            <v>1502.30178</v>
          </cell>
        </row>
        <row r="441">
          <cell r="A441">
            <v>42173</v>
          </cell>
          <cell r="B441" t="str">
            <v>Reunião de Audiência Pública</v>
          </cell>
          <cell r="C441" t="str">
            <v>Ud</v>
          </cell>
          <cell r="D441">
            <v>12951.15</v>
          </cell>
          <cell r="G441">
            <v>41640</v>
          </cell>
          <cell r="H441">
            <v>16551.5697</v>
          </cell>
        </row>
        <row r="442">
          <cell r="A442">
            <v>41559</v>
          </cell>
          <cell r="B442" t="str">
            <v>Reunião de Consulta Pública</v>
          </cell>
          <cell r="C442" t="str">
            <v>Ud</v>
          </cell>
          <cell r="D442">
            <v>9068.5400000000009</v>
          </cell>
          <cell r="G442">
            <v>41640</v>
          </cell>
          <cell r="H442">
            <v>11589.594120000002</v>
          </cell>
        </row>
        <row r="446">
          <cell r="A446" t="str">
            <v>TABELA REFERENCIAL DE CONSULTORIA DO IOPES</v>
          </cell>
          <cell r="B446">
            <v>0</v>
          </cell>
          <cell r="C446">
            <v>0</v>
          </cell>
          <cell r="D446">
            <v>0</v>
          </cell>
          <cell r="E446">
            <v>43101</v>
          </cell>
          <cell r="G446">
            <v>43101</v>
          </cell>
          <cell r="H446" t="str">
            <v>REAJUSTADO</v>
          </cell>
        </row>
        <row r="447">
          <cell r="G447">
            <v>43101</v>
          </cell>
          <cell r="H447">
            <v>44228</v>
          </cell>
        </row>
        <row r="448">
          <cell r="B448">
            <v>0</v>
          </cell>
          <cell r="G448">
            <v>43101</v>
          </cell>
          <cell r="H448">
            <v>0</v>
          </cell>
        </row>
        <row r="449">
          <cell r="A449" t="str">
            <v>CÓDIGO</v>
          </cell>
          <cell r="B449" t="str">
            <v>DESCRIÇÃO DO SERVIÇO</v>
          </cell>
          <cell r="C449" t="str">
            <v>UNID</v>
          </cell>
          <cell r="D449" t="str">
            <v>CUSTO UNITÁRIO</v>
          </cell>
          <cell r="E449">
            <v>0</v>
          </cell>
          <cell r="G449">
            <v>43101</v>
          </cell>
          <cell r="H449">
            <v>0</v>
          </cell>
        </row>
        <row r="450">
          <cell r="B450">
            <v>0</v>
          </cell>
          <cell r="G450">
            <v>43101</v>
          </cell>
          <cell r="H450">
            <v>0</v>
          </cell>
        </row>
        <row r="451">
          <cell r="A451">
            <v>0</v>
          </cell>
          <cell r="B451" t="str">
            <v>PROJETOS PARA EDIFICIOS EDUCACIONAIS</v>
          </cell>
          <cell r="C451">
            <v>0</v>
          </cell>
          <cell r="D451">
            <v>0</v>
          </cell>
          <cell r="E451">
            <v>0</v>
          </cell>
          <cell r="G451">
            <v>43101</v>
          </cell>
          <cell r="H451">
            <v>0</v>
          </cell>
        </row>
        <row r="452">
          <cell r="A452">
            <v>1</v>
          </cell>
          <cell r="B452" t="str">
            <v>PROJETO ARQUITETÔNICO</v>
          </cell>
          <cell r="C452" t="str">
            <v>M2</v>
          </cell>
          <cell r="D452">
            <v>22.92</v>
          </cell>
          <cell r="G452">
            <v>43101</v>
          </cell>
          <cell r="H452">
            <v>25.601640000000003</v>
          </cell>
        </row>
        <row r="453">
          <cell r="A453">
            <v>2</v>
          </cell>
          <cell r="B453" t="str">
            <v>LEVANTAMENTO ARQUITETÔNICO</v>
          </cell>
          <cell r="C453" t="str">
            <v>M2</v>
          </cell>
          <cell r="D453">
            <v>4.6100000000000003</v>
          </cell>
          <cell r="G453">
            <v>43101</v>
          </cell>
          <cell r="H453">
            <v>5.1493700000000002</v>
          </cell>
        </row>
        <row r="454">
          <cell r="A454">
            <v>3</v>
          </cell>
          <cell r="B454" t="str">
            <v>PROJETO ESTRUTURAL, INCLUSIVE FUNDAÇÃO</v>
          </cell>
          <cell r="C454" t="str">
            <v>M2</v>
          </cell>
          <cell r="D454">
            <v>13.82</v>
          </cell>
          <cell r="G454">
            <v>43101</v>
          </cell>
          <cell r="H454">
            <v>15.43694</v>
          </cell>
        </row>
        <row r="455">
          <cell r="A455">
            <v>4</v>
          </cell>
          <cell r="B455" t="str">
            <v>PROJETO DE ESTRUTURA METÁLICA</v>
          </cell>
          <cell r="C455" t="str">
            <v>M2</v>
          </cell>
          <cell r="D455">
            <v>11.53</v>
          </cell>
          <cell r="G455">
            <v>43101</v>
          </cell>
          <cell r="H455">
            <v>12.879009999999999</v>
          </cell>
        </row>
        <row r="456">
          <cell r="A456">
            <v>5</v>
          </cell>
          <cell r="B456" t="str">
            <v>PROJETO HIDROSSANITÁRIO</v>
          </cell>
          <cell r="C456" t="str">
            <v>M2</v>
          </cell>
          <cell r="D456">
            <v>8.6300000000000008</v>
          </cell>
          <cell r="G456">
            <v>43101</v>
          </cell>
          <cell r="H456">
            <v>9.6397100000000009</v>
          </cell>
        </row>
        <row r="457">
          <cell r="A457">
            <v>6</v>
          </cell>
          <cell r="B457" t="str">
            <v>LEVANTAMENTO DE REDES HIDROSSANITÁRIAS</v>
          </cell>
          <cell r="C457" t="str">
            <v>M2</v>
          </cell>
          <cell r="D457">
            <v>1.85</v>
          </cell>
          <cell r="G457">
            <v>43101</v>
          </cell>
          <cell r="H457">
            <v>2.0664500000000001</v>
          </cell>
        </row>
        <row r="458">
          <cell r="A458">
            <v>7</v>
          </cell>
          <cell r="B458" t="str">
            <v>PROJETO REDES ELÉTRICAS</v>
          </cell>
          <cell r="C458" t="str">
            <v>M2</v>
          </cell>
          <cell r="D458">
            <v>10.63</v>
          </cell>
          <cell r="G458">
            <v>43101</v>
          </cell>
          <cell r="H458">
            <v>11.873710000000001</v>
          </cell>
        </row>
        <row r="459">
          <cell r="A459">
            <v>8</v>
          </cell>
          <cell r="B459" t="str">
            <v>LEVANTAMENTO DE CARGAS E REDES ELÉTRICAS</v>
          </cell>
          <cell r="C459" t="str">
            <v>M2</v>
          </cell>
          <cell r="D459">
            <v>2.25</v>
          </cell>
          <cell r="G459">
            <v>43101</v>
          </cell>
          <cell r="H459">
            <v>2.5132500000000002</v>
          </cell>
        </row>
        <row r="460">
          <cell r="A460">
            <v>9</v>
          </cell>
          <cell r="B460" t="str">
            <v>PROJETO TELEFÔNICO</v>
          </cell>
          <cell r="C460" t="str">
            <v>M2</v>
          </cell>
          <cell r="D460">
            <v>3.2</v>
          </cell>
          <cell r="G460">
            <v>43101</v>
          </cell>
          <cell r="H460">
            <v>3.5744000000000002</v>
          </cell>
        </row>
        <row r="461">
          <cell r="A461">
            <v>10</v>
          </cell>
          <cell r="B461" t="str">
            <v>PROJETO DE LÓGICA</v>
          </cell>
          <cell r="C461" t="str">
            <v>M2</v>
          </cell>
          <cell r="D461">
            <v>3.12</v>
          </cell>
          <cell r="G461">
            <v>43101</v>
          </cell>
          <cell r="H461">
            <v>3.4850400000000001</v>
          </cell>
        </row>
        <row r="462">
          <cell r="A462">
            <v>11</v>
          </cell>
          <cell r="B462" t="str">
            <v>PROJETO SIST. CABEAMENTO ESTRUTURADO (VOZ, DADOS E SONORIZAÇÃO)</v>
          </cell>
          <cell r="C462" t="str">
            <v>M2</v>
          </cell>
          <cell r="D462">
            <v>5.3</v>
          </cell>
          <cell r="G462">
            <v>43101</v>
          </cell>
          <cell r="H462">
            <v>5.9200999999999997</v>
          </cell>
        </row>
        <row r="463">
          <cell r="A463">
            <v>12</v>
          </cell>
          <cell r="B463" t="str">
            <v>PROJETO DE PREVENÇÃO E COMBATE A INCÊNDIO</v>
          </cell>
          <cell r="C463" t="str">
            <v>M2</v>
          </cell>
          <cell r="D463">
            <v>2.69</v>
          </cell>
          <cell r="G463">
            <v>43101</v>
          </cell>
          <cell r="H463">
            <v>3.0047299999999999</v>
          </cell>
        </row>
        <row r="464">
          <cell r="A464">
            <v>13</v>
          </cell>
          <cell r="B464" t="str">
            <v>PROJETO DE SONORIZAÇÃO</v>
          </cell>
          <cell r="C464" t="str">
            <v>M2</v>
          </cell>
          <cell r="D464">
            <v>1.03</v>
          </cell>
          <cell r="G464">
            <v>43101</v>
          </cell>
          <cell r="H464">
            <v>1.1505099999999999</v>
          </cell>
        </row>
        <row r="465">
          <cell r="A465">
            <v>14</v>
          </cell>
          <cell r="B465" t="str">
            <v>PROJETO DE ALARME E CFTV</v>
          </cell>
          <cell r="C465" t="str">
            <v>M2</v>
          </cell>
          <cell r="D465">
            <v>2.56</v>
          </cell>
          <cell r="G465">
            <v>43101</v>
          </cell>
          <cell r="H465">
            <v>2.8595199999999998</v>
          </cell>
        </row>
        <row r="466">
          <cell r="A466">
            <v>15</v>
          </cell>
          <cell r="B466" t="str">
            <v>PROJETO SPDA (PARARRAIO)</v>
          </cell>
          <cell r="C466" t="str">
            <v>M2</v>
          </cell>
          <cell r="D466">
            <v>2.37</v>
          </cell>
          <cell r="G466">
            <v>43101</v>
          </cell>
          <cell r="H466">
            <v>2.6472899999999999</v>
          </cell>
        </row>
        <row r="467">
          <cell r="A467">
            <v>16</v>
          </cell>
          <cell r="B467" t="str">
            <v>PLANILHA ORÇAMENTÁRIA (PLANILHA DE QUANTITATIVOS, MEMÓRIA DE CALCULO, COMPOSIÇÕES DE CUSTOS, CRONOGRAMA FÍSICO-FINANCEIRO E COTAÇÕES DE PREÇOS)</v>
          </cell>
          <cell r="C467" t="str">
            <v>M2</v>
          </cell>
          <cell r="D467">
            <v>4.7300000000000004</v>
          </cell>
          <cell r="G467">
            <v>43101</v>
          </cell>
          <cell r="H467">
            <v>5.2834100000000008</v>
          </cell>
        </row>
        <row r="468">
          <cell r="B468">
            <v>0</v>
          </cell>
          <cell r="C468">
            <v>0</v>
          </cell>
          <cell r="D468">
            <v>0</v>
          </cell>
          <cell r="G468">
            <v>43101</v>
          </cell>
          <cell r="H468">
            <v>0</v>
          </cell>
        </row>
        <row r="469">
          <cell r="A469">
            <v>0</v>
          </cell>
          <cell r="B469" t="str">
            <v>PROJETOS DE EDIFICIOS ESPORTIVOS (inclusive ginásios)</v>
          </cell>
          <cell r="C469">
            <v>0</v>
          </cell>
          <cell r="D469">
            <v>0</v>
          </cell>
          <cell r="E469">
            <v>0</v>
          </cell>
          <cell r="G469">
            <v>43101</v>
          </cell>
          <cell r="H469">
            <v>0</v>
          </cell>
        </row>
        <row r="470">
          <cell r="A470">
            <v>17</v>
          </cell>
          <cell r="B470" t="str">
            <v>PROJETO ARQUITETÔNICO</v>
          </cell>
          <cell r="C470" t="str">
            <v>M2</v>
          </cell>
          <cell r="D470">
            <v>19.79</v>
          </cell>
          <cell r="G470">
            <v>43101</v>
          </cell>
          <cell r="H470">
            <v>22.105429999999998</v>
          </cell>
        </row>
        <row r="471">
          <cell r="A471">
            <v>18</v>
          </cell>
          <cell r="B471" t="str">
            <v>LEVANTAMENTO ARQUITETÔNICO</v>
          </cell>
          <cell r="C471" t="str">
            <v>M2</v>
          </cell>
          <cell r="D471">
            <v>3.98</v>
          </cell>
          <cell r="G471">
            <v>43101</v>
          </cell>
          <cell r="H471">
            <v>4.4456600000000002</v>
          </cell>
        </row>
        <row r="472">
          <cell r="A472">
            <v>19</v>
          </cell>
          <cell r="B472" t="str">
            <v>PROJETO ESTRUTURAL, INCLUSIVE FUNDAÇÃO</v>
          </cell>
          <cell r="C472" t="str">
            <v>M2</v>
          </cell>
          <cell r="D472">
            <v>13.82</v>
          </cell>
          <cell r="G472">
            <v>43101</v>
          </cell>
          <cell r="H472">
            <v>15.43694</v>
          </cell>
        </row>
        <row r="473">
          <cell r="A473">
            <v>20</v>
          </cell>
          <cell r="B473" t="str">
            <v>PROJETO DE ESTRUTURA METALICA</v>
          </cell>
          <cell r="C473" t="str">
            <v>M2</v>
          </cell>
          <cell r="D473">
            <v>11.53</v>
          </cell>
          <cell r="G473">
            <v>43101</v>
          </cell>
          <cell r="H473">
            <v>12.879009999999999</v>
          </cell>
        </row>
        <row r="474">
          <cell r="A474">
            <v>21</v>
          </cell>
          <cell r="B474" t="str">
            <v>PROJETO HIDROSANITARIO</v>
          </cell>
          <cell r="C474" t="str">
            <v>M2</v>
          </cell>
          <cell r="D474">
            <v>4.67</v>
          </cell>
          <cell r="G474">
            <v>43101</v>
          </cell>
          <cell r="H474">
            <v>5.2163899999999996</v>
          </cell>
        </row>
        <row r="475">
          <cell r="A475">
            <v>22</v>
          </cell>
          <cell r="B475" t="str">
            <v>LEVANTAMENTO DE REDES HIDROSSANITÁRIAS</v>
          </cell>
          <cell r="C475" t="str">
            <v>M2</v>
          </cell>
          <cell r="D475">
            <v>1.03</v>
          </cell>
          <cell r="G475">
            <v>43101</v>
          </cell>
          <cell r="H475">
            <v>1.1505099999999999</v>
          </cell>
        </row>
        <row r="476">
          <cell r="A476">
            <v>23</v>
          </cell>
          <cell r="B476" t="str">
            <v>PROJETO REDES ELÉTRICAS</v>
          </cell>
          <cell r="C476" t="str">
            <v>M2</v>
          </cell>
          <cell r="D476">
            <v>8.52</v>
          </cell>
          <cell r="G476">
            <v>43101</v>
          </cell>
          <cell r="H476">
            <v>9.5168400000000002</v>
          </cell>
        </row>
        <row r="477">
          <cell r="A477">
            <v>24</v>
          </cell>
          <cell r="B477" t="str">
            <v>LEVANTAMENTO DE CARGAS E REDES ELÉTRICAS</v>
          </cell>
          <cell r="C477" t="str">
            <v>M2</v>
          </cell>
          <cell r="D477">
            <v>1.73</v>
          </cell>
          <cell r="G477">
            <v>43101</v>
          </cell>
          <cell r="H477">
            <v>1.93241</v>
          </cell>
        </row>
        <row r="478">
          <cell r="A478">
            <v>25</v>
          </cell>
          <cell r="B478" t="str">
            <v>PROJETO TELEFÔNICO</v>
          </cell>
          <cell r="C478" t="str">
            <v>M2</v>
          </cell>
          <cell r="D478">
            <v>1.41</v>
          </cell>
          <cell r="G478">
            <v>43101</v>
          </cell>
          <cell r="H478">
            <v>1.57497</v>
          </cell>
        </row>
        <row r="479">
          <cell r="A479">
            <v>26</v>
          </cell>
          <cell r="B479" t="str">
            <v>PROJETO DE LÓGICA</v>
          </cell>
          <cell r="C479" t="str">
            <v>M2</v>
          </cell>
          <cell r="D479">
            <v>1.41</v>
          </cell>
          <cell r="G479">
            <v>43101</v>
          </cell>
          <cell r="H479">
            <v>1.57497</v>
          </cell>
        </row>
        <row r="480">
          <cell r="A480">
            <v>27</v>
          </cell>
          <cell r="B480" t="str">
            <v>PROJETO SIST. CABEAMENTO ESTRUTURADO (VOZ, DADOS E SONORIZAÇÃO)</v>
          </cell>
          <cell r="C480" t="str">
            <v>M2</v>
          </cell>
          <cell r="D480">
            <v>4.29</v>
          </cell>
          <cell r="G480">
            <v>43101</v>
          </cell>
          <cell r="H480">
            <v>4.7919299999999998</v>
          </cell>
        </row>
        <row r="481">
          <cell r="A481">
            <v>28</v>
          </cell>
          <cell r="B481" t="str">
            <v>PROJETO DE PREVENÇÃO E COMBATE A INCÊNDIO</v>
          </cell>
          <cell r="C481" t="str">
            <v>M2</v>
          </cell>
          <cell r="D481">
            <v>1.41</v>
          </cell>
          <cell r="G481">
            <v>43101</v>
          </cell>
          <cell r="H481">
            <v>1.57497</v>
          </cell>
        </row>
        <row r="482">
          <cell r="A482">
            <v>29</v>
          </cell>
          <cell r="B482" t="str">
            <v>PROJETO DE SONORIZAÇÃO</v>
          </cell>
          <cell r="C482" t="str">
            <v>M2</v>
          </cell>
          <cell r="D482">
            <v>1.03</v>
          </cell>
          <cell r="G482">
            <v>43101</v>
          </cell>
          <cell r="H482">
            <v>1.1505099999999999</v>
          </cell>
        </row>
        <row r="483">
          <cell r="A483">
            <v>30</v>
          </cell>
          <cell r="B483" t="str">
            <v>PROJETO SPDA (PARARRAIO)</v>
          </cell>
          <cell r="C483" t="str">
            <v>M2</v>
          </cell>
          <cell r="D483">
            <v>2.37</v>
          </cell>
          <cell r="G483">
            <v>43101</v>
          </cell>
          <cell r="H483">
            <v>2.6472899999999999</v>
          </cell>
        </row>
        <row r="484">
          <cell r="A484">
            <v>31</v>
          </cell>
          <cell r="B484" t="str">
            <v>PLANILHA ORÇAMENTÁRIA (PLANILHA DE QUANTITATIVOS, MEMÓRIA DE CALCULO, COMPOSIÇÕES DE CUSTOS, CRONOGRAMA FÍSICO-FINANCEIRO E COTAÇÕES DE PREÇOS)</v>
          </cell>
          <cell r="C484" t="str">
            <v>M2</v>
          </cell>
          <cell r="D484">
            <v>4.09</v>
          </cell>
          <cell r="G484">
            <v>43101</v>
          </cell>
          <cell r="H484">
            <v>4.56853</v>
          </cell>
        </row>
        <row r="485">
          <cell r="B485">
            <v>0</v>
          </cell>
          <cell r="C485">
            <v>0</v>
          </cell>
          <cell r="D485">
            <v>0</v>
          </cell>
          <cell r="G485">
            <v>43101</v>
          </cell>
          <cell r="H485">
            <v>0</v>
          </cell>
        </row>
        <row r="486">
          <cell r="A486">
            <v>0</v>
          </cell>
          <cell r="B486" t="str">
            <v>PROJETO DE QUADRAS ESPORTIVAS</v>
          </cell>
          <cell r="C486">
            <v>0</v>
          </cell>
          <cell r="D486">
            <v>0</v>
          </cell>
          <cell r="E486">
            <v>0</v>
          </cell>
          <cell r="G486">
            <v>43101</v>
          </cell>
          <cell r="H486">
            <v>0</v>
          </cell>
        </row>
        <row r="487">
          <cell r="A487">
            <v>32</v>
          </cell>
          <cell r="B487" t="str">
            <v>PROJETO ARQUITETÔNICO</v>
          </cell>
          <cell r="C487" t="str">
            <v>M2</v>
          </cell>
          <cell r="D487">
            <v>16.77</v>
          </cell>
          <cell r="G487">
            <v>43101</v>
          </cell>
          <cell r="H487">
            <v>18.732089999999999</v>
          </cell>
        </row>
        <row r="488">
          <cell r="A488">
            <v>33</v>
          </cell>
          <cell r="B488" t="str">
            <v>LEVANTAMENTO ARQUITETÔNICO</v>
          </cell>
          <cell r="C488" t="str">
            <v>M2</v>
          </cell>
          <cell r="D488">
            <v>3.45</v>
          </cell>
          <cell r="G488">
            <v>43101</v>
          </cell>
          <cell r="H488">
            <v>3.85365</v>
          </cell>
        </row>
        <row r="489">
          <cell r="A489">
            <v>34</v>
          </cell>
          <cell r="B489" t="str">
            <v>PROJETO ESTRUTURAL, INCLUSIVE FUNDAÇÃO</v>
          </cell>
          <cell r="C489" t="str">
            <v>M2</v>
          </cell>
          <cell r="D489">
            <v>6.91</v>
          </cell>
          <cell r="G489">
            <v>43101</v>
          </cell>
          <cell r="H489">
            <v>7.7184699999999999</v>
          </cell>
        </row>
        <row r="490">
          <cell r="A490">
            <v>35</v>
          </cell>
          <cell r="B490" t="str">
            <v>PROJETO DE ESTRUTURA METÁLICA</v>
          </cell>
          <cell r="C490" t="str">
            <v>M2</v>
          </cell>
          <cell r="D490">
            <v>11.53</v>
          </cell>
          <cell r="G490">
            <v>43101</v>
          </cell>
          <cell r="H490">
            <v>12.879009999999999</v>
          </cell>
        </row>
        <row r="491">
          <cell r="A491">
            <v>36</v>
          </cell>
          <cell r="B491" t="str">
            <v>PROJETO REDES ELÉTRICAS</v>
          </cell>
          <cell r="C491" t="str">
            <v>M2</v>
          </cell>
          <cell r="D491">
            <v>7.82</v>
          </cell>
          <cell r="G491">
            <v>43101</v>
          </cell>
          <cell r="H491">
            <v>8.7349399999999999</v>
          </cell>
        </row>
        <row r="492">
          <cell r="A492">
            <v>37</v>
          </cell>
          <cell r="B492" t="str">
            <v>LEVANTAMENTO DE CARGAS E REDES ELÉTRICAS</v>
          </cell>
          <cell r="C492" t="str">
            <v>M2</v>
          </cell>
          <cell r="D492">
            <v>1.61</v>
          </cell>
          <cell r="G492">
            <v>43101</v>
          </cell>
          <cell r="H492">
            <v>1.79837</v>
          </cell>
        </row>
        <row r="493">
          <cell r="A493">
            <v>38</v>
          </cell>
          <cell r="B493" t="str">
            <v>PROJETO SPDA (PARARRAIO)</v>
          </cell>
          <cell r="C493" t="str">
            <v>M2</v>
          </cell>
          <cell r="D493">
            <v>2.37</v>
          </cell>
          <cell r="G493">
            <v>43101</v>
          </cell>
          <cell r="H493">
            <v>2.6472899999999999</v>
          </cell>
        </row>
        <row r="494">
          <cell r="A494">
            <v>39</v>
          </cell>
          <cell r="B494" t="str">
            <v>PLANILHA ORÇAMENTÁRIA (PLANILHA DE QUANTITATIVOS, MEMÓRIA DE CALCULO, COMPOSIÇÕES DE CUSTOS, CRONOGRAMA FÍSICO-FINANCEIRO E COTAÇÕES DE PREÇOS)</v>
          </cell>
          <cell r="C494" t="str">
            <v>M2</v>
          </cell>
          <cell r="D494">
            <v>3.45</v>
          </cell>
          <cell r="G494">
            <v>43101</v>
          </cell>
          <cell r="H494">
            <v>3.85365</v>
          </cell>
        </row>
        <row r="495">
          <cell r="B495">
            <v>0</v>
          </cell>
          <cell r="C495">
            <v>0</v>
          </cell>
          <cell r="D495">
            <v>0</v>
          </cell>
          <cell r="G495">
            <v>43101</v>
          </cell>
          <cell r="H495">
            <v>0</v>
          </cell>
        </row>
        <row r="496">
          <cell r="A496">
            <v>0</v>
          </cell>
          <cell r="B496" t="str">
            <v>PROJETOS PARA EDIFICIOS ADMINISTRATIVOS</v>
          </cell>
          <cell r="C496">
            <v>0</v>
          </cell>
          <cell r="D496">
            <v>0</v>
          </cell>
          <cell r="E496">
            <v>0</v>
          </cell>
          <cell r="G496">
            <v>43101</v>
          </cell>
          <cell r="H496">
            <v>0</v>
          </cell>
        </row>
        <row r="497">
          <cell r="A497">
            <v>40</v>
          </cell>
          <cell r="B497" t="str">
            <v>PROJETO ARQUITETÔNICO</v>
          </cell>
          <cell r="C497" t="str">
            <v>M2</v>
          </cell>
          <cell r="D497">
            <v>22.92</v>
          </cell>
          <cell r="G497">
            <v>43101</v>
          </cell>
          <cell r="H497">
            <v>25.601640000000003</v>
          </cell>
        </row>
        <row r="498">
          <cell r="A498">
            <v>41</v>
          </cell>
          <cell r="B498" t="str">
            <v>LEVANTAMENTO ARQUITETÔNICO</v>
          </cell>
          <cell r="C498" t="str">
            <v>M2</v>
          </cell>
          <cell r="D498">
            <v>4.6100000000000003</v>
          </cell>
          <cell r="G498">
            <v>43101</v>
          </cell>
          <cell r="H498">
            <v>5.1493700000000002</v>
          </cell>
        </row>
        <row r="499">
          <cell r="A499">
            <v>42</v>
          </cell>
          <cell r="B499" t="str">
            <v>PROJETO ESTRUTURAL, INCLUSIVE FUNDAÇÃO</v>
          </cell>
          <cell r="C499" t="str">
            <v>M2</v>
          </cell>
          <cell r="D499">
            <v>13.82</v>
          </cell>
          <cell r="G499">
            <v>43101</v>
          </cell>
          <cell r="H499">
            <v>15.43694</v>
          </cell>
        </row>
        <row r="500">
          <cell r="A500">
            <v>43</v>
          </cell>
          <cell r="B500" t="str">
            <v>PROJETO DE ESTRUTURA METÁLICA</v>
          </cell>
          <cell r="C500" t="str">
            <v>M2</v>
          </cell>
          <cell r="D500">
            <v>11.53</v>
          </cell>
          <cell r="G500">
            <v>43101</v>
          </cell>
          <cell r="H500">
            <v>12.879009999999999</v>
          </cell>
        </row>
        <row r="501">
          <cell r="A501">
            <v>44</v>
          </cell>
          <cell r="B501" t="str">
            <v>PROJETO HIDROSSANITÁRIO</v>
          </cell>
          <cell r="C501" t="str">
            <v>M2</v>
          </cell>
          <cell r="D501">
            <v>8.6300000000000008</v>
          </cell>
          <cell r="G501">
            <v>43101</v>
          </cell>
          <cell r="H501">
            <v>9.6397100000000009</v>
          </cell>
        </row>
        <row r="502">
          <cell r="A502">
            <v>45</v>
          </cell>
          <cell r="B502" t="str">
            <v>LEVANTAMENTO DE REDES HIDROSSANITÁRIAS</v>
          </cell>
          <cell r="C502" t="str">
            <v>M2</v>
          </cell>
          <cell r="D502">
            <v>1.85</v>
          </cell>
          <cell r="G502">
            <v>43101</v>
          </cell>
          <cell r="H502">
            <v>2.0664500000000001</v>
          </cell>
        </row>
        <row r="503">
          <cell r="A503">
            <v>46</v>
          </cell>
          <cell r="B503" t="str">
            <v>PROJETO REDES ELÉTRICAS</v>
          </cell>
          <cell r="C503" t="str">
            <v>M2</v>
          </cell>
          <cell r="D503">
            <v>9.33</v>
          </cell>
          <cell r="G503">
            <v>43101</v>
          </cell>
          <cell r="H503">
            <v>10.421609999999999</v>
          </cell>
        </row>
        <row r="504">
          <cell r="A504">
            <v>47</v>
          </cell>
          <cell r="B504" t="str">
            <v>LEVANTAMENTO DE CARGAS E REDES ELÉTRICAS</v>
          </cell>
          <cell r="C504" t="str">
            <v>M2</v>
          </cell>
          <cell r="D504">
            <v>2.04</v>
          </cell>
          <cell r="G504">
            <v>43101</v>
          </cell>
          <cell r="H504">
            <v>2.27868</v>
          </cell>
        </row>
        <row r="505">
          <cell r="A505">
            <v>48</v>
          </cell>
          <cell r="B505" t="str">
            <v>PROJETO TELEFÔNICO</v>
          </cell>
          <cell r="C505" t="str">
            <v>M2</v>
          </cell>
          <cell r="D505">
            <v>3.01</v>
          </cell>
          <cell r="G505">
            <v>43101</v>
          </cell>
          <cell r="H505">
            <v>3.3621699999999999</v>
          </cell>
        </row>
        <row r="506">
          <cell r="A506">
            <v>49</v>
          </cell>
          <cell r="B506" t="str">
            <v>PROJETO DE LÓGICA</v>
          </cell>
          <cell r="C506" t="str">
            <v>M2</v>
          </cell>
          <cell r="D506">
            <v>2.37</v>
          </cell>
          <cell r="G506">
            <v>43101</v>
          </cell>
          <cell r="H506">
            <v>2.6472899999999999</v>
          </cell>
        </row>
        <row r="507">
          <cell r="A507">
            <v>50</v>
          </cell>
          <cell r="B507" t="str">
            <v>PROJETO DO SIST.DE CABEAMENTO ESTRUTURADO (VOZ, DADOS E SONORIZAÇÃO)</v>
          </cell>
          <cell r="C507" t="str">
            <v>M2</v>
          </cell>
          <cell r="D507">
            <v>4.67</v>
          </cell>
          <cell r="G507">
            <v>43101</v>
          </cell>
          <cell r="H507">
            <v>5.2163899999999996</v>
          </cell>
        </row>
        <row r="508">
          <cell r="A508">
            <v>51</v>
          </cell>
          <cell r="B508" t="str">
            <v>PROJETO DE PREVENÇÃO E COMBATE A INCÊNDIO</v>
          </cell>
          <cell r="C508" t="str">
            <v>M2</v>
          </cell>
          <cell r="D508">
            <v>2.37</v>
          </cell>
          <cell r="G508">
            <v>43101</v>
          </cell>
          <cell r="H508">
            <v>2.6472899999999999</v>
          </cell>
        </row>
        <row r="509">
          <cell r="A509">
            <v>52</v>
          </cell>
          <cell r="B509" t="str">
            <v>PROJETO DE SONORIZAÇÃO</v>
          </cell>
          <cell r="C509" t="str">
            <v>M2</v>
          </cell>
          <cell r="D509">
            <v>1.28</v>
          </cell>
          <cell r="G509">
            <v>43101</v>
          </cell>
          <cell r="H509">
            <v>1.4297599999999999</v>
          </cell>
        </row>
        <row r="510">
          <cell r="A510">
            <v>53</v>
          </cell>
          <cell r="B510" t="str">
            <v>PROJETO DE CLIMATIZAÇÃO E CONFORTO AMBIENTAL</v>
          </cell>
          <cell r="C510" t="str">
            <v>M2</v>
          </cell>
          <cell r="D510">
            <v>3.77</v>
          </cell>
          <cell r="G510">
            <v>43101</v>
          </cell>
          <cell r="H510">
            <v>4.2110899999999996</v>
          </cell>
        </row>
        <row r="511">
          <cell r="A511">
            <v>54</v>
          </cell>
          <cell r="B511" t="str">
            <v>PROJETO DE ALARME E CFTV</v>
          </cell>
          <cell r="C511" t="str">
            <v>M2</v>
          </cell>
          <cell r="D511">
            <v>2.31</v>
          </cell>
          <cell r="G511">
            <v>43101</v>
          </cell>
          <cell r="H511">
            <v>2.5802700000000001</v>
          </cell>
        </row>
        <row r="512">
          <cell r="A512">
            <v>55</v>
          </cell>
          <cell r="B512" t="str">
            <v>PROJETO SPDA (PARARRAIO)</v>
          </cell>
          <cell r="C512" t="str">
            <v>M2</v>
          </cell>
          <cell r="D512">
            <v>2.37</v>
          </cell>
          <cell r="G512">
            <v>43101</v>
          </cell>
          <cell r="H512">
            <v>2.6472899999999999</v>
          </cell>
        </row>
        <row r="513">
          <cell r="A513">
            <v>56</v>
          </cell>
          <cell r="B513" t="str">
            <v>PLANILHA ORÇAMENTÁRIA (PLANILHA DE QUANTITATIVOS, MEMÓRIA DE CALCULO, COMPOSIÇÕES DE CUSTOS, CRONOGRAMA FÍSICO-FINANCEIRO E COTAÇÕES DE PREÇOS)*</v>
          </cell>
          <cell r="C513" t="str">
            <v>M2</v>
          </cell>
          <cell r="D513">
            <v>4.7300000000000004</v>
          </cell>
          <cell r="G513">
            <v>43101</v>
          </cell>
          <cell r="H513">
            <v>5.2834100000000008</v>
          </cell>
        </row>
        <row r="514">
          <cell r="B514">
            <v>0</v>
          </cell>
          <cell r="C514">
            <v>0</v>
          </cell>
          <cell r="D514">
            <v>0</v>
          </cell>
          <cell r="G514">
            <v>43101</v>
          </cell>
          <cell r="H514">
            <v>0</v>
          </cell>
        </row>
        <row r="515">
          <cell r="A515">
            <v>0</v>
          </cell>
          <cell r="B515" t="str">
            <v>PROJETO DE EDIFICIOS MILITARES (exclusive penitenciárias)</v>
          </cell>
          <cell r="C515">
            <v>0</v>
          </cell>
          <cell r="D515">
            <v>0</v>
          </cell>
          <cell r="E515">
            <v>0</v>
          </cell>
          <cell r="G515">
            <v>43101</v>
          </cell>
          <cell r="H515">
            <v>0</v>
          </cell>
        </row>
        <row r="516">
          <cell r="A516">
            <v>57</v>
          </cell>
          <cell r="B516" t="str">
            <v>PROJETO ARQUITETÔNICO</v>
          </cell>
          <cell r="C516" t="str">
            <v>M2</v>
          </cell>
          <cell r="D516">
            <v>22.92</v>
          </cell>
          <cell r="G516">
            <v>43101</v>
          </cell>
          <cell r="H516">
            <v>25.601640000000003</v>
          </cell>
        </row>
        <row r="517">
          <cell r="A517">
            <v>58</v>
          </cell>
          <cell r="B517" t="str">
            <v>LEVANTAMENTO ARQUITETÔNICO</v>
          </cell>
          <cell r="C517" t="str">
            <v>M2</v>
          </cell>
          <cell r="D517">
            <v>4.42</v>
          </cell>
          <cell r="G517">
            <v>43101</v>
          </cell>
          <cell r="H517">
            <v>4.9371400000000003</v>
          </cell>
        </row>
        <row r="518">
          <cell r="A518">
            <v>59</v>
          </cell>
          <cell r="B518" t="str">
            <v>PROJETO ESTRUTURAL, INCLUSIVE FUNDAÇÃO</v>
          </cell>
          <cell r="C518" t="str">
            <v>M2</v>
          </cell>
          <cell r="D518">
            <v>13.45</v>
          </cell>
          <cell r="G518">
            <v>43101</v>
          </cell>
          <cell r="H518">
            <v>15.02365</v>
          </cell>
        </row>
        <row r="519">
          <cell r="A519">
            <v>60</v>
          </cell>
          <cell r="B519" t="str">
            <v>PROJETO DE ESTRUTURA METALICA</v>
          </cell>
          <cell r="C519" t="str">
            <v>M2</v>
          </cell>
          <cell r="D519">
            <v>11.53</v>
          </cell>
          <cell r="G519">
            <v>43101</v>
          </cell>
          <cell r="H519">
            <v>12.879009999999999</v>
          </cell>
        </row>
        <row r="520">
          <cell r="A520">
            <v>61</v>
          </cell>
          <cell r="B520" t="str">
            <v>PROJETO HIDROSSANITÁRIO</v>
          </cell>
          <cell r="C520" t="str">
            <v>M2</v>
          </cell>
          <cell r="D520">
            <v>8.6300000000000008</v>
          </cell>
          <cell r="G520">
            <v>43101</v>
          </cell>
          <cell r="H520">
            <v>9.6397100000000009</v>
          </cell>
        </row>
        <row r="521">
          <cell r="A521">
            <v>62</v>
          </cell>
          <cell r="B521" t="str">
            <v>LEVANTAMENTO DE REDES HIDROSSANITÁRIAS</v>
          </cell>
          <cell r="C521" t="str">
            <v>M2</v>
          </cell>
          <cell r="D521">
            <v>1.85</v>
          </cell>
          <cell r="G521">
            <v>43101</v>
          </cell>
          <cell r="H521">
            <v>2.0664500000000001</v>
          </cell>
        </row>
        <row r="522">
          <cell r="A522">
            <v>63</v>
          </cell>
          <cell r="B522" t="str">
            <v>PROJETO REDES ELÉTRICAS</v>
          </cell>
          <cell r="C522" t="str">
            <v>M2</v>
          </cell>
          <cell r="D522">
            <v>9.33</v>
          </cell>
          <cell r="G522">
            <v>43101</v>
          </cell>
          <cell r="H522">
            <v>10.421609999999999</v>
          </cell>
        </row>
        <row r="523">
          <cell r="A523">
            <v>64</v>
          </cell>
          <cell r="B523" t="str">
            <v>LEVANTAMENTO DE CARGAS E REDES ELÉTRICAS</v>
          </cell>
          <cell r="C523" t="str">
            <v>M2</v>
          </cell>
          <cell r="D523">
            <v>1.99</v>
          </cell>
          <cell r="G523">
            <v>43101</v>
          </cell>
          <cell r="H523">
            <v>2.2228300000000001</v>
          </cell>
        </row>
        <row r="524">
          <cell r="A524">
            <v>65</v>
          </cell>
          <cell r="B524" t="str">
            <v>PROJETO TELEFÔNICO</v>
          </cell>
          <cell r="C524" t="str">
            <v>M2</v>
          </cell>
          <cell r="D524">
            <v>3.01</v>
          </cell>
          <cell r="G524">
            <v>43101</v>
          </cell>
          <cell r="H524">
            <v>3.3621699999999999</v>
          </cell>
        </row>
        <row r="525">
          <cell r="A525">
            <v>66</v>
          </cell>
          <cell r="B525" t="str">
            <v>PROJETO DE LÓGICA</v>
          </cell>
          <cell r="C525" t="str">
            <v>M2</v>
          </cell>
          <cell r="D525">
            <v>2.37</v>
          </cell>
          <cell r="G525">
            <v>43101</v>
          </cell>
          <cell r="H525">
            <v>2.6472899999999999</v>
          </cell>
        </row>
        <row r="526">
          <cell r="A526">
            <v>67</v>
          </cell>
          <cell r="B526" t="str">
            <v>PROJETO DO SIST.DE CABEAMENTO ESTRUTURADO (VOZ, DADOS E SONORIZAÇÃO)</v>
          </cell>
          <cell r="C526" t="str">
            <v>M2</v>
          </cell>
          <cell r="D526">
            <v>4.67</v>
          </cell>
          <cell r="G526">
            <v>43101</v>
          </cell>
          <cell r="H526">
            <v>5.2163899999999996</v>
          </cell>
        </row>
        <row r="527">
          <cell r="A527">
            <v>68</v>
          </cell>
          <cell r="B527" t="str">
            <v>PROJETO DE PREVENÇÃO E COMBATE A INCÊNDIO</v>
          </cell>
          <cell r="C527" t="str">
            <v>M2</v>
          </cell>
          <cell r="D527">
            <v>2.37</v>
          </cell>
          <cell r="G527">
            <v>43101</v>
          </cell>
          <cell r="H527">
            <v>2.6472899999999999</v>
          </cell>
        </row>
        <row r="528">
          <cell r="A528">
            <v>69</v>
          </cell>
          <cell r="B528" t="str">
            <v>PROJETO DE SONORIZAÇÃO</v>
          </cell>
          <cell r="C528" t="str">
            <v>M2</v>
          </cell>
          <cell r="D528">
            <v>1.28</v>
          </cell>
          <cell r="G528">
            <v>43101</v>
          </cell>
          <cell r="H528">
            <v>1.4297599999999999</v>
          </cell>
        </row>
        <row r="529">
          <cell r="A529">
            <v>70</v>
          </cell>
          <cell r="B529" t="str">
            <v>PROJETO DE CLIMATIZAÇÃO E CONFORTO AMBIENTAL</v>
          </cell>
          <cell r="C529" t="str">
            <v>M2</v>
          </cell>
          <cell r="D529">
            <v>3.77</v>
          </cell>
          <cell r="G529">
            <v>43101</v>
          </cell>
          <cell r="H529">
            <v>4.2110899999999996</v>
          </cell>
        </row>
        <row r="530">
          <cell r="A530">
            <v>71</v>
          </cell>
          <cell r="B530" t="str">
            <v>PROJETO DE ALARME E CFTV</v>
          </cell>
          <cell r="C530" t="str">
            <v>M2</v>
          </cell>
          <cell r="D530">
            <v>2.31</v>
          </cell>
          <cell r="G530">
            <v>43101</v>
          </cell>
          <cell r="H530">
            <v>2.5802700000000001</v>
          </cell>
        </row>
        <row r="531">
          <cell r="A531">
            <v>72</v>
          </cell>
          <cell r="B531" t="str">
            <v>PROJETO SPDA (PARARRAIO)</v>
          </cell>
          <cell r="C531" t="str">
            <v>M2</v>
          </cell>
          <cell r="D531">
            <v>2.37</v>
          </cell>
          <cell r="G531">
            <v>43101</v>
          </cell>
          <cell r="H531">
            <v>2.6472899999999999</v>
          </cell>
        </row>
        <row r="532">
          <cell r="A532">
            <v>73</v>
          </cell>
          <cell r="B532" t="str">
            <v>PLANILHA ORÇAMENTÁRIA (PLANILHA DE QUANTITATIVOS, MEMÓRIA DE CALCULO, COMPOSIÇÕES DE CUSTOS, CRONOGRAMA FÍSICO-FINANCEIRO E COTAÇÕES DE PREÇOS)</v>
          </cell>
          <cell r="C532" t="str">
            <v>M2</v>
          </cell>
          <cell r="D532">
            <v>4.7300000000000004</v>
          </cell>
          <cell r="G532">
            <v>43101</v>
          </cell>
          <cell r="H532">
            <v>5.2834100000000008</v>
          </cell>
        </row>
        <row r="533">
          <cell r="B533">
            <v>0</v>
          </cell>
          <cell r="C533">
            <v>0</v>
          </cell>
          <cell r="D533">
            <v>0</v>
          </cell>
          <cell r="G533">
            <v>43101</v>
          </cell>
          <cell r="H533">
            <v>0</v>
          </cell>
        </row>
        <row r="534">
          <cell r="A534">
            <v>0</v>
          </cell>
          <cell r="B534" t="str">
            <v>PROJETOS DE EDIFICIOS HOSPITALARES E SAÚDE</v>
          </cell>
          <cell r="C534">
            <v>0</v>
          </cell>
          <cell r="D534">
            <v>0</v>
          </cell>
          <cell r="E534">
            <v>0</v>
          </cell>
          <cell r="G534">
            <v>43101</v>
          </cell>
          <cell r="H534">
            <v>0</v>
          </cell>
        </row>
        <row r="535">
          <cell r="A535">
            <v>74</v>
          </cell>
          <cell r="B535" t="str">
            <v>PROJETO ARQUITETÔNICO</v>
          </cell>
          <cell r="C535" t="str">
            <v>M2</v>
          </cell>
          <cell r="D535">
            <v>33.36</v>
          </cell>
          <cell r="G535">
            <v>43101</v>
          </cell>
          <cell r="H535">
            <v>37.263120000000001</v>
          </cell>
        </row>
        <row r="536">
          <cell r="A536">
            <v>75</v>
          </cell>
          <cell r="B536" t="str">
            <v>LEVANTAMENTO ARQUITETÔNICO</v>
          </cell>
          <cell r="C536" t="str">
            <v>M2</v>
          </cell>
          <cell r="D536">
            <v>6.86</v>
          </cell>
          <cell r="G536">
            <v>43101</v>
          </cell>
          <cell r="H536">
            <v>7.6626200000000004</v>
          </cell>
        </row>
        <row r="537">
          <cell r="A537">
            <v>76</v>
          </cell>
          <cell r="B537" t="str">
            <v>PROJETO ESTRUTURAL, INCLUSIVE FUNDAÇÃO</v>
          </cell>
          <cell r="C537" t="str">
            <v>M2</v>
          </cell>
          <cell r="D537">
            <v>13.95</v>
          </cell>
          <cell r="G537">
            <v>43101</v>
          </cell>
          <cell r="H537">
            <v>15.582149999999999</v>
          </cell>
        </row>
        <row r="538">
          <cell r="A538">
            <v>77</v>
          </cell>
          <cell r="B538" t="str">
            <v>PROJETO DE ESTRUTURA METALICA</v>
          </cell>
          <cell r="C538" t="str">
            <v>M2</v>
          </cell>
          <cell r="D538">
            <v>11.53</v>
          </cell>
          <cell r="G538">
            <v>43101</v>
          </cell>
          <cell r="H538">
            <v>12.879009999999999</v>
          </cell>
        </row>
        <row r="539">
          <cell r="A539">
            <v>78</v>
          </cell>
          <cell r="B539" t="str">
            <v>PROJETO HIDROSSANITÁRIO</v>
          </cell>
          <cell r="C539" t="str">
            <v>M2</v>
          </cell>
          <cell r="D539">
            <v>10.31</v>
          </cell>
          <cell r="G539">
            <v>43101</v>
          </cell>
          <cell r="H539">
            <v>11.51627</v>
          </cell>
        </row>
        <row r="540">
          <cell r="A540">
            <v>79</v>
          </cell>
          <cell r="B540" t="str">
            <v>LEVANTAMENTO DE REDES HIDROSSANITÁRIAS</v>
          </cell>
          <cell r="C540" t="str">
            <v>M2</v>
          </cell>
          <cell r="D540">
            <v>2.25</v>
          </cell>
          <cell r="G540">
            <v>43101</v>
          </cell>
          <cell r="H540">
            <v>2.5132500000000002</v>
          </cell>
        </row>
        <row r="541">
          <cell r="A541">
            <v>80</v>
          </cell>
          <cell r="B541" t="str">
            <v>PROJETO REDES ELÉTRICAS</v>
          </cell>
          <cell r="C541" t="str">
            <v>M2</v>
          </cell>
          <cell r="D541">
            <v>16.010000000000002</v>
          </cell>
          <cell r="G541">
            <v>43101</v>
          </cell>
          <cell r="H541">
            <v>17.883170000000003</v>
          </cell>
        </row>
        <row r="542">
          <cell r="A542">
            <v>81</v>
          </cell>
          <cell r="B542" t="str">
            <v>LEVANTAMENTO DE CARGAS E REDES ELÉTRICAS</v>
          </cell>
          <cell r="C542" t="str">
            <v>M2</v>
          </cell>
          <cell r="D542">
            <v>3.2</v>
          </cell>
          <cell r="G542">
            <v>43101</v>
          </cell>
          <cell r="H542">
            <v>3.5744000000000002</v>
          </cell>
        </row>
        <row r="543">
          <cell r="A543">
            <v>82</v>
          </cell>
          <cell r="B543" t="str">
            <v>PROJETO TELEFÔNICO</v>
          </cell>
          <cell r="C543" t="str">
            <v>M2</v>
          </cell>
          <cell r="D543">
            <v>4.22</v>
          </cell>
          <cell r="G543">
            <v>43101</v>
          </cell>
          <cell r="H543">
            <v>4.7137399999999996</v>
          </cell>
        </row>
        <row r="544">
          <cell r="A544">
            <v>83</v>
          </cell>
          <cell r="B544" t="str">
            <v>PROJETO DE LÓGICA</v>
          </cell>
          <cell r="C544" t="str">
            <v>M2</v>
          </cell>
          <cell r="D544">
            <v>4.22</v>
          </cell>
          <cell r="G544">
            <v>43101</v>
          </cell>
          <cell r="H544">
            <v>4.7137399999999996</v>
          </cell>
        </row>
        <row r="545">
          <cell r="A545">
            <v>84</v>
          </cell>
          <cell r="B545" t="str">
            <v>PROJETO DO SIST.DE CABEAMENTO ESTRUTURADO (VOZ, DADOS E SONORIZAÇÃO)</v>
          </cell>
          <cell r="C545" t="str">
            <v>M2</v>
          </cell>
          <cell r="D545">
            <v>7.94</v>
          </cell>
          <cell r="G545">
            <v>43101</v>
          </cell>
          <cell r="H545">
            <v>8.8689800000000005</v>
          </cell>
        </row>
        <row r="546">
          <cell r="A546">
            <v>85</v>
          </cell>
          <cell r="B546" t="str">
            <v>PROJETO DE PREVENÇÃO E COMBATE A INCÊNDIO</v>
          </cell>
          <cell r="C546" t="str">
            <v>M2</v>
          </cell>
          <cell r="D546">
            <v>4.22</v>
          </cell>
          <cell r="G546">
            <v>43101</v>
          </cell>
          <cell r="H546">
            <v>4.7137399999999996</v>
          </cell>
        </row>
        <row r="547">
          <cell r="A547">
            <v>86</v>
          </cell>
          <cell r="B547" t="str">
            <v>PROJETO DE SONORIZAÇÃO</v>
          </cell>
          <cell r="C547" t="str">
            <v>M2</v>
          </cell>
          <cell r="D547">
            <v>2.96</v>
          </cell>
          <cell r="G547">
            <v>43101</v>
          </cell>
          <cell r="H547">
            <v>3.3063199999999999</v>
          </cell>
        </row>
        <row r="548">
          <cell r="A548">
            <v>87</v>
          </cell>
          <cell r="B548" t="str">
            <v>PROJETO DE CLIMATIZAÇÃO E CONFORTO AMBIENTAL</v>
          </cell>
          <cell r="C548" t="str">
            <v>M2</v>
          </cell>
          <cell r="D548">
            <v>7.42</v>
          </cell>
          <cell r="G548">
            <v>43101</v>
          </cell>
          <cell r="H548">
            <v>8.2881400000000003</v>
          </cell>
        </row>
        <row r="549">
          <cell r="A549">
            <v>88</v>
          </cell>
          <cell r="B549" t="str">
            <v>PROJETO DE ALARME E CFTV</v>
          </cell>
          <cell r="C549" t="str">
            <v>M2</v>
          </cell>
          <cell r="D549">
            <v>4.87</v>
          </cell>
          <cell r="G549">
            <v>43101</v>
          </cell>
          <cell r="H549">
            <v>5.4397900000000003</v>
          </cell>
        </row>
        <row r="550">
          <cell r="A550">
            <v>89</v>
          </cell>
          <cell r="B550" t="str">
            <v>PROJETO SPDA (PARARRAIO)</v>
          </cell>
          <cell r="C550" t="str">
            <v>M2</v>
          </cell>
          <cell r="D550">
            <v>2.37</v>
          </cell>
          <cell r="G550">
            <v>43101</v>
          </cell>
          <cell r="H550">
            <v>2.6472899999999999</v>
          </cell>
        </row>
        <row r="551">
          <cell r="A551">
            <v>90</v>
          </cell>
          <cell r="B551" t="str">
            <v>PROJETO DE CHAMADA DE ENFERMEIRA</v>
          </cell>
          <cell r="C551" t="str">
            <v>M2</v>
          </cell>
          <cell r="D551">
            <v>1.03</v>
          </cell>
          <cell r="G551">
            <v>43101</v>
          </cell>
          <cell r="H551">
            <v>1.1505099999999999</v>
          </cell>
        </row>
        <row r="552">
          <cell r="A552">
            <v>91</v>
          </cell>
          <cell r="B552" t="str">
            <v>PROJETO DE GASES MEDICINAIS</v>
          </cell>
          <cell r="C552" t="str">
            <v>M2</v>
          </cell>
          <cell r="D552">
            <v>0.77</v>
          </cell>
          <cell r="G552">
            <v>43101</v>
          </cell>
          <cell r="H552">
            <v>0.86009000000000002</v>
          </cell>
        </row>
        <row r="553">
          <cell r="A553">
            <v>92</v>
          </cell>
          <cell r="B553" t="str">
            <v>PLANILHA ORÇAMENTÁRIA (PLANILHA DE QUANTITATIVOS, MEMÓRIA DE CALCULO, COMPOSIÇÕES DE CUSTOS, CRONOGRAMA FÍSICO-FINANCEIRO E COTAÇÕES DE PREÇOS)</v>
          </cell>
          <cell r="C553" t="str">
            <v>M2</v>
          </cell>
          <cell r="D553">
            <v>6.14</v>
          </cell>
          <cell r="G553">
            <v>43101</v>
          </cell>
          <cell r="H553">
            <v>6.8583799999999995</v>
          </cell>
        </row>
        <row r="554">
          <cell r="B554">
            <v>0</v>
          </cell>
          <cell r="C554">
            <v>0</v>
          </cell>
          <cell r="D554">
            <v>0</v>
          </cell>
          <cell r="G554">
            <v>43101</v>
          </cell>
          <cell r="H554">
            <v>0</v>
          </cell>
        </row>
        <row r="555">
          <cell r="A555">
            <v>0</v>
          </cell>
          <cell r="B555" t="str">
            <v>PROJETO DE DELEGACIAS DE POLÍCIA</v>
          </cell>
          <cell r="C555">
            <v>0</v>
          </cell>
          <cell r="D555">
            <v>0</v>
          </cell>
          <cell r="E555">
            <v>0</v>
          </cell>
          <cell r="G555">
            <v>43101</v>
          </cell>
          <cell r="H555">
            <v>0</v>
          </cell>
        </row>
        <row r="556">
          <cell r="A556">
            <v>93</v>
          </cell>
          <cell r="B556" t="str">
            <v>PROJETO ARQUITETÔNICO</v>
          </cell>
          <cell r="C556" t="str">
            <v>M2</v>
          </cell>
          <cell r="D556">
            <v>22.92</v>
          </cell>
          <cell r="G556">
            <v>43101</v>
          </cell>
          <cell r="H556">
            <v>25.601640000000003</v>
          </cell>
        </row>
        <row r="557">
          <cell r="A557">
            <v>94</v>
          </cell>
          <cell r="B557" t="str">
            <v>LEVANTAMENTO ARQUITETÔNICO</v>
          </cell>
          <cell r="C557" t="str">
            <v>M2</v>
          </cell>
          <cell r="D557">
            <v>4.55</v>
          </cell>
          <cell r="G557">
            <v>43101</v>
          </cell>
          <cell r="H557">
            <v>5.0823499999999999</v>
          </cell>
        </row>
        <row r="558">
          <cell r="A558">
            <v>95</v>
          </cell>
          <cell r="B558" t="str">
            <v>PROJETO ESTRUTURAL, INCLUSIVE FUNDAÇÃO</v>
          </cell>
          <cell r="C558" t="str">
            <v>M2</v>
          </cell>
          <cell r="D558">
            <v>13.95</v>
          </cell>
          <cell r="G558">
            <v>43101</v>
          </cell>
          <cell r="H558">
            <v>15.582149999999999</v>
          </cell>
        </row>
        <row r="559">
          <cell r="A559">
            <v>96</v>
          </cell>
          <cell r="B559" t="str">
            <v>PROJETO DE ESTRUTURA METALICA</v>
          </cell>
          <cell r="C559" t="str">
            <v>M2</v>
          </cell>
          <cell r="D559">
            <v>11.53</v>
          </cell>
          <cell r="G559">
            <v>43101</v>
          </cell>
          <cell r="H559">
            <v>12.879009999999999</v>
          </cell>
        </row>
        <row r="560">
          <cell r="A560">
            <v>97</v>
          </cell>
          <cell r="B560" t="str">
            <v>PROJETO HIDROSSANITÁRIO</v>
          </cell>
          <cell r="C560" t="str">
            <v>M2</v>
          </cell>
          <cell r="D560">
            <v>8.6300000000000008</v>
          </cell>
          <cell r="G560">
            <v>43101</v>
          </cell>
          <cell r="H560">
            <v>9.6397100000000009</v>
          </cell>
        </row>
        <row r="561">
          <cell r="A561">
            <v>98</v>
          </cell>
          <cell r="B561" t="str">
            <v>LEVANTAMENTO DE REDES HIDROSSANITÁRIAS</v>
          </cell>
          <cell r="C561" t="str">
            <v>M2</v>
          </cell>
          <cell r="D561">
            <v>1.99</v>
          </cell>
          <cell r="G561">
            <v>43101</v>
          </cell>
          <cell r="H561">
            <v>2.2228300000000001</v>
          </cell>
        </row>
        <row r="562">
          <cell r="A562">
            <v>99</v>
          </cell>
          <cell r="B562" t="str">
            <v>PROJETO REDES ELÉTRICAS</v>
          </cell>
          <cell r="C562" t="str">
            <v>M2</v>
          </cell>
          <cell r="D562">
            <v>9.33</v>
          </cell>
          <cell r="G562">
            <v>43101</v>
          </cell>
          <cell r="H562">
            <v>10.421609999999999</v>
          </cell>
        </row>
        <row r="563">
          <cell r="A563">
            <v>100</v>
          </cell>
          <cell r="B563" t="str">
            <v>LEVANTAMENTO DE CARGAS E REDES ELÉTRICAS</v>
          </cell>
          <cell r="C563" t="str">
            <v>M2</v>
          </cell>
          <cell r="D563">
            <v>1.99</v>
          </cell>
          <cell r="G563">
            <v>43101</v>
          </cell>
          <cell r="H563">
            <v>2.2228300000000001</v>
          </cell>
        </row>
        <row r="564">
          <cell r="A564">
            <v>101</v>
          </cell>
          <cell r="B564" t="str">
            <v>PROJETO TELEFÔNICO</v>
          </cell>
          <cell r="C564" t="str">
            <v>M2</v>
          </cell>
          <cell r="D564">
            <v>3.01</v>
          </cell>
          <cell r="G564">
            <v>43101</v>
          </cell>
          <cell r="H564">
            <v>3.3621699999999999</v>
          </cell>
        </row>
        <row r="565">
          <cell r="A565">
            <v>102</v>
          </cell>
          <cell r="B565" t="str">
            <v>PROJETO DE LÓGICA</v>
          </cell>
          <cell r="C565" t="str">
            <v>M2</v>
          </cell>
          <cell r="D565">
            <v>2.37</v>
          </cell>
          <cell r="G565">
            <v>43101</v>
          </cell>
          <cell r="H565">
            <v>2.6472899999999999</v>
          </cell>
        </row>
        <row r="566">
          <cell r="A566">
            <v>103</v>
          </cell>
          <cell r="B566" t="str">
            <v>PROJETO DO SIST.DE CABEAMENTO ESTRUTURADO (VOZ, DADOS E SONORIZAÇÃO)</v>
          </cell>
          <cell r="C566" t="str">
            <v>M2</v>
          </cell>
          <cell r="D566">
            <v>4.67</v>
          </cell>
          <cell r="G566">
            <v>43101</v>
          </cell>
          <cell r="H566">
            <v>5.2163899999999996</v>
          </cell>
        </row>
        <row r="567">
          <cell r="A567">
            <v>104</v>
          </cell>
          <cell r="B567" t="str">
            <v>PROJETO DE PREVENÇÃO E COMBATE A INCÊNDIO</v>
          </cell>
          <cell r="C567" t="str">
            <v>M2</v>
          </cell>
          <cell r="D567">
            <v>2.37</v>
          </cell>
          <cell r="G567">
            <v>43101</v>
          </cell>
          <cell r="H567">
            <v>2.6472899999999999</v>
          </cell>
        </row>
        <row r="568">
          <cell r="A568">
            <v>105</v>
          </cell>
          <cell r="B568" t="str">
            <v>PROJETO DE SONORIZAÇÃO</v>
          </cell>
          <cell r="C568" t="str">
            <v>M2</v>
          </cell>
          <cell r="D568">
            <v>1.28</v>
          </cell>
          <cell r="G568">
            <v>43101</v>
          </cell>
          <cell r="H568">
            <v>1.4297599999999999</v>
          </cell>
        </row>
        <row r="569">
          <cell r="A569">
            <v>106</v>
          </cell>
          <cell r="B569" t="str">
            <v>PROJETO DE CLIMATIZAÇÃO E CONFORTO AMBIENTAL</v>
          </cell>
          <cell r="C569" t="str">
            <v>M2</v>
          </cell>
          <cell r="D569">
            <v>3.77</v>
          </cell>
          <cell r="G569">
            <v>43101</v>
          </cell>
          <cell r="H569">
            <v>4.2110899999999996</v>
          </cell>
        </row>
        <row r="570">
          <cell r="A570">
            <v>107</v>
          </cell>
          <cell r="B570" t="str">
            <v>PROJETO DE ALARME E CFTV</v>
          </cell>
          <cell r="C570" t="str">
            <v>M2</v>
          </cell>
          <cell r="D570">
            <v>2.31</v>
          </cell>
          <cell r="G570">
            <v>43101</v>
          </cell>
          <cell r="H570">
            <v>2.5802700000000001</v>
          </cell>
        </row>
        <row r="571">
          <cell r="A571">
            <v>108</v>
          </cell>
          <cell r="B571" t="str">
            <v>PROJETO SPDA (PARARRAIO)</v>
          </cell>
          <cell r="C571" t="str">
            <v>M2</v>
          </cell>
          <cell r="D571">
            <v>2.37</v>
          </cell>
          <cell r="G571">
            <v>43101</v>
          </cell>
          <cell r="H571">
            <v>2.6472899999999999</v>
          </cell>
        </row>
        <row r="572">
          <cell r="A572">
            <v>109</v>
          </cell>
          <cell r="B572" t="str">
            <v>PLANILHA ORÇAMENTÁRIA (PLANILHA DE QUANTITATIVOS, MEMÓRIA DE CALCULO, COMPOSIÇÕES DE CUSTOS, CRONOGRAMA FÍSICO-FINANCEIRO E COTAÇÕES DE PREÇOS)</v>
          </cell>
          <cell r="C572" t="str">
            <v>M2</v>
          </cell>
          <cell r="D572">
            <v>4.7300000000000004</v>
          </cell>
          <cell r="G572">
            <v>43101</v>
          </cell>
          <cell r="H572">
            <v>5.2834100000000008</v>
          </cell>
        </row>
        <row r="573">
          <cell r="B573">
            <v>0</v>
          </cell>
          <cell r="C573">
            <v>0</v>
          </cell>
          <cell r="D573">
            <v>0</v>
          </cell>
          <cell r="G573">
            <v>43101</v>
          </cell>
          <cell r="H573">
            <v>0</v>
          </cell>
        </row>
        <row r="574">
          <cell r="A574">
            <v>0</v>
          </cell>
          <cell r="B574" t="str">
            <v>PROJETOS DE EDIFICIOS DE PENITENCIÁRIAS</v>
          </cell>
          <cell r="C574">
            <v>0</v>
          </cell>
          <cell r="D574">
            <v>0</v>
          </cell>
          <cell r="E574">
            <v>0</v>
          </cell>
          <cell r="G574">
            <v>43101</v>
          </cell>
          <cell r="H574">
            <v>0</v>
          </cell>
        </row>
        <row r="575">
          <cell r="A575">
            <v>110</v>
          </cell>
          <cell r="B575" t="str">
            <v>PROJETO ARQUITETÔNICO</v>
          </cell>
          <cell r="C575" t="str">
            <v>M2</v>
          </cell>
          <cell r="D575">
            <v>25.86</v>
          </cell>
          <cell r="G575">
            <v>43101</v>
          </cell>
          <cell r="H575">
            <v>28.885619999999999</v>
          </cell>
        </row>
        <row r="576">
          <cell r="A576">
            <v>111</v>
          </cell>
          <cell r="B576" t="str">
            <v>LEVANTAMENTO ARQUITETÔNICO</v>
          </cell>
          <cell r="C576" t="str">
            <v>M2</v>
          </cell>
          <cell r="D576">
            <v>5.24</v>
          </cell>
          <cell r="G576">
            <v>43101</v>
          </cell>
          <cell r="H576">
            <v>5.8530800000000003</v>
          </cell>
        </row>
        <row r="577">
          <cell r="A577">
            <v>112</v>
          </cell>
          <cell r="B577" t="str">
            <v>PROJETO ESTRUTURAL, INCLUSIVE FUNDAÇÃO</v>
          </cell>
          <cell r="C577" t="str">
            <v>M2</v>
          </cell>
          <cell r="D577">
            <v>13.89</v>
          </cell>
          <cell r="G577">
            <v>43101</v>
          </cell>
          <cell r="H577">
            <v>15.515130000000001</v>
          </cell>
        </row>
        <row r="578">
          <cell r="A578">
            <v>113</v>
          </cell>
          <cell r="B578" t="str">
            <v>PROJETO DE ESTRUTURA METALICA</v>
          </cell>
          <cell r="C578" t="str">
            <v>M2</v>
          </cell>
          <cell r="D578">
            <v>11.53</v>
          </cell>
          <cell r="G578">
            <v>43101</v>
          </cell>
          <cell r="H578">
            <v>12.879009999999999</v>
          </cell>
        </row>
        <row r="579">
          <cell r="A579">
            <v>114</v>
          </cell>
          <cell r="B579" t="str">
            <v>PROJETO HIDROSSANITÁRIO</v>
          </cell>
          <cell r="C579" t="str">
            <v>M2</v>
          </cell>
          <cell r="D579">
            <v>9.5399999999999991</v>
          </cell>
          <cell r="G579">
            <v>43101</v>
          </cell>
          <cell r="H579">
            <v>10.656179999999999</v>
          </cell>
        </row>
        <row r="580">
          <cell r="A580">
            <v>115</v>
          </cell>
          <cell r="B580" t="str">
            <v>LEVANTAMENTO DE REDES HIDROSSANITÁRIAS</v>
          </cell>
          <cell r="C580" t="str">
            <v>M2</v>
          </cell>
          <cell r="D580">
            <v>2.04</v>
          </cell>
          <cell r="G580">
            <v>43101</v>
          </cell>
          <cell r="H580">
            <v>2.27868</v>
          </cell>
        </row>
        <row r="581">
          <cell r="A581">
            <v>116</v>
          </cell>
          <cell r="B581" t="str">
            <v>PROJETO REDES ELÉTRICAS</v>
          </cell>
          <cell r="C581" t="str">
            <v>M2</v>
          </cell>
          <cell r="D581">
            <v>14.4</v>
          </cell>
          <cell r="G581">
            <v>43101</v>
          </cell>
          <cell r="H581">
            <v>16.084800000000001</v>
          </cell>
        </row>
        <row r="582">
          <cell r="A582">
            <v>117</v>
          </cell>
          <cell r="B582" t="str">
            <v>LEVANTAMENTO DE CARGAS E REDES ELÉTRICAS</v>
          </cell>
          <cell r="C582" t="str">
            <v>M2</v>
          </cell>
          <cell r="D582">
            <v>1.99</v>
          </cell>
          <cell r="G582">
            <v>43101</v>
          </cell>
          <cell r="H582">
            <v>2.2228300000000001</v>
          </cell>
        </row>
        <row r="583">
          <cell r="A583">
            <v>118</v>
          </cell>
          <cell r="B583" t="str">
            <v>PROJETO TELEFÔNICO</v>
          </cell>
          <cell r="C583" t="str">
            <v>M2</v>
          </cell>
          <cell r="D583">
            <v>3.84</v>
          </cell>
          <cell r="G583">
            <v>43101</v>
          </cell>
          <cell r="H583">
            <v>4.2892799999999998</v>
          </cell>
        </row>
        <row r="584">
          <cell r="A584">
            <v>119</v>
          </cell>
          <cell r="B584" t="str">
            <v>PROJETO DE LÓGICA</v>
          </cell>
          <cell r="C584" t="str">
            <v>M2</v>
          </cell>
          <cell r="D584">
            <v>3.84</v>
          </cell>
          <cell r="G584">
            <v>43101</v>
          </cell>
          <cell r="H584">
            <v>4.2892799999999998</v>
          </cell>
        </row>
        <row r="585">
          <cell r="A585">
            <v>120</v>
          </cell>
          <cell r="B585" t="str">
            <v>PROJETO DO SIST.DE CABEAMENTO ESTRUTURADO (VOZ, DADOS E SONORIZAÇÃO)</v>
          </cell>
          <cell r="C585" t="str">
            <v>M2</v>
          </cell>
          <cell r="D585">
            <v>7.23</v>
          </cell>
          <cell r="G585">
            <v>43101</v>
          </cell>
          <cell r="H585">
            <v>8.0759100000000004</v>
          </cell>
        </row>
        <row r="586">
          <cell r="A586">
            <v>121</v>
          </cell>
          <cell r="B586" t="str">
            <v>PROJETO DE PREVENÇÃO E COMBATE A INCÊNDIO</v>
          </cell>
          <cell r="C586" t="str">
            <v>M2</v>
          </cell>
          <cell r="D586">
            <v>4.49</v>
          </cell>
          <cell r="G586">
            <v>43101</v>
          </cell>
          <cell r="H586">
            <v>5.0153300000000005</v>
          </cell>
        </row>
        <row r="587">
          <cell r="A587">
            <v>122</v>
          </cell>
          <cell r="B587" t="str">
            <v>PROJETO DE SONORIZAÇÃO</v>
          </cell>
          <cell r="C587" t="str">
            <v>M2</v>
          </cell>
          <cell r="D587">
            <v>1.28</v>
          </cell>
          <cell r="G587">
            <v>43101</v>
          </cell>
          <cell r="H587">
            <v>1.4297599999999999</v>
          </cell>
        </row>
        <row r="588">
          <cell r="A588">
            <v>123</v>
          </cell>
          <cell r="B588" t="str">
            <v>PROJETO DE ALARME E CFTV</v>
          </cell>
          <cell r="C588" t="str">
            <v>M2</v>
          </cell>
          <cell r="D588">
            <v>4.29</v>
          </cell>
          <cell r="G588">
            <v>43101</v>
          </cell>
          <cell r="H588">
            <v>4.7919299999999998</v>
          </cell>
        </row>
        <row r="589">
          <cell r="A589">
            <v>124</v>
          </cell>
          <cell r="B589" t="str">
            <v>PROJETO SPDA (PARARRAIO)</v>
          </cell>
          <cell r="C589" t="str">
            <v>M2</v>
          </cell>
          <cell r="D589">
            <v>2.37</v>
          </cell>
          <cell r="G589">
            <v>43101</v>
          </cell>
          <cell r="H589">
            <v>2.6472899999999999</v>
          </cell>
        </row>
        <row r="590">
          <cell r="A590">
            <v>125</v>
          </cell>
          <cell r="B590" t="str">
            <v>PROJETO DE AUTOMAÇÃO INCLUINDO CONTROLE DE ACESSO E INTRUSÃO
PERIMETRAL</v>
          </cell>
          <cell r="C590" t="str">
            <v>M2</v>
          </cell>
          <cell r="D590">
            <v>4.43</v>
          </cell>
          <cell r="G590">
            <v>43101</v>
          </cell>
          <cell r="H590">
            <v>4.9483099999999993</v>
          </cell>
        </row>
        <row r="591">
          <cell r="A591">
            <v>126</v>
          </cell>
          <cell r="B591" t="str">
            <v>PLANILHA ORÇAMENTÁRIA (PLANILHA DE QUANTITATIVOS, MEMÓRIA DE CALCULO, COMPOSIÇÕES DE CUSTOS, CRONOGRAMA FÍSICO-FINANCEIRO E COTAÇÕES DE PREÇOS)</v>
          </cell>
          <cell r="C591" t="str">
            <v>M2</v>
          </cell>
          <cell r="D591">
            <v>5.44</v>
          </cell>
          <cell r="G591">
            <v>43101</v>
          </cell>
          <cell r="H591">
            <v>6.0764800000000001</v>
          </cell>
        </row>
        <row r="592">
          <cell r="B592">
            <v>0</v>
          </cell>
          <cell r="C592">
            <v>0</v>
          </cell>
          <cell r="D592">
            <v>0</v>
          </cell>
          <cell r="G592">
            <v>43101</v>
          </cell>
          <cell r="H592">
            <v>0</v>
          </cell>
        </row>
        <row r="593">
          <cell r="A593">
            <v>0</v>
          </cell>
          <cell r="B593" t="str">
            <v>PROJETO DE RESTAURO DE EDIFÍCIO HISTÓRICO OU DE INTERESSE DE PRESERVAÇÃO</v>
          </cell>
          <cell r="C593">
            <v>0</v>
          </cell>
          <cell r="D593">
            <v>0</v>
          </cell>
          <cell r="E593">
            <v>0</v>
          </cell>
          <cell r="G593">
            <v>43101</v>
          </cell>
          <cell r="H593">
            <v>0</v>
          </cell>
        </row>
        <row r="594">
          <cell r="A594">
            <v>127</v>
          </cell>
          <cell r="B594" t="str">
            <v>PROJETO ARQUITETÔNICO</v>
          </cell>
          <cell r="C594" t="str">
            <v>M2</v>
          </cell>
          <cell r="D594">
            <v>45.58</v>
          </cell>
          <cell r="G594">
            <v>43101</v>
          </cell>
          <cell r="H594">
            <v>50.912859999999995</v>
          </cell>
        </row>
        <row r="595">
          <cell r="A595">
            <v>128</v>
          </cell>
          <cell r="B595" t="str">
            <v>LEVANTAMENTO ARQUITETÔNICO</v>
          </cell>
          <cell r="C595" t="str">
            <v>M2</v>
          </cell>
          <cell r="D595">
            <v>8.77</v>
          </cell>
          <cell r="G595">
            <v>43101</v>
          </cell>
          <cell r="H595">
            <v>9.7960899999999995</v>
          </cell>
        </row>
        <row r="596">
          <cell r="A596">
            <v>129</v>
          </cell>
          <cell r="B596" t="str">
            <v>PROJETO ESTRUTURAL, INCLUSIVE FUNDAÇÃO</v>
          </cell>
          <cell r="C596" t="str">
            <v>M2</v>
          </cell>
          <cell r="D596">
            <v>27.71</v>
          </cell>
          <cell r="G596">
            <v>43101</v>
          </cell>
          <cell r="H596">
            <v>30.952069999999999</v>
          </cell>
        </row>
        <row r="597">
          <cell r="A597">
            <v>130</v>
          </cell>
          <cell r="B597" t="str">
            <v>PROJETO DE ESTRUTURA METALICA</v>
          </cell>
          <cell r="C597" t="str">
            <v>M2</v>
          </cell>
          <cell r="D597">
            <v>22.92</v>
          </cell>
          <cell r="G597">
            <v>43101</v>
          </cell>
          <cell r="H597">
            <v>25.601640000000003</v>
          </cell>
        </row>
        <row r="598">
          <cell r="A598">
            <v>131</v>
          </cell>
          <cell r="B598" t="str">
            <v>PROJETO HIDROSSANITÁRIO</v>
          </cell>
          <cell r="C598" t="str">
            <v>M2</v>
          </cell>
          <cell r="D598">
            <v>17.16</v>
          </cell>
          <cell r="G598">
            <v>43101</v>
          </cell>
          <cell r="H598">
            <v>19.167719999999999</v>
          </cell>
        </row>
        <row r="599">
          <cell r="A599">
            <v>132</v>
          </cell>
          <cell r="B599" t="str">
            <v>LEVANTAMENTO DE REDES HIDROSSANITÁRIAS</v>
          </cell>
          <cell r="C599" t="str">
            <v>M2</v>
          </cell>
          <cell r="D599">
            <v>3.58</v>
          </cell>
          <cell r="G599">
            <v>43101</v>
          </cell>
          <cell r="H599">
            <v>3.9988600000000001</v>
          </cell>
        </row>
        <row r="600">
          <cell r="A600">
            <v>133</v>
          </cell>
          <cell r="B600" t="str">
            <v>PROJETO REDES ELÉTRICAS</v>
          </cell>
          <cell r="C600" t="str">
            <v>M2</v>
          </cell>
          <cell r="D600">
            <v>18.63</v>
          </cell>
          <cell r="G600">
            <v>43101</v>
          </cell>
          <cell r="H600">
            <v>20.809709999999999</v>
          </cell>
        </row>
        <row r="601">
          <cell r="A601">
            <v>134</v>
          </cell>
          <cell r="B601" t="str">
            <v>LEVANTAMENTO DE CARGAS E REDES ELÉTRICAS</v>
          </cell>
          <cell r="C601" t="str">
            <v>M2</v>
          </cell>
          <cell r="D601">
            <v>3.84</v>
          </cell>
          <cell r="G601">
            <v>43101</v>
          </cell>
          <cell r="H601">
            <v>4.2892799999999998</v>
          </cell>
        </row>
        <row r="602">
          <cell r="A602">
            <v>135</v>
          </cell>
          <cell r="B602" t="str">
            <v>PROJETO TELEFÔNICO</v>
          </cell>
          <cell r="C602" t="str">
            <v>M2</v>
          </cell>
          <cell r="D602">
            <v>5.97</v>
          </cell>
          <cell r="G602">
            <v>43101</v>
          </cell>
          <cell r="H602">
            <v>6.6684899999999994</v>
          </cell>
        </row>
        <row r="603">
          <cell r="A603">
            <v>136</v>
          </cell>
          <cell r="B603" t="str">
            <v>PROJETO DE LÓGICA</v>
          </cell>
          <cell r="C603" t="str">
            <v>M2</v>
          </cell>
          <cell r="D603">
            <v>4.6100000000000003</v>
          </cell>
          <cell r="G603">
            <v>43101</v>
          </cell>
          <cell r="H603">
            <v>5.1493700000000002</v>
          </cell>
        </row>
        <row r="604">
          <cell r="A604">
            <v>137</v>
          </cell>
          <cell r="B604" t="str">
            <v>PROJETO DO SIST.DE CABEAMENTO ESTRUTURADO (VOZ, DADOS E SONORIZAÇÃO)</v>
          </cell>
          <cell r="C604" t="str">
            <v>M2</v>
          </cell>
          <cell r="D604">
            <v>9.27</v>
          </cell>
          <cell r="G604">
            <v>43101</v>
          </cell>
          <cell r="H604">
            <v>10.35459</v>
          </cell>
        </row>
        <row r="605">
          <cell r="A605">
            <v>138</v>
          </cell>
          <cell r="B605" t="str">
            <v>PROJETO DE PREVENÇÃO E COMBATE A INCÊNDIO</v>
          </cell>
          <cell r="C605" t="str">
            <v>M2</v>
          </cell>
          <cell r="D605">
            <v>4.6100000000000003</v>
          </cell>
          <cell r="G605">
            <v>43101</v>
          </cell>
          <cell r="H605">
            <v>5.1493700000000002</v>
          </cell>
        </row>
        <row r="606">
          <cell r="A606">
            <v>139</v>
          </cell>
          <cell r="B606" t="str">
            <v>PROJETO DE SONORIZAÇÃO</v>
          </cell>
          <cell r="C606" t="str">
            <v>M2</v>
          </cell>
          <cell r="D606">
            <v>2.5</v>
          </cell>
          <cell r="G606">
            <v>43101</v>
          </cell>
          <cell r="H606">
            <v>2.7925</v>
          </cell>
        </row>
        <row r="607">
          <cell r="A607">
            <v>140</v>
          </cell>
          <cell r="B607" t="str">
            <v>PROJETO DE CLIMATIZAÇÃO E CONFORTO AMBIENTAL</v>
          </cell>
          <cell r="C607" t="str">
            <v>M2</v>
          </cell>
          <cell r="D607">
            <v>7.23</v>
          </cell>
          <cell r="G607">
            <v>43101</v>
          </cell>
          <cell r="H607">
            <v>8.0759100000000004</v>
          </cell>
        </row>
        <row r="608">
          <cell r="A608">
            <v>141</v>
          </cell>
          <cell r="B608" t="str">
            <v>PROJETO DE ALARME E CFTV</v>
          </cell>
          <cell r="C608" t="str">
            <v>M2</v>
          </cell>
          <cell r="D608">
            <v>3.77</v>
          </cell>
          <cell r="G608">
            <v>43101</v>
          </cell>
          <cell r="H608">
            <v>4.2110899999999996</v>
          </cell>
        </row>
        <row r="609">
          <cell r="A609">
            <v>142</v>
          </cell>
          <cell r="B609" t="str">
            <v>PROJETO SPDA (PARARRAIO)</v>
          </cell>
          <cell r="C609" t="str">
            <v>M2</v>
          </cell>
          <cell r="D609">
            <v>4.6100000000000003</v>
          </cell>
          <cell r="G609">
            <v>43101</v>
          </cell>
          <cell r="H609">
            <v>5.1493700000000002</v>
          </cell>
        </row>
        <row r="610">
          <cell r="A610">
            <v>143</v>
          </cell>
          <cell r="B610" t="str">
            <v>PLANILHA ORÇAMENTÁRIA (PLANILHA DE QUANTITATIVOS, MEMÓRIA DE CALCULO, COMPOSIÇÕES DE CUSTOS, CRONOGRAMA FÍSICO-FINANCEIRO E COTAÇÕES DE PREÇOS)</v>
          </cell>
          <cell r="C610" t="str">
            <v>M2</v>
          </cell>
          <cell r="D610">
            <v>9.33</v>
          </cell>
          <cell r="G610">
            <v>43101</v>
          </cell>
          <cell r="H610">
            <v>10.421609999999999</v>
          </cell>
        </row>
        <row r="611">
          <cell r="B611">
            <v>0</v>
          </cell>
          <cell r="C611">
            <v>0</v>
          </cell>
          <cell r="D611">
            <v>0</v>
          </cell>
          <cell r="G611">
            <v>43101</v>
          </cell>
          <cell r="H611">
            <v>0</v>
          </cell>
        </row>
        <row r="612">
          <cell r="A612">
            <v>0</v>
          </cell>
          <cell r="B612" t="str">
            <v>IMPLEMENTOS(S) EXTERNOS E PAISAGISMO</v>
          </cell>
          <cell r="C612">
            <v>0</v>
          </cell>
          <cell r="D612">
            <v>0</v>
          </cell>
          <cell r="E612">
            <v>0</v>
          </cell>
          <cell r="G612">
            <v>43101</v>
          </cell>
          <cell r="H612">
            <v>0</v>
          </cell>
        </row>
        <row r="613">
          <cell r="A613">
            <v>144</v>
          </cell>
          <cell r="B613" t="str">
            <v>PROJETO ELÉTRICO</v>
          </cell>
          <cell r="C613" t="str">
            <v>M2</v>
          </cell>
          <cell r="D613">
            <v>2.75</v>
          </cell>
          <cell r="G613">
            <v>43101</v>
          </cell>
          <cell r="H613">
            <v>3.0717499999999998</v>
          </cell>
        </row>
        <row r="614">
          <cell r="A614">
            <v>145</v>
          </cell>
          <cell r="B614" t="str">
            <v>LEVANTAMENTO DE CARGAS E REDES ELÉTRICAS (PARA IMPLEMENTOS EXTERNOS)</v>
          </cell>
          <cell r="C614" t="str">
            <v>M2</v>
          </cell>
          <cell r="D614">
            <v>1.99</v>
          </cell>
          <cell r="G614">
            <v>43101</v>
          </cell>
          <cell r="H614">
            <v>2.2228300000000001</v>
          </cell>
        </row>
        <row r="615">
          <cell r="A615">
            <v>146</v>
          </cell>
          <cell r="B615" t="str">
            <v>PROJETO DE TELECOMUNICAÇÕES</v>
          </cell>
          <cell r="C615" t="str">
            <v>M2</v>
          </cell>
          <cell r="D615">
            <v>0.83</v>
          </cell>
          <cell r="G615">
            <v>43101</v>
          </cell>
          <cell r="H615">
            <v>0.92710999999999999</v>
          </cell>
        </row>
        <row r="616">
          <cell r="A616">
            <v>147</v>
          </cell>
          <cell r="B616" t="str">
            <v>PROJETO HIDROSSANITÁRIO</v>
          </cell>
          <cell r="C616" t="str">
            <v>M2</v>
          </cell>
          <cell r="D616">
            <v>2.04</v>
          </cell>
          <cell r="G616">
            <v>43101</v>
          </cell>
          <cell r="H616">
            <v>2.27868</v>
          </cell>
        </row>
        <row r="617">
          <cell r="A617">
            <v>148</v>
          </cell>
          <cell r="B617" t="str">
            <v>LEVANTAMENTO DE REDES HIDROSSANITÁRIAS (PARA IMPLEMENTOS EXTERNOS)</v>
          </cell>
          <cell r="C617" t="str">
            <v>M2</v>
          </cell>
          <cell r="D617">
            <v>1.41</v>
          </cell>
          <cell r="G617">
            <v>43101</v>
          </cell>
          <cell r="H617">
            <v>1.57497</v>
          </cell>
        </row>
        <row r="618">
          <cell r="A618">
            <v>149</v>
          </cell>
          <cell r="B618" t="str">
            <v>PROJETO DE TERRAPLENAGEM</v>
          </cell>
          <cell r="C618" t="str">
            <v>M2</v>
          </cell>
          <cell r="D618">
            <v>2.11</v>
          </cell>
          <cell r="G618">
            <v>43101</v>
          </cell>
          <cell r="H618">
            <v>2.3568699999999998</v>
          </cell>
        </row>
        <row r="619">
          <cell r="A619">
            <v>150</v>
          </cell>
          <cell r="B619" t="str">
            <v>PROJETO DE DRENAGEM</v>
          </cell>
          <cell r="C619" t="str">
            <v>M2</v>
          </cell>
          <cell r="D619">
            <v>2.37</v>
          </cell>
          <cell r="G619">
            <v>43101</v>
          </cell>
          <cell r="H619">
            <v>2.6472899999999999</v>
          </cell>
        </row>
        <row r="620">
          <cell r="A620">
            <v>151</v>
          </cell>
          <cell r="B620" t="str">
            <v>PROJETO DE PREVENÇÃO E COMBATE A INCÊNDIO</v>
          </cell>
          <cell r="C620" t="str">
            <v>M2</v>
          </cell>
          <cell r="D620">
            <v>0.83</v>
          </cell>
          <cell r="G620">
            <v>43101</v>
          </cell>
          <cell r="H620">
            <v>0.92710999999999999</v>
          </cell>
        </row>
        <row r="621">
          <cell r="A621">
            <v>152</v>
          </cell>
          <cell r="B621" t="str">
            <v>PROJETO DE URBANISMO (MUROS, CALÇADAS, PAVIMENTAÇÕES, CANTEIROS,
ACESSOS, OUTROS)</v>
          </cell>
          <cell r="C621" t="str">
            <v>M2</v>
          </cell>
          <cell r="D621">
            <v>3.66</v>
          </cell>
          <cell r="G621">
            <v>43101</v>
          </cell>
          <cell r="H621">
            <v>4.0882199999999997</v>
          </cell>
        </row>
        <row r="622">
          <cell r="A622">
            <v>153</v>
          </cell>
          <cell r="B622" t="str">
            <v>PROJETO DE PAISAGISMO (ESPÉCIES, PORTES, QUANTIDADES, MOBILIÁRIO EXTERNO E ACESSÓRIOS)</v>
          </cell>
          <cell r="C622" t="str">
            <v>M2</v>
          </cell>
          <cell r="D622">
            <v>2.31</v>
          </cell>
          <cell r="G622">
            <v>43101</v>
          </cell>
          <cell r="H622">
            <v>2.5802700000000001</v>
          </cell>
        </row>
        <row r="623">
          <cell r="B623">
            <v>0</v>
          </cell>
          <cell r="C623">
            <v>0</v>
          </cell>
          <cell r="D623">
            <v>0</v>
          </cell>
          <cell r="G623">
            <v>43101</v>
          </cell>
          <cell r="H623">
            <v>0</v>
          </cell>
        </row>
        <row r="624">
          <cell r="A624">
            <v>0</v>
          </cell>
          <cell r="B624" t="str">
            <v>COMUNICAÇÃO VISUAL E SINALIZAÇÃO</v>
          </cell>
          <cell r="C624">
            <v>0</v>
          </cell>
          <cell r="D624">
            <v>0</v>
          </cell>
          <cell r="E624">
            <v>0</v>
          </cell>
          <cell r="G624">
            <v>43101</v>
          </cell>
          <cell r="H624">
            <v>0</v>
          </cell>
        </row>
        <row r="625">
          <cell r="A625">
            <v>154</v>
          </cell>
          <cell r="B625" t="str">
            <v>PROJETO DE SINALIZAÇÃO (INTERNO E EXTERNO)</v>
          </cell>
          <cell r="C625" t="str">
            <v>M2</v>
          </cell>
          <cell r="D625">
            <v>3.58</v>
          </cell>
          <cell r="G625">
            <v>43101</v>
          </cell>
          <cell r="H625">
            <v>3.9988600000000001</v>
          </cell>
        </row>
        <row r="626">
          <cell r="B626">
            <v>0</v>
          </cell>
          <cell r="C626">
            <v>0</v>
          </cell>
          <cell r="D626">
            <v>0</v>
          </cell>
          <cell r="G626">
            <v>43101</v>
          </cell>
          <cell r="H626">
            <v>0</v>
          </cell>
        </row>
        <row r="627">
          <cell r="A627">
            <v>0</v>
          </cell>
          <cell r="B627" t="str">
            <v>MAQUETE ELETRÔNICA</v>
          </cell>
          <cell r="C627">
            <v>0</v>
          </cell>
          <cell r="D627">
            <v>0</v>
          </cell>
          <cell r="E627">
            <v>0</v>
          </cell>
          <cell r="G627">
            <v>43101</v>
          </cell>
          <cell r="H627">
            <v>0</v>
          </cell>
        </row>
        <row r="628">
          <cell r="A628">
            <v>155</v>
          </cell>
          <cell r="B628" t="str">
            <v>MAQUETE ELETRONICA – (Imagem 3D)</v>
          </cell>
          <cell r="C628" t="str">
            <v>M2</v>
          </cell>
          <cell r="D628">
            <v>3.66</v>
          </cell>
          <cell r="G628">
            <v>43101</v>
          </cell>
          <cell r="H628">
            <v>4.0882199999999997</v>
          </cell>
        </row>
        <row r="632">
          <cell r="A632" t="str">
            <v>TABELA REFERENCIAL DE CONSULTORIA DO SCO-RJ</v>
          </cell>
          <cell r="B632">
            <v>0</v>
          </cell>
          <cell r="C632">
            <v>0</v>
          </cell>
          <cell r="D632">
            <v>0</v>
          </cell>
          <cell r="E632">
            <v>44136</v>
          </cell>
          <cell r="G632">
            <v>44136</v>
          </cell>
          <cell r="H632" t="str">
            <v>REAJUSTADO</v>
          </cell>
        </row>
        <row r="633">
          <cell r="G633">
            <v>44136</v>
          </cell>
          <cell r="H633">
            <v>44228</v>
          </cell>
        </row>
        <row r="634">
          <cell r="B634">
            <v>0</v>
          </cell>
          <cell r="G634">
            <v>44136</v>
          </cell>
          <cell r="H634">
            <v>0</v>
          </cell>
        </row>
        <row r="635">
          <cell r="A635" t="str">
            <v>CÓDIGO</v>
          </cell>
          <cell r="B635" t="str">
            <v>DESCRIÇÃO DO SERVIÇO</v>
          </cell>
          <cell r="C635" t="str">
            <v>UNID</v>
          </cell>
          <cell r="D635" t="str">
            <v>CUSTO UNITÁRIO</v>
          </cell>
          <cell r="E635">
            <v>0</v>
          </cell>
          <cell r="G635">
            <v>44136</v>
          </cell>
          <cell r="H635">
            <v>0</v>
          </cell>
        </row>
        <row r="636">
          <cell r="B636">
            <v>0</v>
          </cell>
          <cell r="G636">
            <v>44136</v>
          </cell>
          <cell r="H636">
            <v>0</v>
          </cell>
        </row>
        <row r="637">
          <cell r="A637">
            <v>0</v>
          </cell>
          <cell r="B637">
            <v>0</v>
          </cell>
          <cell r="C637">
            <v>0</v>
          </cell>
          <cell r="D637">
            <v>0</v>
          </cell>
          <cell r="E637">
            <v>0</v>
          </cell>
          <cell r="G637">
            <v>44136</v>
          </cell>
          <cell r="H637">
            <v>0</v>
          </cell>
        </row>
        <row r="638">
          <cell r="A638" t="str">
            <v>SE24.05.0100(A)/SRO-RJ</v>
          </cell>
          <cell r="B638" t="str">
            <v>Elaboracao de projeto de macrodrenagem (vazao a partir de 10m3/seg.) em conformidade com as normas estabelecidas pela RIO-AGUAS. Servicos medidos por quilometro de projeto efetivamente concluido, os quais apos aprovacao serao entregues a fiscalizacao sendo a memoria de calculo digitalizada, desenhos em Autocad (original em disquete, uma via plotada em vegetal, duas em papel opaco). Composicao elaborada com base na producao de projetos desenvolvidos pelo Departamento de Drenagem para producao de 1Km de projeto.(desonerado)</v>
          </cell>
          <cell r="C638" t="str">
            <v>Km</v>
          </cell>
          <cell r="D638">
            <v>24216.38</v>
          </cell>
          <cell r="G638">
            <v>44136</v>
          </cell>
          <cell r="H638">
            <v>24313.24552</v>
          </cell>
        </row>
        <row r="639">
          <cell r="A639" t="str">
            <v>SE25.05.0100(A)</v>
          </cell>
          <cell r="B639" t="str">
            <v>Elaboracao de projeto de macrodrenagem (vazao a partir de 10m3/seg.)</v>
          </cell>
          <cell r="C639" t="str">
            <v>Km</v>
          </cell>
          <cell r="D639">
            <v>26879.16</v>
          </cell>
          <cell r="G639">
            <v>44136</v>
          </cell>
          <cell r="H639">
            <v>26986.676640000001</v>
          </cell>
        </row>
        <row r="640">
          <cell r="A640" t="str">
            <v>SE19.15.0350(/)/SRO-RJ</v>
          </cell>
          <cell r="B640" t="str">
            <v>Projeto de Regularizacao Urbanistica e Fundiaria, utilizando a base cadastral com a demarcacao do Plano de intervencao para a area, identificando as moradias em areas de risco a serem reassentadas, as "faixas non aedificandi" (FNA's), alem dos projetos de alinhamento, adutoras e outras restricoes a ocupacao, bem como as vias existentes e suas nomenclaturas reconhecidas oficialmente ou nao. As plantas deverao ser apresentadas em papel na escala 1:1000 ou conforme orientacao da SMH e em arquivo digital na extensao DWG. Alem disso devera ser apresentado relatorio fotografico para esclarecimento de duvidas quanto ao levantado na area e planta(s) para divulgacao junto a comunidade cuja forma de apresentacao sera definida pela fiscalizacao (como escala, formatacao, tipo de material etc)(desonerado).</v>
          </cell>
          <cell r="C640" t="str">
            <v>ha</v>
          </cell>
          <cell r="D640">
            <v>5647.66</v>
          </cell>
          <cell r="G640">
            <v>44136</v>
          </cell>
          <cell r="H640">
            <v>5670.2506400000002</v>
          </cell>
        </row>
        <row r="641">
          <cell r="A641" t="str">
            <v>SE20.15.0350(/)/SRO-RJ</v>
          </cell>
          <cell r="B641" t="str">
            <v>Projeto de Regularizacao Urbanistica e Fundiaria, utilizando a base cadastral com a demarcacao do Plano de intervencao para a area, identificando as moradias em areas de risco a serem reassentadas, as "faixas non aedificandi" (FNA's), alem dos projetos de alinhamento, adutoras e outras restricoes a ocupacao, bem como as vias existentes e suas nomenclaturas reconhecidas oficialmente ou nao.</v>
          </cell>
          <cell r="C641" t="str">
            <v>ha</v>
          </cell>
          <cell r="D641">
            <v>6249.21</v>
          </cell>
          <cell r="G641">
            <v>44136</v>
          </cell>
          <cell r="H641">
            <v>6274.2068399999998</v>
          </cell>
        </row>
        <row r="642">
          <cell r="A642" t="str">
            <v>CE04.05.0050(/)/SRO-RJ</v>
          </cell>
          <cell r="B642" t="str">
            <v>Prestacao de servicos de engenharia para acompanhamento e desenvolvimento de estudos e projetos das Diretorias de Projetos e de Informacoes Gerenciais, com alocacao de tecnicos especializados.(desonerado)</v>
          </cell>
          <cell r="C642" t="str">
            <v>hh</v>
          </cell>
          <cell r="D642">
            <v>138.13</v>
          </cell>
          <cell r="G642">
            <v>44136</v>
          </cell>
          <cell r="H642">
            <v>138.68251999999998</v>
          </cell>
        </row>
        <row r="643">
          <cell r="A643" t="str">
            <v>CE05.05.0050(/)/SRO-RJ</v>
          </cell>
          <cell r="B643" t="str">
            <v>Prestacao de servicos de engenharia para acompanhamento e desenvolvimento de estudos e projetos das Diretorias de Projetos e de Informacoes Gerenciais, com alocacao de tecnicos especializados.</v>
          </cell>
          <cell r="C643" t="str">
            <v>hh</v>
          </cell>
          <cell r="D643">
            <v>152.44</v>
          </cell>
          <cell r="G643">
            <v>44136</v>
          </cell>
          <cell r="H643">
            <v>153.04975999999999</v>
          </cell>
        </row>
        <row r="649">
          <cell r="A649" t="str">
            <v>TABELA REFERENCIAL DE CONSULTORIA DA CESAN</v>
          </cell>
          <cell r="B649">
            <v>0</v>
          </cell>
          <cell r="C649">
            <v>0</v>
          </cell>
          <cell r="D649">
            <v>0</v>
          </cell>
          <cell r="E649">
            <v>43313</v>
          </cell>
          <cell r="G649">
            <v>43313</v>
          </cell>
          <cell r="H649" t="str">
            <v>REAJUSTADO</v>
          </cell>
        </row>
        <row r="650">
          <cell r="G650">
            <v>43313</v>
          </cell>
          <cell r="H650">
            <v>44228</v>
          </cell>
        </row>
        <row r="651">
          <cell r="B651">
            <v>0</v>
          </cell>
          <cell r="G651">
            <v>43313</v>
          </cell>
          <cell r="H651">
            <v>0</v>
          </cell>
        </row>
        <row r="652">
          <cell r="A652" t="str">
            <v>CÓDIGO</v>
          </cell>
          <cell r="B652" t="str">
            <v>DESCRIÇÃO DO SERVIÇO</v>
          </cell>
          <cell r="C652" t="str">
            <v>UNID</v>
          </cell>
          <cell r="D652" t="str">
            <v>CUSTO UNITÁRIO</v>
          </cell>
          <cell r="E652">
            <v>0</v>
          </cell>
          <cell r="G652">
            <v>43313</v>
          </cell>
          <cell r="H652">
            <v>0</v>
          </cell>
        </row>
        <row r="653">
          <cell r="B653">
            <v>0</v>
          </cell>
          <cell r="G653">
            <v>43313</v>
          </cell>
          <cell r="H653">
            <v>0</v>
          </cell>
        </row>
        <row r="654">
          <cell r="A654">
            <v>0</v>
          </cell>
          <cell r="B654">
            <v>0</v>
          </cell>
          <cell r="C654">
            <v>0</v>
          </cell>
          <cell r="D654">
            <v>0</v>
          </cell>
          <cell r="E654">
            <v>0</v>
          </cell>
          <cell r="G654">
            <v>43313</v>
          </cell>
          <cell r="H654">
            <v>0</v>
          </cell>
        </row>
        <row r="655">
          <cell r="A655">
            <v>7270100010</v>
          </cell>
          <cell r="B655" t="str">
            <v>PROJETO HIDRAULICO UNID ESG/AGUA - A1</v>
          </cell>
          <cell r="C655" t="str">
            <v>UN</v>
          </cell>
          <cell r="D655">
            <v>3825.46</v>
          </cell>
          <cell r="E655">
            <v>0</v>
          </cell>
          <cell r="G655">
            <v>43313</v>
          </cell>
          <cell r="H655">
            <v>4211.8314600000003</v>
          </cell>
        </row>
        <row r="656">
          <cell r="A656">
            <v>7270100020</v>
          </cell>
          <cell r="B656" t="str">
            <v>PROJETO HIDRAULICO ETA/ETE - A1</v>
          </cell>
          <cell r="C656" t="str">
            <v>UN</v>
          </cell>
          <cell r="D656">
            <v>4909.3599999999997</v>
          </cell>
          <cell r="E656">
            <v>0</v>
          </cell>
          <cell r="G656">
            <v>43313</v>
          </cell>
          <cell r="H656">
            <v>5405.2053599999999</v>
          </cell>
        </row>
        <row r="657">
          <cell r="A657">
            <v>7270100030</v>
          </cell>
          <cell r="B657" t="str">
            <v>PROJETO HIDRAULICO RECALQUE - A1</v>
          </cell>
          <cell r="C657" t="str">
            <v>UN</v>
          </cell>
          <cell r="D657">
            <v>2722.19</v>
          </cell>
          <cell r="E657">
            <v>0</v>
          </cell>
          <cell r="G657">
            <v>43313</v>
          </cell>
          <cell r="H657">
            <v>2997.1311900000001</v>
          </cell>
        </row>
        <row r="658">
          <cell r="A658">
            <v>7270100040</v>
          </cell>
          <cell r="B658" t="str">
            <v>PROJETO HIDRAULICO TRAVESSIA - A1</v>
          </cell>
          <cell r="C658" t="str">
            <v>UN</v>
          </cell>
          <cell r="D658">
            <v>2808.74</v>
          </cell>
          <cell r="E658">
            <v>0</v>
          </cell>
          <cell r="G658">
            <v>43313</v>
          </cell>
          <cell r="H658">
            <v>3092.4227399999995</v>
          </cell>
        </row>
        <row r="659">
          <cell r="A659">
            <v>7270100050</v>
          </cell>
          <cell r="B659" t="str">
            <v>PROJETO HIDRAULICO ADUTORA</v>
          </cell>
          <cell r="C659" t="str">
            <v>KM</v>
          </cell>
          <cell r="D659">
            <v>3987.37</v>
          </cell>
          <cell r="E659">
            <v>0</v>
          </cell>
          <cell r="G659">
            <v>43313</v>
          </cell>
          <cell r="H659">
            <v>4390.0943699999998</v>
          </cell>
        </row>
        <row r="660">
          <cell r="A660">
            <v>7270100060</v>
          </cell>
          <cell r="B660" t="str">
            <v>PROJETO HIDRAULICO REDE AGUA</v>
          </cell>
          <cell r="C660" t="str">
            <v>KM</v>
          </cell>
          <cell r="D660">
            <v>2471.5500000000002</v>
          </cell>
          <cell r="E660">
            <v>0</v>
          </cell>
          <cell r="G660">
            <v>43313</v>
          </cell>
          <cell r="H660">
            <v>2721.1765500000001</v>
          </cell>
        </row>
        <row r="661">
          <cell r="A661">
            <v>7270100070</v>
          </cell>
          <cell r="B661" t="str">
            <v>PROJETO HIDRAULICO REDE ESGOTO</v>
          </cell>
          <cell r="C661" t="str">
            <v>KM</v>
          </cell>
          <cell r="D661">
            <v>2477.06</v>
          </cell>
          <cell r="E661">
            <v>0</v>
          </cell>
          <cell r="G661">
            <v>43313</v>
          </cell>
          <cell r="H661">
            <v>2727.2430599999998</v>
          </cell>
        </row>
        <row r="662">
          <cell r="A662">
            <v>7270100080</v>
          </cell>
          <cell r="B662" t="str">
            <v>PROJETO HIDRAULICO INTERC/EMIS</v>
          </cell>
          <cell r="C662" t="str">
            <v>KM</v>
          </cell>
          <cell r="D662">
            <v>3319.89</v>
          </cell>
          <cell r="E662">
            <v>0</v>
          </cell>
          <cell r="G662">
            <v>43313</v>
          </cell>
          <cell r="H662">
            <v>3655.1988899999997</v>
          </cell>
        </row>
        <row r="663">
          <cell r="A663">
            <v>7270100110</v>
          </cell>
          <cell r="B663" t="str">
            <v>PROJETO ESTRUTURAL - A1</v>
          </cell>
          <cell r="C663" t="str">
            <v>UN</v>
          </cell>
          <cell r="D663">
            <v>3036.74</v>
          </cell>
          <cell r="E663">
            <v>0</v>
          </cell>
          <cell r="G663">
            <v>43313</v>
          </cell>
          <cell r="H663">
            <v>3343.4507399999998</v>
          </cell>
        </row>
        <row r="664">
          <cell r="A664">
            <v>7270100120</v>
          </cell>
          <cell r="B664" t="str">
            <v>PROJETO ELETRICO/AUTOMACAO/SPDA - A1</v>
          </cell>
          <cell r="C664" t="str">
            <v>UN</v>
          </cell>
          <cell r="D664">
            <v>3191.95</v>
          </cell>
          <cell r="E664">
            <v>0</v>
          </cell>
          <cell r="G664">
            <v>43313</v>
          </cell>
          <cell r="H664">
            <v>3514.3369499999999</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o"/>
      <sheetName val="Planilha Resumida"/>
      <sheetName val="Planilha Sintética TR"/>
      <sheetName val="Planilha Orçamentária"/>
      <sheetName val="Memorial de Cálculo"/>
      <sheetName val="Cronograma"/>
      <sheetName val="Cronograma TR"/>
      <sheetName val="Cronograma Físico"/>
      <sheetName val="CURVA ABC"/>
      <sheetName val="GANT"/>
      <sheetName val="GANTT TR"/>
      <sheetName val="LARGURA DE ESCAVAÇÃO"/>
      <sheetName val="DMT"/>
      <sheetName val="COMP"/>
      <sheetName val="SINAPI"/>
      <sheetName val="IOPES"/>
      <sheetName val="DER-ES"/>
      <sheetName val="CESAN"/>
      <sheetName val="SICRO"/>
      <sheetName val="REAJUSTE"/>
      <sheetName val="CONSULTORIA"/>
      <sheetName val="REAJUSTE MEMORIAL"/>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12">
          <cell r="G12">
            <v>6</v>
          </cell>
        </row>
        <row r="15">
          <cell r="F15">
            <v>16.100000000000001</v>
          </cell>
        </row>
      </sheetData>
      <sheetData sheetId="13"/>
      <sheetData sheetId="14"/>
      <sheetData sheetId="15"/>
      <sheetData sheetId="16"/>
      <sheetData sheetId="17"/>
      <sheetData sheetId="18"/>
      <sheetData sheetId="19"/>
      <sheetData sheetId="20"/>
      <sheetData sheetId="2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rviços"/>
      <sheetName val="RESUMO GERAL"/>
      <sheetName val="TERRAPLENAGEM"/>
      <sheetName val="Transporte"/>
      <sheetName val="DRENAGEM I"/>
      <sheetName val="DRENAGEM"/>
      <sheetName val="DRENAGEM II"/>
      <sheetName val="DRENAGEM (2)"/>
      <sheetName val="DRENAGEM (3)"/>
      <sheetName val="PAVIMENTAÇÃO"/>
      <sheetName val="PAVIMENTAÇÃO (2)"/>
      <sheetName val="PAVIMENTAÇÃO (3)"/>
      <sheetName val="SINALIZAÇÃO"/>
      <sheetName val="MEIO AMBIENTE"/>
      <sheetName val="Plan2"/>
    </sheetNames>
    <sheetDataSet>
      <sheetData sheetId="0">
        <row r="3">
          <cell r="B3" t="str">
            <v>Atividades Auxiliares ou Básica</v>
          </cell>
          <cell r="F3" t="str">
            <v>Und</v>
          </cell>
        </row>
        <row r="4">
          <cell r="A4" t="str">
            <v>1 A 00 001 00</v>
          </cell>
          <cell r="B4" t="str">
            <v>Transporte local c/ basc. 5m3 rodov. não pav.</v>
          </cell>
          <cell r="E4" t="str">
            <v>tkm</v>
          </cell>
          <cell r="F4" t="str">
            <v>excluído</v>
          </cell>
        </row>
        <row r="5">
          <cell r="A5" t="str">
            <v>1 A 00 001 05</v>
          </cell>
          <cell r="B5" t="str">
            <v>Transp. local c/ basc. 10m3 rodov. não pav (const)</v>
          </cell>
          <cell r="E5" t="str">
            <v>tkm</v>
          </cell>
          <cell r="F5">
            <v>0.35</v>
          </cell>
        </row>
        <row r="6">
          <cell r="A6" t="str">
            <v>1 A 00 001 06</v>
          </cell>
          <cell r="B6" t="str">
            <v>Transp. local c/ basc. 10m3 rodov. não pav (consv)</v>
          </cell>
          <cell r="E6" t="str">
            <v>tkm</v>
          </cell>
          <cell r="F6">
            <v>0.42</v>
          </cell>
        </row>
        <row r="7">
          <cell r="A7" t="str">
            <v>1 A 00 001 07</v>
          </cell>
          <cell r="B7" t="str">
            <v>Transp. local c/ basc. 10m3 rodov. não pav (restr)</v>
          </cell>
          <cell r="E7" t="str">
            <v>tkm</v>
          </cell>
          <cell r="F7">
            <v>0.41</v>
          </cell>
        </row>
        <row r="8">
          <cell r="A8" t="str">
            <v>1 A 00 001 08</v>
          </cell>
          <cell r="B8" t="str">
            <v>Transporte local c/ basc. p/ rocha rodov. não pav.</v>
          </cell>
          <cell r="E8" t="str">
            <v>tkm</v>
          </cell>
          <cell r="F8">
            <v>0.49</v>
          </cell>
        </row>
        <row r="9">
          <cell r="A9" t="str">
            <v>1 A 00 001 40</v>
          </cell>
          <cell r="B9" t="str">
            <v>Transp. local c/ carroceria 15 t rodov. não pav.</v>
          </cell>
          <cell r="E9" t="str">
            <v>tkm</v>
          </cell>
          <cell r="F9">
            <v>0.45</v>
          </cell>
        </row>
        <row r="10">
          <cell r="A10" t="str">
            <v>1 A 00 001 41</v>
          </cell>
          <cell r="B10" t="str">
            <v>Transporte local c/ carroceria 4t rodov. não pav.</v>
          </cell>
          <cell r="E10" t="str">
            <v>tkm</v>
          </cell>
          <cell r="F10">
            <v>0.57999999999999996</v>
          </cell>
        </row>
        <row r="11">
          <cell r="A11" t="str">
            <v>1 A 00 001 50</v>
          </cell>
          <cell r="B11" t="str">
            <v>Transporte local c/ betoneira rodov. não pav.</v>
          </cell>
          <cell r="E11" t="str">
            <v>tkm</v>
          </cell>
          <cell r="F11">
            <v>0.54</v>
          </cell>
        </row>
        <row r="12">
          <cell r="A12" t="str">
            <v>1 A 00 001 60</v>
          </cell>
          <cell r="B12" t="str">
            <v>Transp. local c/ carroc. c/ guind. rodov. não pav.</v>
          </cell>
          <cell r="E12" t="str">
            <v>tkm</v>
          </cell>
          <cell r="F12">
            <v>0.61</v>
          </cell>
        </row>
        <row r="13">
          <cell r="A13" t="str">
            <v>1 A 00 001 90</v>
          </cell>
          <cell r="B13" t="str">
            <v>Transporte comercial c/ carroc. rodov. não pav.</v>
          </cell>
          <cell r="E13" t="str">
            <v>tkm</v>
          </cell>
          <cell r="F13">
            <v>0.27</v>
          </cell>
        </row>
        <row r="14">
          <cell r="A14" t="str">
            <v>1 A 00 002 00</v>
          </cell>
          <cell r="B14" t="str">
            <v>Transporte local c/ basc. 5m3 rodov. pav.</v>
          </cell>
          <cell r="E14" t="str">
            <v>tkm</v>
          </cell>
          <cell r="F14">
            <v>0.32</v>
          </cell>
        </row>
        <row r="15">
          <cell r="A15" t="str">
            <v>1 A 00 002 03</v>
          </cell>
          <cell r="B15" t="str">
            <v>Transp. local material para remendos</v>
          </cell>
          <cell r="E15" t="str">
            <v>tkm</v>
          </cell>
          <cell r="F15">
            <v>0.66</v>
          </cell>
        </row>
        <row r="16">
          <cell r="A16" t="str">
            <v>1 A 00 002 05</v>
          </cell>
          <cell r="B16" t="str">
            <v>Transp. local c/ basc. 10m3 rodov. pav. (const)</v>
          </cell>
          <cell r="E16" t="str">
            <v>tkm</v>
          </cell>
          <cell r="F16">
            <v>0.27</v>
          </cell>
        </row>
        <row r="17">
          <cell r="A17" t="str">
            <v>1 A 00 002 06</v>
          </cell>
          <cell r="B17" t="str">
            <v>Transp. local c/ basc. 10m3 rodov. pav. (consv)</v>
          </cell>
          <cell r="E17" t="str">
            <v>tkm</v>
          </cell>
          <cell r="F17">
            <v>0.32</v>
          </cell>
        </row>
        <row r="18">
          <cell r="A18" t="str">
            <v>1 A 00 002 07</v>
          </cell>
          <cell r="B18" t="str">
            <v>Transp. local c/ basc. 10m3 rodov. pav. (restr)</v>
          </cell>
          <cell r="E18" t="str">
            <v>tkm</v>
          </cell>
          <cell r="F18">
            <v>0.31</v>
          </cell>
        </row>
        <row r="19">
          <cell r="A19" t="str">
            <v>1 A 00 002 08</v>
          </cell>
          <cell r="B19" t="str">
            <v>Transporte local c/ basc. p/ rocha rodov. pav.</v>
          </cell>
          <cell r="E19" t="str">
            <v>tkm</v>
          </cell>
          <cell r="F19">
            <v>0.37</v>
          </cell>
        </row>
        <row r="20">
          <cell r="A20" t="str">
            <v>1 A 00 002 40</v>
          </cell>
          <cell r="B20" t="str">
            <v>Transporte local c/ carroceria 15 t rodov. pav.</v>
          </cell>
          <cell r="E20" t="str">
            <v>tkm</v>
          </cell>
          <cell r="F20">
            <v>0.34</v>
          </cell>
        </row>
        <row r="21">
          <cell r="A21" t="str">
            <v>1 A 00 002 41</v>
          </cell>
          <cell r="B21" t="str">
            <v>Transporte local c/ carroceria 4t rodov. pav.</v>
          </cell>
          <cell r="E21" t="str">
            <v>tkm</v>
          </cell>
          <cell r="F21">
            <v>0.45</v>
          </cell>
        </row>
        <row r="22">
          <cell r="A22" t="str">
            <v>1 A 00 002 50</v>
          </cell>
          <cell r="B22" t="str">
            <v>Transporte local c/ betoneira rodov. pav.</v>
          </cell>
          <cell r="E22" t="str">
            <v>tkm</v>
          </cell>
          <cell r="F22">
            <v>0.4</v>
          </cell>
        </row>
        <row r="23">
          <cell r="A23" t="str">
            <v>1 A 00 002 60</v>
          </cell>
          <cell r="B23" t="str">
            <v>Transp. local c/ carroceria c/ guind. rodov. pav.</v>
          </cell>
          <cell r="E23" t="str">
            <v>tkm</v>
          </cell>
          <cell r="F23">
            <v>0.55000000000000004</v>
          </cell>
        </row>
        <row r="24">
          <cell r="A24" t="str">
            <v>1 A 00 002 90</v>
          </cell>
          <cell r="B24" t="str">
            <v>Transporte comercial c/ carroceria rodov. pav.</v>
          </cell>
          <cell r="E24" t="str">
            <v>tkm</v>
          </cell>
          <cell r="F24">
            <v>0.18</v>
          </cell>
        </row>
        <row r="25">
          <cell r="A25" t="str">
            <v>1 A 00 102 00</v>
          </cell>
          <cell r="B25" t="str">
            <v>Transporte local de material betuminoso</v>
          </cell>
          <cell r="E25" t="str">
            <v>tkm</v>
          </cell>
          <cell r="F25">
            <v>0.73</v>
          </cell>
        </row>
        <row r="26">
          <cell r="A26" t="str">
            <v>1 A 00 112 90</v>
          </cell>
          <cell r="B26" t="str">
            <v>Transporte comercial material betuminoso a quente</v>
          </cell>
          <cell r="E26" t="str">
            <v>tkm</v>
          </cell>
          <cell r="F26">
            <v>0</v>
          </cell>
        </row>
        <row r="27">
          <cell r="A27" t="str">
            <v>1 A 00 112 91</v>
          </cell>
          <cell r="B27" t="str">
            <v>Transporte comercial material betuminoso a frio</v>
          </cell>
          <cell r="E27" t="str">
            <v>tkm</v>
          </cell>
          <cell r="F27">
            <v>0</v>
          </cell>
        </row>
        <row r="28">
          <cell r="A28" t="str">
            <v>1 A 00 201 70</v>
          </cell>
          <cell r="B28" t="str">
            <v>Transp. local água c/ cam. tanque rodov. não pav.</v>
          </cell>
          <cell r="E28" t="str">
            <v>tkm</v>
          </cell>
          <cell r="F28">
            <v>0.5</v>
          </cell>
        </row>
        <row r="29">
          <cell r="A29" t="str">
            <v>1 A 00 202 70</v>
          </cell>
          <cell r="B29" t="str">
            <v>Transp. local de água c/ cam. tanque rodov. pav.</v>
          </cell>
          <cell r="E29" t="str">
            <v>tkm</v>
          </cell>
          <cell r="F29">
            <v>0.37</v>
          </cell>
        </row>
        <row r="30">
          <cell r="A30" t="str">
            <v>1 A 00 301 00</v>
          </cell>
          <cell r="B30" t="str">
            <v>Fornecimento de Aço CA-25</v>
          </cell>
          <cell r="E30" t="str">
            <v>kg</v>
          </cell>
          <cell r="F30">
            <v>2.12</v>
          </cell>
        </row>
        <row r="31">
          <cell r="A31" t="str">
            <v>1 A 00 302 00</v>
          </cell>
          <cell r="B31" t="str">
            <v>Fornecimento de Aço CA-50</v>
          </cell>
          <cell r="E31" t="str">
            <v>kg</v>
          </cell>
          <cell r="F31">
            <v>2.09</v>
          </cell>
        </row>
        <row r="32">
          <cell r="A32" t="str">
            <v>1 A 00 303 00</v>
          </cell>
          <cell r="B32" t="str">
            <v>Fornecimento de Aço CA-60</v>
          </cell>
          <cell r="E32" t="str">
            <v>kg</v>
          </cell>
          <cell r="F32">
            <v>2.2599999999999998</v>
          </cell>
        </row>
        <row r="33">
          <cell r="A33" t="str">
            <v>1 A 00 717 00</v>
          </cell>
          <cell r="B33" t="str">
            <v>Brita Comercial</v>
          </cell>
          <cell r="E33" t="str">
            <v>m3</v>
          </cell>
          <cell r="F33">
            <v>20</v>
          </cell>
        </row>
        <row r="34">
          <cell r="A34" t="str">
            <v>1 A 00 961 00</v>
          </cell>
          <cell r="B34" t="str">
            <v>Peças de Desgaste do Britador 30m3/h</v>
          </cell>
          <cell r="E34" t="str">
            <v>cjh</v>
          </cell>
          <cell r="F34">
            <v>23.36</v>
          </cell>
        </row>
        <row r="35">
          <cell r="A35" t="str">
            <v>1 A 00 962 00</v>
          </cell>
          <cell r="B35" t="str">
            <v>Peças de Desgaste do Britador 9 a 20m3/h</v>
          </cell>
          <cell r="E35" t="str">
            <v>cjh</v>
          </cell>
          <cell r="F35">
            <v>13.31</v>
          </cell>
        </row>
        <row r="36">
          <cell r="A36" t="str">
            <v>1 A 00 963 00</v>
          </cell>
          <cell r="B36" t="str">
            <v>Peças de Desgaste do Britador 80m3/h</v>
          </cell>
          <cell r="E36" t="str">
            <v>cjh</v>
          </cell>
          <cell r="F36">
            <v>61.37</v>
          </cell>
        </row>
        <row r="37">
          <cell r="A37" t="str">
            <v>1 A 00 964 00</v>
          </cell>
          <cell r="B37" t="str">
            <v>Peças de desgaste britador prod. de rachão</v>
          </cell>
          <cell r="E37" t="str">
            <v>cjh</v>
          </cell>
          <cell r="F37">
            <v>18.07</v>
          </cell>
        </row>
        <row r="38">
          <cell r="A38" t="str">
            <v>1 A 01 100 01</v>
          </cell>
          <cell r="B38" t="str">
            <v>Limpeza camada vegetal em jazida (const e restr.)</v>
          </cell>
          <cell r="E38" t="str">
            <v>m2</v>
          </cell>
          <cell r="F38">
            <v>0.23</v>
          </cell>
        </row>
        <row r="39">
          <cell r="A39" t="str">
            <v>1 A 01 100 02</v>
          </cell>
          <cell r="B39" t="str">
            <v>Limpeza de camada vegetal em jazida (consv)</v>
          </cell>
          <cell r="E39" t="str">
            <v>m2</v>
          </cell>
          <cell r="F39">
            <v>0.48</v>
          </cell>
        </row>
        <row r="40">
          <cell r="A40" t="str">
            <v>1 A 01 105 01</v>
          </cell>
          <cell r="B40" t="str">
            <v>Expurgo de jazida (const e restr)</v>
          </cell>
          <cell r="E40" t="str">
            <v>m3</v>
          </cell>
          <cell r="F40">
            <v>1.22</v>
          </cell>
        </row>
        <row r="41">
          <cell r="A41" t="str">
            <v>1 A 01 105 02</v>
          </cell>
          <cell r="B41" t="str">
            <v>Expurgo de jazida (consv)</v>
          </cell>
          <cell r="E41" t="str">
            <v>m3</v>
          </cell>
          <cell r="F41">
            <v>2.62</v>
          </cell>
        </row>
        <row r="42">
          <cell r="A42" t="str">
            <v>1 A 01 111 00</v>
          </cell>
          <cell r="B42" t="str">
            <v>Material de base (consv)</v>
          </cell>
          <cell r="E42" t="str">
            <v>m3</v>
          </cell>
          <cell r="F42">
            <v>0</v>
          </cell>
        </row>
        <row r="43">
          <cell r="A43" t="str">
            <v>1 A 01 111 01</v>
          </cell>
          <cell r="B43" t="str">
            <v>Esc. e carga material de jazida (consv)</v>
          </cell>
          <cell r="E43" t="str">
            <v>m3</v>
          </cell>
          <cell r="F43">
            <v>5.13</v>
          </cell>
        </row>
        <row r="44">
          <cell r="A44" t="str">
            <v>1 A 01 120 01</v>
          </cell>
          <cell r="B44" t="str">
            <v>Escav. e carga de mater. de jazida(const e restr)</v>
          </cell>
          <cell r="E44" t="str">
            <v>m3</v>
          </cell>
          <cell r="F44">
            <v>3.7</v>
          </cell>
        </row>
        <row r="45">
          <cell r="A45" t="str">
            <v>1 A 01 150 01</v>
          </cell>
          <cell r="B45" t="str">
            <v>Rocha p/ britagem c/ perfur. sobre esteira</v>
          </cell>
          <cell r="E45" t="str">
            <v>m3</v>
          </cell>
          <cell r="F45">
            <v>17.23</v>
          </cell>
        </row>
        <row r="46">
          <cell r="A46" t="str">
            <v>1 A 01 150 02</v>
          </cell>
          <cell r="B46" t="str">
            <v>Rocha p/ britagem com perfuratriz manual</v>
          </cell>
          <cell r="E46" t="str">
            <v>m3</v>
          </cell>
          <cell r="F46">
            <v>19.3</v>
          </cell>
        </row>
        <row r="47">
          <cell r="A47" t="str">
            <v>1 A 01 155 01</v>
          </cell>
          <cell r="B47" t="str">
            <v>Rachão e pedra-de-mão produzidos-(const e rest)</v>
          </cell>
          <cell r="E47" t="str">
            <v>m3</v>
          </cell>
          <cell r="F47">
            <v>13.77</v>
          </cell>
        </row>
        <row r="48">
          <cell r="A48" t="str">
            <v>1 A 01 170 01</v>
          </cell>
          <cell r="B48" t="str">
            <v>Areia extraída com equipamento tipo "drag-line"</v>
          </cell>
          <cell r="E48" t="str">
            <v>m3</v>
          </cell>
          <cell r="F48">
            <v>4.51</v>
          </cell>
        </row>
        <row r="49">
          <cell r="A49" t="str">
            <v>1 A 01 170 02</v>
          </cell>
          <cell r="B49" t="str">
            <v>Areia extraída com trator e carregadeira</v>
          </cell>
          <cell r="E49" t="str">
            <v>m3</v>
          </cell>
          <cell r="F49">
            <v>3.72</v>
          </cell>
        </row>
        <row r="50">
          <cell r="A50" t="str">
            <v>1 A 01 170 03</v>
          </cell>
          <cell r="B50" t="str">
            <v>Areia extraída com draga de sucção (tipo bomba)</v>
          </cell>
          <cell r="E50" t="str">
            <v>m3</v>
          </cell>
          <cell r="F50">
            <v>10.49</v>
          </cell>
        </row>
        <row r="51">
          <cell r="A51" t="str">
            <v>1 A 01 200 01</v>
          </cell>
          <cell r="B51" t="str">
            <v>Brita produzida em central de britagem de 80 m3/h</v>
          </cell>
          <cell r="E51" t="str">
            <v>m3</v>
          </cell>
          <cell r="F51">
            <v>16.3</v>
          </cell>
        </row>
        <row r="52">
          <cell r="A52" t="str">
            <v>1 A 01 200 02</v>
          </cell>
          <cell r="B52" t="str">
            <v>Brita produzida em central de britagem de 30 m3/h</v>
          </cell>
          <cell r="E52" t="str">
            <v>m3</v>
          </cell>
          <cell r="F52">
            <v>21.32</v>
          </cell>
        </row>
        <row r="53">
          <cell r="A53" t="str">
            <v>1 A 01 200 04</v>
          </cell>
          <cell r="B53" t="str">
            <v>Pedra de mão produzida manualmente (consv)</v>
          </cell>
          <cell r="E53" t="str">
            <v>m3</v>
          </cell>
          <cell r="F53">
            <v>24.22</v>
          </cell>
        </row>
        <row r="54">
          <cell r="A54" t="str">
            <v>1 A 01 390 02</v>
          </cell>
          <cell r="B54" t="str">
            <v>Usinagem de CBUQ (capa de rolamento)</v>
          </cell>
          <cell r="E54" t="str">
            <v>t</v>
          </cell>
          <cell r="F54">
            <v>21.02</v>
          </cell>
        </row>
        <row r="55">
          <cell r="A55" t="str">
            <v>1 A 01 390 03</v>
          </cell>
          <cell r="B55" t="str">
            <v>Usinagem de CBUQ (binder)</v>
          </cell>
          <cell r="E55" t="str">
            <v>t</v>
          </cell>
          <cell r="F55">
            <v>20.61</v>
          </cell>
        </row>
        <row r="56">
          <cell r="A56" t="str">
            <v>1 A 01 391 02</v>
          </cell>
          <cell r="B56" t="str">
            <v>Usinagem de areia-asfalto</v>
          </cell>
          <cell r="E56" t="str">
            <v>t</v>
          </cell>
          <cell r="F56">
            <v>23.73</v>
          </cell>
        </row>
        <row r="57">
          <cell r="A57" t="str">
            <v>1 A 01 395 01</v>
          </cell>
          <cell r="B57" t="str">
            <v>Usinagem de brita graduada</v>
          </cell>
          <cell r="E57" t="str">
            <v>m3</v>
          </cell>
          <cell r="F57">
            <v>28.11</v>
          </cell>
        </row>
        <row r="58">
          <cell r="A58" t="str">
            <v>1 A 01 395 02</v>
          </cell>
          <cell r="B58" t="str">
            <v>Usinagem de solo-brita</v>
          </cell>
          <cell r="E58" t="str">
            <v>m3</v>
          </cell>
          <cell r="F58">
            <v>15.54</v>
          </cell>
        </row>
        <row r="59">
          <cell r="A59" t="str">
            <v>1 A 01 396 01</v>
          </cell>
          <cell r="B59" t="str">
            <v>Usinagem de solo-cimento</v>
          </cell>
          <cell r="E59" t="str">
            <v>m3</v>
          </cell>
          <cell r="F59">
            <v>74.66</v>
          </cell>
        </row>
        <row r="60">
          <cell r="A60" t="str">
            <v>1 A 01 396 02</v>
          </cell>
          <cell r="B60" t="str">
            <v>Usinagem de solo melhorado com cimento.</v>
          </cell>
          <cell r="E60" t="str">
            <v>m3</v>
          </cell>
          <cell r="F60">
            <v>40.020000000000003</v>
          </cell>
        </row>
        <row r="61">
          <cell r="A61" t="str">
            <v>1 A 01 397 02</v>
          </cell>
          <cell r="B61" t="str">
            <v>Usinagem de P.M.F.</v>
          </cell>
          <cell r="E61" t="str">
            <v>m3</v>
          </cell>
          <cell r="F61">
            <v>27.83</v>
          </cell>
        </row>
        <row r="62">
          <cell r="A62" t="str">
            <v>1 A 01 398 02</v>
          </cell>
          <cell r="B62" t="str">
            <v>Usinagem de CBUQ p/ reciclagem em usina fixa.</v>
          </cell>
          <cell r="E62" t="str">
            <v>t</v>
          </cell>
          <cell r="F62">
            <v>17.48</v>
          </cell>
        </row>
        <row r="63">
          <cell r="A63" t="str">
            <v>1 A 01 401 01</v>
          </cell>
          <cell r="B63" t="str">
            <v>Fôrma comum de madeira</v>
          </cell>
          <cell r="E63" t="str">
            <v>m2</v>
          </cell>
          <cell r="F63">
            <v>23.01</v>
          </cell>
        </row>
        <row r="64">
          <cell r="A64" t="str">
            <v>1 A 01 402 01</v>
          </cell>
          <cell r="B64" t="str">
            <v>Fôrma de placa compensada resinada</v>
          </cell>
          <cell r="E64" t="str">
            <v>m2</v>
          </cell>
          <cell r="F64">
            <v>18.27</v>
          </cell>
        </row>
        <row r="65">
          <cell r="A65" t="str">
            <v>1 A 01 403 01</v>
          </cell>
          <cell r="B65" t="str">
            <v>Fôrma de placa compensada plastificada</v>
          </cell>
          <cell r="E65" t="str">
            <v>m2</v>
          </cell>
          <cell r="F65">
            <v>20.22</v>
          </cell>
        </row>
        <row r="66">
          <cell r="A66" t="str">
            <v>1 A 01 404 01</v>
          </cell>
          <cell r="B66" t="str">
            <v>Fôrma para tubulão</v>
          </cell>
          <cell r="E66" t="str">
            <v>m2</v>
          </cell>
          <cell r="F66">
            <v>12.33</v>
          </cell>
        </row>
        <row r="67">
          <cell r="A67" t="str">
            <v>1 A 01 407 01</v>
          </cell>
          <cell r="B67" t="str">
            <v>Confecção e lançam. de concreto magro em betoneira</v>
          </cell>
          <cell r="E67" t="str">
            <v>m3</v>
          </cell>
          <cell r="F67">
            <v>134.68</v>
          </cell>
        </row>
        <row r="68">
          <cell r="A68" t="str">
            <v>1 A 01 408 01</v>
          </cell>
          <cell r="B68" t="str">
            <v>Concreto fck=8MPa contr raz uso geral conf e lanç</v>
          </cell>
          <cell r="E68" t="str">
            <v>m3</v>
          </cell>
          <cell r="F68">
            <v>160.74</v>
          </cell>
        </row>
        <row r="69">
          <cell r="A69" t="str">
            <v>1 A 01 410 01</v>
          </cell>
          <cell r="B69" t="str">
            <v>Concreto fck=10MPa contr raz uso geral conf e lanç</v>
          </cell>
          <cell r="E69" t="str">
            <v>m3</v>
          </cell>
          <cell r="F69">
            <v>169.68</v>
          </cell>
        </row>
        <row r="70">
          <cell r="A70" t="str">
            <v>1 A 01 412 01</v>
          </cell>
          <cell r="B70" t="str">
            <v>Concreto fck=12MPa contr raz uso geral conf e lanç</v>
          </cell>
          <cell r="E70" t="str">
            <v>m3</v>
          </cell>
          <cell r="F70">
            <v>179.02</v>
          </cell>
        </row>
        <row r="71">
          <cell r="A71" t="str">
            <v>1 A 01 415 01</v>
          </cell>
          <cell r="B71" t="str">
            <v>Concr estr fck=15MPa contr raz uso ger conf e lanç</v>
          </cell>
          <cell r="E71" t="str">
            <v>m3</v>
          </cell>
          <cell r="F71">
            <v>189.13</v>
          </cell>
        </row>
        <row r="72">
          <cell r="A72" t="str">
            <v>1 A 01 418 01</v>
          </cell>
          <cell r="B72" t="str">
            <v>Concr estr fck=18MPa contr raz uso ger conf e lanç</v>
          </cell>
          <cell r="E72" t="str">
            <v>m3</v>
          </cell>
          <cell r="F72">
            <v>198.85</v>
          </cell>
        </row>
        <row r="73">
          <cell r="A73" t="str">
            <v>1 A 01 422 01</v>
          </cell>
          <cell r="B73" t="str">
            <v>Concr estr fck=22MPa contr raz uso ger conf e lanç</v>
          </cell>
          <cell r="E73" t="str">
            <v>m3</v>
          </cell>
          <cell r="F73">
            <v>216.35</v>
          </cell>
        </row>
        <row r="74">
          <cell r="A74" t="str">
            <v>1 A 01 423 00</v>
          </cell>
          <cell r="B74" t="str">
            <v>Concreto fck=18MPa para pré-moldados (tubos)</v>
          </cell>
          <cell r="E74" t="str">
            <v>m3</v>
          </cell>
          <cell r="F74">
            <v>192.05</v>
          </cell>
        </row>
        <row r="75">
          <cell r="A75" t="str">
            <v>1 A 01 424 00</v>
          </cell>
          <cell r="B75" t="str">
            <v>Concreto poroso para pré-moldados (tubos)</v>
          </cell>
          <cell r="E75" t="str">
            <v>m3</v>
          </cell>
          <cell r="F75">
            <v>195.59</v>
          </cell>
        </row>
        <row r="76">
          <cell r="A76" t="str">
            <v>1 A 01 450 01</v>
          </cell>
          <cell r="B76" t="str">
            <v>Escoramento de bueiros celulares</v>
          </cell>
          <cell r="E76" t="str">
            <v>m3</v>
          </cell>
          <cell r="F76">
            <v>22.81</v>
          </cell>
        </row>
        <row r="77">
          <cell r="A77" t="str">
            <v>1 A 01 512 10</v>
          </cell>
          <cell r="B77" t="str">
            <v>Concreto ciclópico fck=12 MPa</v>
          </cell>
          <cell r="E77" t="str">
            <v>m3</v>
          </cell>
          <cell r="F77">
            <v>135.63</v>
          </cell>
        </row>
        <row r="78">
          <cell r="A78" t="str">
            <v>1 A 01 515 10</v>
          </cell>
          <cell r="B78" t="str">
            <v>Concreto ciclópico fck=15 MPa</v>
          </cell>
          <cell r="E78" t="str">
            <v>m3</v>
          </cell>
          <cell r="F78">
            <v>142.71</v>
          </cell>
        </row>
        <row r="79">
          <cell r="A79" t="str">
            <v>1 A 01 580 01</v>
          </cell>
          <cell r="B79" t="str">
            <v>Fornecimento, preparo e colocação formas aço CA 60</v>
          </cell>
          <cell r="E79" t="str">
            <v>kg</v>
          </cell>
          <cell r="F79">
            <v>3.8</v>
          </cell>
        </row>
        <row r="80">
          <cell r="A80" t="str">
            <v>1 A 01 580 02</v>
          </cell>
          <cell r="B80" t="str">
            <v>Fornecimento, preparo e colocação formas aço CA 50</v>
          </cell>
          <cell r="E80" t="str">
            <v>kg</v>
          </cell>
          <cell r="F80">
            <v>3.62</v>
          </cell>
        </row>
        <row r="81">
          <cell r="A81" t="str">
            <v>1 A 01 580 03</v>
          </cell>
          <cell r="B81" t="str">
            <v>Fornecimento, preparo e colocação formas aço CA 25</v>
          </cell>
          <cell r="E81" t="str">
            <v>kg</v>
          </cell>
          <cell r="F81">
            <v>3.65</v>
          </cell>
        </row>
        <row r="82">
          <cell r="A82" t="str">
            <v>1 A 01 603 01</v>
          </cell>
          <cell r="B82" t="str">
            <v>Argamassa cimento-areia 1:3</v>
          </cell>
          <cell r="E82" t="str">
            <v>m3</v>
          </cell>
          <cell r="F82">
            <v>217.24</v>
          </cell>
        </row>
        <row r="83">
          <cell r="A83" t="str">
            <v>1 A 01 604 01</v>
          </cell>
          <cell r="B83" t="str">
            <v>Argamassa cimento-areia 1:4</v>
          </cell>
          <cell r="E83" t="str">
            <v>m3</v>
          </cell>
          <cell r="F83">
            <v>178.49</v>
          </cell>
        </row>
        <row r="84">
          <cell r="A84" t="str">
            <v>1 A 01 606 01</v>
          </cell>
          <cell r="B84" t="str">
            <v>Argamassa cimento-areia 1:6</v>
          </cell>
          <cell r="E84" t="str">
            <v>m3</v>
          </cell>
          <cell r="F84">
            <v>149.31</v>
          </cell>
        </row>
        <row r="85">
          <cell r="A85" t="str">
            <v>1 A 01 620 01</v>
          </cell>
          <cell r="B85" t="str">
            <v>Argamassa cimento-solo 1:10</v>
          </cell>
          <cell r="E85" t="str">
            <v>m3</v>
          </cell>
          <cell r="F85">
            <v>92.93</v>
          </cell>
        </row>
        <row r="86">
          <cell r="A86" t="str">
            <v>1 A 01 653 00</v>
          </cell>
          <cell r="B86" t="str">
            <v>Usinagem para sub-base de concreto rolado</v>
          </cell>
          <cell r="E86" t="str">
            <v>m3</v>
          </cell>
          <cell r="F86">
            <v>78.349999999999994</v>
          </cell>
        </row>
        <row r="87">
          <cell r="A87" t="str">
            <v>1 A 01 654 00</v>
          </cell>
          <cell r="B87" t="str">
            <v>Usinagem p/ sub-base de concr. de cimento portland</v>
          </cell>
          <cell r="E87" t="str">
            <v>m3</v>
          </cell>
          <cell r="F87">
            <v>80.790000000000006</v>
          </cell>
        </row>
        <row r="88">
          <cell r="A88" t="str">
            <v>1 A 01 656 00</v>
          </cell>
          <cell r="B88" t="str">
            <v>Usinagem p/ conc. de cim. portland c/ forma desliz</v>
          </cell>
          <cell r="E88" t="str">
            <v>m3</v>
          </cell>
          <cell r="F88">
            <v>198.02</v>
          </cell>
        </row>
        <row r="89">
          <cell r="A89" t="str">
            <v>1 A 01 657 00</v>
          </cell>
          <cell r="B89" t="str">
            <v>Usinagem p/ conc.cim. portland c/ equip. peq. por.</v>
          </cell>
          <cell r="E89" t="str">
            <v>m3</v>
          </cell>
          <cell r="F89">
            <v>204.65</v>
          </cell>
        </row>
        <row r="90">
          <cell r="A90" t="str">
            <v>1 A 01 700 00</v>
          </cell>
          <cell r="B90" t="str">
            <v>Fabricação de peças pré mold. de conc. p/ pavim.</v>
          </cell>
          <cell r="E90" t="str">
            <v>m3</v>
          </cell>
          <cell r="F90">
            <v>287.92</v>
          </cell>
        </row>
        <row r="91">
          <cell r="A91" t="str">
            <v>1 A 01 720 00</v>
          </cell>
          <cell r="B91" t="str">
            <v>Concreto fck=18MPa p/ pré-moldados (guarda-corpo)</v>
          </cell>
          <cell r="E91" t="str">
            <v>m3</v>
          </cell>
          <cell r="F91">
            <v>193.95</v>
          </cell>
        </row>
        <row r="92">
          <cell r="A92" t="str">
            <v>1 A 01 720 01</v>
          </cell>
          <cell r="B92" t="str">
            <v>Guarda-corpo tipo GM, moldado no local</v>
          </cell>
          <cell r="E92" t="str">
            <v>m</v>
          </cell>
          <cell r="F92">
            <v>135.57</v>
          </cell>
        </row>
        <row r="93">
          <cell r="A93" t="str">
            <v>1 A 01 720 02</v>
          </cell>
          <cell r="B93" t="str">
            <v>Fabricação de Guarda-corpo</v>
          </cell>
          <cell r="E93" t="str">
            <v>m</v>
          </cell>
          <cell r="F93">
            <v>24.2</v>
          </cell>
        </row>
        <row r="94">
          <cell r="A94" t="str">
            <v>1 A 01 725 01</v>
          </cell>
          <cell r="B94" t="str">
            <v>Fabricação de balizador de concreto</v>
          </cell>
          <cell r="E94" t="str">
            <v>un</v>
          </cell>
          <cell r="F94">
            <v>7.61</v>
          </cell>
        </row>
        <row r="95">
          <cell r="A95" t="str">
            <v>1 A 01 730 00</v>
          </cell>
          <cell r="B95" t="str">
            <v>Concreto fck=18MPa p/ pré moldados (mourões)</v>
          </cell>
          <cell r="E95" t="str">
            <v>m3</v>
          </cell>
          <cell r="F95">
            <v>222.81</v>
          </cell>
        </row>
        <row r="96">
          <cell r="A96" t="str">
            <v>1 A 01 730 01</v>
          </cell>
          <cell r="B96" t="str">
            <v>Fabr. mourão de concr. esticador seção quad. 15cm</v>
          </cell>
          <cell r="E96" t="str">
            <v>un</v>
          </cell>
          <cell r="F96">
            <v>23.5</v>
          </cell>
        </row>
        <row r="97">
          <cell r="A97" t="str">
            <v>1 A 01 730 02</v>
          </cell>
          <cell r="B97" t="str">
            <v>Fabr. mourão de concr esticador seção triang. 15cm</v>
          </cell>
          <cell r="E97" t="str">
            <v>un</v>
          </cell>
          <cell r="F97">
            <v>14.8</v>
          </cell>
        </row>
        <row r="98">
          <cell r="A98" t="str">
            <v>1 A 01 735 01</v>
          </cell>
          <cell r="B98" t="str">
            <v>Fabr. mourão de concreto suporte seção quad. 11cm</v>
          </cell>
          <cell r="E98" t="str">
            <v>un</v>
          </cell>
          <cell r="F98">
            <v>16.170000000000002</v>
          </cell>
        </row>
        <row r="99">
          <cell r="A99" t="str">
            <v>1 A 01 735 02</v>
          </cell>
          <cell r="B99" t="str">
            <v>Fabr. mourão de concr. suporte seção triang. 11cm</v>
          </cell>
          <cell r="E99" t="str">
            <v>un</v>
          </cell>
          <cell r="F99">
            <v>10.56</v>
          </cell>
        </row>
        <row r="100">
          <cell r="A100" t="str">
            <v>1 A 01 739 01</v>
          </cell>
          <cell r="B100" t="str">
            <v>Confecção de tubos de concreto D=0,20m</v>
          </cell>
          <cell r="E100" t="str">
            <v>m</v>
          </cell>
          <cell r="F100">
            <v>9.2100000000000009</v>
          </cell>
        </row>
        <row r="101">
          <cell r="A101" t="str">
            <v>1 A 01 740 01</v>
          </cell>
          <cell r="B101" t="str">
            <v>Confecção de tubos de concreto perfurado D=0,20m</v>
          </cell>
          <cell r="E101" t="str">
            <v>m</v>
          </cell>
          <cell r="F101">
            <v>9.43</v>
          </cell>
        </row>
        <row r="102">
          <cell r="A102" t="str">
            <v>1 A 01 741 01</v>
          </cell>
          <cell r="B102" t="str">
            <v>Confecção de tubos de concreto poroso D=0,20m</v>
          </cell>
          <cell r="E102" t="str">
            <v>m</v>
          </cell>
          <cell r="F102">
            <v>9.31</v>
          </cell>
        </row>
        <row r="103">
          <cell r="A103" t="str">
            <v>1 A 01 745 01</v>
          </cell>
          <cell r="B103" t="str">
            <v>Confecção de tubos de concreto D=0,30m</v>
          </cell>
          <cell r="E103" t="str">
            <v>m</v>
          </cell>
          <cell r="F103">
            <v>15.16</v>
          </cell>
        </row>
        <row r="104">
          <cell r="A104" t="str">
            <v>1 A 01 746 01</v>
          </cell>
          <cell r="B104" t="str">
            <v>Confecção de tubos de concreto perfurado D=0,30m</v>
          </cell>
          <cell r="E104" t="str">
            <v>m</v>
          </cell>
          <cell r="F104">
            <v>15.38</v>
          </cell>
        </row>
        <row r="105">
          <cell r="A105" t="str">
            <v>1 A 01 747 01</v>
          </cell>
          <cell r="B105" t="str">
            <v>Confecção de tubos de concreto poroso D=0,30m</v>
          </cell>
          <cell r="E105" t="str">
            <v>m</v>
          </cell>
          <cell r="F105">
            <v>15.36</v>
          </cell>
        </row>
        <row r="106">
          <cell r="A106" t="str">
            <v>1 A 01 751 01</v>
          </cell>
          <cell r="B106" t="str">
            <v>Confecção de tubos de concreto D=0,40m</v>
          </cell>
          <cell r="E106" t="str">
            <v>m</v>
          </cell>
          <cell r="F106">
            <v>22.53</v>
          </cell>
        </row>
        <row r="107">
          <cell r="A107" t="str">
            <v>1 A 01 752 01</v>
          </cell>
          <cell r="B107" t="str">
            <v>Confecção de tubos de concreto perfurado D=0,40m</v>
          </cell>
          <cell r="E107" t="str">
            <v>m</v>
          </cell>
          <cell r="F107">
            <v>22.75</v>
          </cell>
        </row>
        <row r="108">
          <cell r="A108" t="str">
            <v>1 A 01 753 01</v>
          </cell>
          <cell r="B108" t="str">
            <v>Confecção de tubos de concreto poroso D=0,40m</v>
          </cell>
          <cell r="E108" t="str">
            <v>m</v>
          </cell>
          <cell r="F108">
            <v>22.84</v>
          </cell>
        </row>
        <row r="109">
          <cell r="A109" t="str">
            <v>1 A 01 755 01</v>
          </cell>
          <cell r="B109" t="str">
            <v>Confecção de tubos de concreto armado D=0,60m CA-4</v>
          </cell>
          <cell r="E109" t="str">
            <v>m</v>
          </cell>
          <cell r="F109">
            <v>90.58</v>
          </cell>
        </row>
        <row r="110">
          <cell r="A110" t="str">
            <v>1 A 01 760 01</v>
          </cell>
          <cell r="B110" t="str">
            <v>Confecção de tubos de concreto armado D=0,80m CA-4</v>
          </cell>
          <cell r="E110" t="str">
            <v>m</v>
          </cell>
          <cell r="F110">
            <v>138.6</v>
          </cell>
        </row>
        <row r="111">
          <cell r="A111" t="str">
            <v>1 A 01 765 01</v>
          </cell>
          <cell r="B111" t="str">
            <v>Confecção de tubos de concreto armado D=1,00m CA-4</v>
          </cell>
          <cell r="E111" t="str">
            <v>m</v>
          </cell>
          <cell r="F111">
            <v>209.05</v>
          </cell>
        </row>
        <row r="112">
          <cell r="A112" t="str">
            <v>1 A 01 770 01</v>
          </cell>
          <cell r="B112" t="str">
            <v>Confecção de tubos de concreto armado D=1,20m CA-4</v>
          </cell>
          <cell r="E112" t="str">
            <v>m</v>
          </cell>
          <cell r="F112">
            <v>290.89</v>
          </cell>
        </row>
        <row r="113">
          <cell r="A113" t="str">
            <v>1 A 01 775 01</v>
          </cell>
          <cell r="B113" t="str">
            <v>Confecção de tubos de concreto armado D=1,50m CA-4</v>
          </cell>
          <cell r="E113" t="str">
            <v>m</v>
          </cell>
          <cell r="F113">
            <v>452.94</v>
          </cell>
        </row>
        <row r="114">
          <cell r="A114" t="str">
            <v>1 A 01 780 01</v>
          </cell>
          <cell r="B114" t="str">
            <v>Obtenção de grama para replantio</v>
          </cell>
          <cell r="E114" t="str">
            <v>m2</v>
          </cell>
          <cell r="F114">
            <v>0.67</v>
          </cell>
        </row>
        <row r="115">
          <cell r="A115" t="str">
            <v>1 A 01 790 01</v>
          </cell>
          <cell r="B115" t="str">
            <v>Guia de madeira - 2,5 x 7,0 cm</v>
          </cell>
          <cell r="E115" t="str">
            <v>m</v>
          </cell>
          <cell r="F115">
            <v>0.94</v>
          </cell>
        </row>
        <row r="116">
          <cell r="A116" t="str">
            <v>1 A 01 790 02</v>
          </cell>
          <cell r="B116" t="str">
            <v>Guia de madeira - 2,5 x 10,0 cm</v>
          </cell>
          <cell r="E116" t="str">
            <v>m</v>
          </cell>
          <cell r="F116">
            <v>1.19</v>
          </cell>
        </row>
        <row r="117">
          <cell r="A117" t="str">
            <v>1 A 01 800 01</v>
          </cell>
          <cell r="B117" t="str">
            <v>Chapa de aço 16 rec. para placa de sinalização</v>
          </cell>
          <cell r="E117" t="str">
            <v>m2</v>
          </cell>
          <cell r="F117">
            <v>14.12</v>
          </cell>
        </row>
        <row r="118">
          <cell r="A118" t="str">
            <v>1 A 01 810 01</v>
          </cell>
          <cell r="B118" t="str">
            <v>Calha metálica semi-circular D=0,40 m</v>
          </cell>
          <cell r="E118" t="str">
            <v>m</v>
          </cell>
          <cell r="F118">
            <v>94.26</v>
          </cell>
        </row>
        <row r="119">
          <cell r="A119" t="str">
            <v>1 A 01 850 01</v>
          </cell>
          <cell r="B119" t="str">
            <v>Confecção de placa de sinalização semi-refletiva</v>
          </cell>
          <cell r="E119" t="str">
            <v>m2</v>
          </cell>
          <cell r="F119">
            <v>111.28</v>
          </cell>
        </row>
        <row r="120">
          <cell r="A120" t="str">
            <v>1 A 01 860 01</v>
          </cell>
          <cell r="B120" t="str">
            <v>Confecção de placa de sinalização tot. refletiva</v>
          </cell>
          <cell r="E120" t="str">
            <v>m2</v>
          </cell>
          <cell r="F120">
            <v>156.53</v>
          </cell>
        </row>
        <row r="121">
          <cell r="A121" t="str">
            <v>1 A 01 870 01</v>
          </cell>
          <cell r="B121" t="str">
            <v>Confecção de suporte e travessa p/ placa de sinal.</v>
          </cell>
          <cell r="E121" t="str">
            <v>un</v>
          </cell>
          <cell r="F121">
            <v>18.64</v>
          </cell>
        </row>
        <row r="122">
          <cell r="A122" t="str">
            <v>1 A 01 890 01</v>
          </cell>
          <cell r="B122" t="str">
            <v>Escavação manual em material de 1a categoria</v>
          </cell>
          <cell r="E122" t="str">
            <v>m3</v>
          </cell>
          <cell r="F122">
            <v>14.07</v>
          </cell>
        </row>
        <row r="123">
          <cell r="A123" t="str">
            <v>1 A 01 891 01</v>
          </cell>
          <cell r="B123" t="str">
            <v>Escavação manual de vala em material de 1a cat.</v>
          </cell>
          <cell r="E123" t="str">
            <v>m3</v>
          </cell>
          <cell r="F123">
            <v>16.27</v>
          </cell>
        </row>
        <row r="124">
          <cell r="A124" t="str">
            <v>1 A 01 892 01</v>
          </cell>
          <cell r="B124" t="str">
            <v>Escavação mecânica de vala em material de 1a cat.</v>
          </cell>
          <cell r="E124" t="str">
            <v>m3</v>
          </cell>
          <cell r="F124">
            <v>2.74</v>
          </cell>
        </row>
        <row r="125">
          <cell r="A125" t="str">
            <v>1 A 01 893 01</v>
          </cell>
          <cell r="B125" t="str">
            <v>Compactação manual</v>
          </cell>
          <cell r="E125" t="str">
            <v>m3</v>
          </cell>
          <cell r="F125">
            <v>7.11</v>
          </cell>
        </row>
        <row r="126">
          <cell r="A126" t="str">
            <v>1 A 01 894 01</v>
          </cell>
          <cell r="B126" t="str">
            <v>Lastro de brita</v>
          </cell>
          <cell r="E126" t="str">
            <v>m3</v>
          </cell>
          <cell r="F126">
            <v>24.14</v>
          </cell>
        </row>
        <row r="127">
          <cell r="A127" t="str">
            <v>1 A 99 001 00</v>
          </cell>
          <cell r="B127" t="str">
            <v>Mistura areia-asfalto usinada a frio</v>
          </cell>
          <cell r="E127" t="str">
            <v>m3</v>
          </cell>
          <cell r="F127">
            <v>0</v>
          </cell>
        </row>
        <row r="128">
          <cell r="A128" t="str">
            <v>1 A 99 002 00</v>
          </cell>
          <cell r="B128" t="str">
            <v>Mistura areia-asfalto usinada a quente</v>
          </cell>
          <cell r="E128" t="str">
            <v>m3</v>
          </cell>
          <cell r="F128">
            <v>0</v>
          </cell>
        </row>
        <row r="129">
          <cell r="A129" t="str">
            <v>1 A 99 003 00</v>
          </cell>
          <cell r="B129" t="str">
            <v>Mistura betuminosa usinada a frio</v>
          </cell>
          <cell r="E129" t="str">
            <v>m3</v>
          </cell>
          <cell r="F129">
            <v>0</v>
          </cell>
        </row>
        <row r="130">
          <cell r="A130" t="str">
            <v>1 A 99 004 00</v>
          </cell>
          <cell r="B130" t="str">
            <v>Mistura betuminosa usinada a quente</v>
          </cell>
          <cell r="E130" t="str">
            <v>m3</v>
          </cell>
          <cell r="F130">
            <v>0</v>
          </cell>
        </row>
        <row r="131">
          <cell r="A131" t="str">
            <v>1 A 99 005 00</v>
          </cell>
          <cell r="B131" t="str">
            <v>Mistura betuminosa</v>
          </cell>
          <cell r="E131" t="str">
            <v>m3</v>
          </cell>
          <cell r="F131">
            <v>0</v>
          </cell>
        </row>
        <row r="132">
          <cell r="A132" t="str">
            <v>1 B 00 301 00</v>
          </cell>
          <cell r="B132" t="str">
            <v>Alvenaria de pedra argamassada</v>
          </cell>
          <cell r="E132" t="str">
            <v>m3</v>
          </cell>
          <cell r="F132">
            <v>105.07</v>
          </cell>
        </row>
        <row r="133">
          <cell r="A133" t="str">
            <v>1 B 00 902 01</v>
          </cell>
          <cell r="B133" t="str">
            <v>Alvenaria de tijolos</v>
          </cell>
          <cell r="E133" t="str">
            <v>m2</v>
          </cell>
          <cell r="F133">
            <v>25</v>
          </cell>
        </row>
        <row r="134">
          <cell r="A134" t="str">
            <v>1 B 00 903 01</v>
          </cell>
          <cell r="B134" t="str">
            <v>Dentes para bueiros duplos D=1,00 m</v>
          </cell>
          <cell r="E134" t="str">
            <v>und</v>
          </cell>
          <cell r="F134">
            <v>79.489999999999995</v>
          </cell>
        </row>
        <row r="135">
          <cell r="A135" t="str">
            <v>1 B 00 904 01</v>
          </cell>
          <cell r="B135" t="str">
            <v>Dentes para bueiros duplos D=1,20 m</v>
          </cell>
          <cell r="E135" t="str">
            <v>und</v>
          </cell>
          <cell r="F135">
            <v>89.9</v>
          </cell>
        </row>
        <row r="136">
          <cell r="A136" t="str">
            <v>1 B 00 905 01</v>
          </cell>
          <cell r="B136" t="str">
            <v>Dentes para bueiros duplos D=1,50 m</v>
          </cell>
          <cell r="E136" t="str">
            <v>und</v>
          </cell>
          <cell r="F136">
            <v>111.04</v>
          </cell>
        </row>
        <row r="137">
          <cell r="A137" t="str">
            <v>1 B 00 906 01</v>
          </cell>
          <cell r="B137" t="str">
            <v>Dentes para bueiros simples D=0,60 m</v>
          </cell>
          <cell r="E137" t="str">
            <v>und</v>
          </cell>
          <cell r="F137">
            <v>26.82</v>
          </cell>
        </row>
        <row r="138">
          <cell r="A138" t="str">
            <v>1 B 00 907 01</v>
          </cell>
          <cell r="B138" t="str">
            <v>Dentes para bueiros simples D=0,80 m</v>
          </cell>
          <cell r="E138" t="str">
            <v>und</v>
          </cell>
          <cell r="F138">
            <v>33.369999999999997</v>
          </cell>
        </row>
        <row r="139">
          <cell r="A139" t="str">
            <v>1 B 00 908 01</v>
          </cell>
          <cell r="B139" t="str">
            <v>Dentes para bueiros simples D=1,00 m</v>
          </cell>
          <cell r="E139" t="str">
            <v>und</v>
          </cell>
          <cell r="F139">
            <v>39.67</v>
          </cell>
        </row>
        <row r="140">
          <cell r="A140" t="str">
            <v>1 B 00 909 01</v>
          </cell>
          <cell r="B140" t="str">
            <v>Dentes para bueiros simples D=1,20 m</v>
          </cell>
          <cell r="E140" t="str">
            <v>und</v>
          </cell>
          <cell r="F140">
            <v>45.01</v>
          </cell>
        </row>
        <row r="141">
          <cell r="A141" t="str">
            <v>1 B 00 910 01</v>
          </cell>
          <cell r="B141" t="str">
            <v>Dentes para bueiros simples D=1,50 m</v>
          </cell>
          <cell r="E141" t="str">
            <v>und</v>
          </cell>
          <cell r="F141">
            <v>57.18</v>
          </cell>
        </row>
        <row r="142">
          <cell r="A142" t="str">
            <v>1 B 00 911 01</v>
          </cell>
          <cell r="B142" t="str">
            <v>Dentes para bueiros triplos D=1,00 m</v>
          </cell>
          <cell r="E142" t="str">
            <v>und</v>
          </cell>
          <cell r="F142">
            <v>116.43</v>
          </cell>
        </row>
        <row r="143">
          <cell r="A143" t="str">
            <v>1 B 00 912 01</v>
          </cell>
          <cell r="B143" t="str">
            <v>Dentes para bueiros triplos D=1,20 m</v>
          </cell>
          <cell r="E143" t="str">
            <v>und</v>
          </cell>
          <cell r="F143">
            <v>134.91999999999999</v>
          </cell>
        </row>
        <row r="144">
          <cell r="A144" t="str">
            <v>1 B 00 913 01</v>
          </cell>
          <cell r="B144" t="str">
            <v>Dentes para bueiros triplos D=1,50 m</v>
          </cell>
          <cell r="E144" t="str">
            <v>und</v>
          </cell>
          <cell r="F144">
            <v>164.46</v>
          </cell>
        </row>
        <row r="145">
          <cell r="A145" t="str">
            <v>1 B 00 999 06</v>
          </cell>
          <cell r="B145" t="str">
            <v>Solo local / selo de argila apiloado</v>
          </cell>
          <cell r="E145" t="str">
            <v>m3</v>
          </cell>
          <cell r="F145">
            <v>7.62</v>
          </cell>
        </row>
        <row r="146">
          <cell r="A146" t="str">
            <v>1 B 02 702 00</v>
          </cell>
          <cell r="B146" t="str">
            <v>Limp. e enchim. junta pav. concr. (const e rest)</v>
          </cell>
          <cell r="E146" t="str">
            <v>m</v>
          </cell>
          <cell r="F146">
            <v>1.99</v>
          </cell>
        </row>
        <row r="147">
          <cell r="B147" t="str">
            <v>Construção</v>
          </cell>
        </row>
        <row r="148">
          <cell r="A148" t="str">
            <v>2 S 01 000 00</v>
          </cell>
          <cell r="B148" t="str">
            <v>Desm. dest. limpeza áreas c/arv. diam. até 0,15 m</v>
          </cell>
          <cell r="E148" t="str">
            <v>m2</v>
          </cell>
          <cell r="F148">
            <v>0.21</v>
          </cell>
        </row>
        <row r="149">
          <cell r="A149" t="str">
            <v>2 S 01 010 00</v>
          </cell>
          <cell r="B149" t="str">
            <v>Destocamento de árvores D=0,15 a 0,30 m</v>
          </cell>
          <cell r="E149" t="str">
            <v>und</v>
          </cell>
          <cell r="F149">
            <v>21.1</v>
          </cell>
        </row>
        <row r="150">
          <cell r="A150" t="str">
            <v>2 S 01 012 00</v>
          </cell>
          <cell r="B150" t="str">
            <v>Destocamento de árvores c/diâm. &gt; 0,30 m</v>
          </cell>
          <cell r="E150" t="str">
            <v>und</v>
          </cell>
          <cell r="F150">
            <v>52.76</v>
          </cell>
        </row>
        <row r="151">
          <cell r="A151" t="str">
            <v>2 S 01 100 01</v>
          </cell>
          <cell r="B151" t="str">
            <v>Esc. carga transp. mat 1ª cat DMT 50 m</v>
          </cell>
          <cell r="E151" t="str">
            <v>m3</v>
          </cell>
          <cell r="F151">
            <v>1.1200000000000001</v>
          </cell>
        </row>
        <row r="152">
          <cell r="A152" t="str">
            <v>2 S 01 100 02</v>
          </cell>
          <cell r="B152" t="str">
            <v>Esc. carga transp. mat 1ª cat DMT 50 a 200m c/m</v>
          </cell>
          <cell r="E152" t="str">
            <v>m3</v>
          </cell>
          <cell r="F152">
            <v>3.48</v>
          </cell>
        </row>
        <row r="153">
          <cell r="A153" t="str">
            <v>2 S 01 100 03</v>
          </cell>
          <cell r="B153" t="str">
            <v>Esc. carga transp. mat 1ª cat DMT 200 a 400m c/m</v>
          </cell>
          <cell r="E153" t="str">
            <v>m3</v>
          </cell>
          <cell r="F153">
            <v>4.2300000000000004</v>
          </cell>
        </row>
        <row r="154">
          <cell r="A154" t="str">
            <v>2 S 01 100 04</v>
          </cell>
          <cell r="B154" t="str">
            <v>Esc. carga transp. mat 1ª cat DMT 400 a 600m c/m</v>
          </cell>
          <cell r="E154" t="str">
            <v>m3</v>
          </cell>
          <cell r="F154">
            <v>5.0199999999999996</v>
          </cell>
        </row>
        <row r="155">
          <cell r="A155" t="str">
            <v>2 S 01 100 05</v>
          </cell>
          <cell r="B155" t="str">
            <v>Esc. carga transp. mat 1ª cat DMT 600 a 800m c/m</v>
          </cell>
          <cell r="E155" t="str">
            <v>m3</v>
          </cell>
          <cell r="F155">
            <v>5.72</v>
          </cell>
        </row>
        <row r="156">
          <cell r="A156" t="str">
            <v>2 S 01 100 06</v>
          </cell>
          <cell r="B156" t="str">
            <v>Esc. carga transp. mat 1ª cat DMT 800 a 1000m c/m</v>
          </cell>
          <cell r="E156" t="str">
            <v>m3</v>
          </cell>
          <cell r="F156">
            <v>6.59</v>
          </cell>
        </row>
        <row r="157">
          <cell r="A157" t="str">
            <v>2 S 01 100 07</v>
          </cell>
          <cell r="B157" t="str">
            <v>Esc. carga transp. mat 1ª cat DMT 1000 a 1200m c/m</v>
          </cell>
          <cell r="E157" t="str">
            <v>m3</v>
          </cell>
          <cell r="F157">
            <v>7.51</v>
          </cell>
        </row>
        <row r="158">
          <cell r="A158" t="str">
            <v>2 S 01 100 08</v>
          </cell>
          <cell r="B158" t="str">
            <v>Esc. carga transp. mat 1ª cat DMT 1200 a 1400m c/m</v>
          </cell>
          <cell r="E158" t="str">
            <v>m3</v>
          </cell>
          <cell r="F158">
            <v>8.36</v>
          </cell>
        </row>
        <row r="159">
          <cell r="A159" t="str">
            <v>2 S 01 100 09</v>
          </cell>
          <cell r="B159" t="str">
            <v>Esc. carga tr. mat 1ª c. DMT 50 a 200m c/carreg</v>
          </cell>
          <cell r="E159" t="str">
            <v>m3</v>
          </cell>
          <cell r="F159">
            <v>3.63</v>
          </cell>
        </row>
        <row r="160">
          <cell r="A160" t="str">
            <v>2 S 01 100 10</v>
          </cell>
          <cell r="B160" t="str">
            <v>Esc. carga tr. mat 1ª c. DMT 200 a 400m c/carreg</v>
          </cell>
          <cell r="E160" t="str">
            <v>m3</v>
          </cell>
          <cell r="F160">
            <v>3.91</v>
          </cell>
        </row>
        <row r="161">
          <cell r="A161" t="str">
            <v>2 S 01 100 11</v>
          </cell>
          <cell r="B161" t="str">
            <v>Esc. carga tr. mat 1ª c. DMT 400 a 600m c/carreg</v>
          </cell>
          <cell r="E161" t="str">
            <v>m3</v>
          </cell>
          <cell r="F161">
            <v>4.1100000000000003</v>
          </cell>
        </row>
        <row r="162">
          <cell r="A162" t="str">
            <v>2 S 01 100 12</v>
          </cell>
          <cell r="B162" t="str">
            <v>Esc. carga tr. mat 1ª c. DMT 600 a 800m c/carreg</v>
          </cell>
          <cell r="E162" t="str">
            <v>m3</v>
          </cell>
          <cell r="F162">
            <v>4.47</v>
          </cell>
        </row>
        <row r="163">
          <cell r="A163" t="str">
            <v>2 S 01 100 13</v>
          </cell>
          <cell r="B163" t="str">
            <v>Esc. carga tr. mat 1ª c. DMT 800 a 1000m c/carreg</v>
          </cell>
          <cell r="E163" t="str">
            <v>m3</v>
          </cell>
          <cell r="F163">
            <v>4.68</v>
          </cell>
        </row>
        <row r="164">
          <cell r="A164" t="str">
            <v>2 S 01 100 14</v>
          </cell>
          <cell r="B164" t="str">
            <v>Esc. carga tr. mat 1ª c. DMT 1000 a 1200m c/carreg</v>
          </cell>
          <cell r="E164" t="str">
            <v>m3</v>
          </cell>
          <cell r="F164">
            <v>4.97</v>
          </cell>
        </row>
        <row r="165">
          <cell r="A165" t="str">
            <v>2 S 01 100 15</v>
          </cell>
          <cell r="B165" t="str">
            <v>Esc. carga tr. mat 1ª c. DMT 1200 a 1400m c/carreg</v>
          </cell>
          <cell r="E165" t="str">
            <v>m3</v>
          </cell>
          <cell r="F165">
            <v>5.14</v>
          </cell>
        </row>
        <row r="166">
          <cell r="A166" t="str">
            <v>2 S 01 100 16</v>
          </cell>
          <cell r="B166" t="str">
            <v>Esc. carga tr. mat 1ª c. DMT 1400 a 1600m c/carreg</v>
          </cell>
          <cell r="E166" t="str">
            <v>m3</v>
          </cell>
          <cell r="F166">
            <v>5.31</v>
          </cell>
        </row>
        <row r="167">
          <cell r="A167" t="str">
            <v>2 S 01 100 17</v>
          </cell>
          <cell r="B167" t="str">
            <v>Esc. carga tr. mat 1ª c. DMT 1600 a 1800m c/carreg</v>
          </cell>
          <cell r="E167" t="str">
            <v>m3</v>
          </cell>
          <cell r="F167">
            <v>5.44</v>
          </cell>
        </row>
        <row r="168">
          <cell r="A168" t="str">
            <v>2 S 01 100 18</v>
          </cell>
          <cell r="B168" t="str">
            <v>Esc. carga tr. mat 1ª c. DMT 1800 a 2000m c/carreg</v>
          </cell>
          <cell r="E168" t="str">
            <v>m3</v>
          </cell>
          <cell r="F168">
            <v>5.72</v>
          </cell>
        </row>
        <row r="169">
          <cell r="A169" t="str">
            <v>2 S 01 100 19</v>
          </cell>
          <cell r="B169" t="str">
            <v>Esc. carga tr. mat 1ª c. DMT 2000 a 3000m c/carreg</v>
          </cell>
          <cell r="E169" t="str">
            <v>m3</v>
          </cell>
          <cell r="F169">
            <v>6.42</v>
          </cell>
        </row>
        <row r="170">
          <cell r="A170" t="str">
            <v>2 S 01 100 20</v>
          </cell>
          <cell r="B170" t="str">
            <v>Esc. carga tr. mat 1ª c. DMT 3000 a 5000m c/carreg</v>
          </cell>
          <cell r="E170" t="str">
            <v>m3</v>
          </cell>
          <cell r="F170">
            <v>8.36</v>
          </cell>
        </row>
        <row r="171">
          <cell r="A171" t="str">
            <v>2 S 01 100 21</v>
          </cell>
          <cell r="B171" t="str">
            <v>Escavação carga transp. manual mat.1a cat. DT=20m</v>
          </cell>
          <cell r="E171" t="str">
            <v>m3</v>
          </cell>
          <cell r="F171">
            <v>15.59</v>
          </cell>
        </row>
        <row r="172">
          <cell r="A172" t="str">
            <v>2 S 01 100 22</v>
          </cell>
          <cell r="B172" t="str">
            <v>Esc. carga transp. mat 1ª cat DMT 50 a 200m c/e</v>
          </cell>
          <cell r="E172" t="str">
            <v>m3</v>
          </cell>
          <cell r="F172">
            <v>3.51</v>
          </cell>
        </row>
        <row r="173">
          <cell r="A173" t="str">
            <v>2 S 01 100 23</v>
          </cell>
          <cell r="B173" t="str">
            <v>Esc. carga transp. mat 1ª cat DMT 200 a 400m c/e</v>
          </cell>
          <cell r="E173" t="str">
            <v>m3</v>
          </cell>
          <cell r="F173">
            <v>3.86</v>
          </cell>
        </row>
        <row r="174">
          <cell r="A174" t="str">
            <v>2 S 01 100 24</v>
          </cell>
          <cell r="B174" t="str">
            <v>Esc. carga transp. mat 1ª cat DMT 400 a 600m c/e</v>
          </cell>
          <cell r="E174" t="str">
            <v>m3</v>
          </cell>
          <cell r="F174">
            <v>4.0599999999999996</v>
          </cell>
        </row>
        <row r="175">
          <cell r="A175" t="str">
            <v>2 S 01 100 25</v>
          </cell>
          <cell r="B175" t="str">
            <v>Esc. carga transp. mat 1ª cat DMT 600 a 800m c/e</v>
          </cell>
          <cell r="E175" t="str">
            <v>m3</v>
          </cell>
          <cell r="F175">
            <v>4.3600000000000003</v>
          </cell>
        </row>
        <row r="176">
          <cell r="A176" t="str">
            <v>2 S 01 100 26</v>
          </cell>
          <cell r="B176" t="str">
            <v>Esc. carga transp. mat 1ª cat DMT 800 a 1000m c/e</v>
          </cell>
          <cell r="E176" t="str">
            <v>m3</v>
          </cell>
          <cell r="F176">
            <v>4.6500000000000004</v>
          </cell>
        </row>
        <row r="177">
          <cell r="A177" t="str">
            <v>2 S 01 100 27</v>
          </cell>
          <cell r="B177" t="str">
            <v>Esc. carga transp. mat 1ª cat DMT 1000 a 1200m c/e</v>
          </cell>
          <cell r="E177" t="str">
            <v>m3</v>
          </cell>
          <cell r="F177">
            <v>4.88</v>
          </cell>
        </row>
        <row r="178">
          <cell r="A178" t="str">
            <v>2 S 01 100 28</v>
          </cell>
          <cell r="B178" t="str">
            <v>Esc. carga transp. mat 1ª cat DMT 1200 a 1400m c/e</v>
          </cell>
          <cell r="E178" t="str">
            <v>m3</v>
          </cell>
          <cell r="F178">
            <v>5.05</v>
          </cell>
        </row>
        <row r="179">
          <cell r="A179" t="str">
            <v>2 S 01 100 29</v>
          </cell>
          <cell r="B179" t="str">
            <v>Esc. carga transp. mat 1ª cat DMT 1400 a 1600m c/e</v>
          </cell>
          <cell r="E179" t="str">
            <v>m3</v>
          </cell>
          <cell r="F179">
            <v>5.33</v>
          </cell>
        </row>
        <row r="180">
          <cell r="A180" t="str">
            <v>2 S 01 100 30</v>
          </cell>
          <cell r="B180" t="str">
            <v>Esc. carga transp. mat 1ª cat DMT 1600 a 1800m c/e</v>
          </cell>
          <cell r="E180" t="str">
            <v>m3</v>
          </cell>
          <cell r="F180">
            <v>5.41</v>
          </cell>
        </row>
        <row r="181">
          <cell r="A181" t="str">
            <v>2 S 01 100 31</v>
          </cell>
          <cell r="B181" t="str">
            <v>Esc. carga transp. mat 1ª cat DMT 1800 a 2000m c/e</v>
          </cell>
          <cell r="E181" t="str">
            <v>m3</v>
          </cell>
          <cell r="F181">
            <v>5.63</v>
          </cell>
        </row>
        <row r="182">
          <cell r="A182" t="str">
            <v>2 S 01 100 32</v>
          </cell>
          <cell r="B182" t="str">
            <v>Esc. carga transp. mat 1ª cat DMT 2000 a 3000m c/e</v>
          </cell>
          <cell r="E182" t="str">
            <v>m3</v>
          </cell>
          <cell r="F182">
            <v>6.35</v>
          </cell>
        </row>
        <row r="183">
          <cell r="A183" t="str">
            <v>2 S 01 100 33</v>
          </cell>
          <cell r="B183" t="str">
            <v>Esc. carga transp. mat 1ª cat DMT 3000 a 5000m c/e</v>
          </cell>
          <cell r="E183" t="str">
            <v>m3</v>
          </cell>
          <cell r="F183">
            <v>8.32</v>
          </cell>
        </row>
        <row r="184">
          <cell r="A184" t="str">
            <v>2 S 01 101 01</v>
          </cell>
          <cell r="B184" t="str">
            <v>Esc. carga transp. mat 2ª cat DMT 50m</v>
          </cell>
          <cell r="E184" t="str">
            <v>m3</v>
          </cell>
          <cell r="F184">
            <v>2.38</v>
          </cell>
        </row>
        <row r="185">
          <cell r="A185" t="str">
            <v>2 S 01 101 02</v>
          </cell>
          <cell r="B185" t="str">
            <v>Esc. carga transp. mat 2ª cat DMT 50 a 200m c/m</v>
          </cell>
          <cell r="E185" t="str">
            <v>m3</v>
          </cell>
          <cell r="F185">
            <v>6.04</v>
          </cell>
        </row>
        <row r="186">
          <cell r="A186" t="str">
            <v>2 S 01 101 03</v>
          </cell>
          <cell r="B186" t="str">
            <v>Esc. carga transp. mat 2ª cat DMT 200 a 400m c/m</v>
          </cell>
          <cell r="E186" t="str">
            <v>m3</v>
          </cell>
          <cell r="F186">
            <v>6.06</v>
          </cell>
        </row>
        <row r="187">
          <cell r="A187" t="str">
            <v>2 S 01 101 04</v>
          </cell>
          <cell r="B187" t="str">
            <v>Esc. carga transp. mat 2ª cat DMT 400 a 600m c/m</v>
          </cell>
          <cell r="E187" t="str">
            <v>m3</v>
          </cell>
          <cell r="F187">
            <v>7.35</v>
          </cell>
        </row>
        <row r="188">
          <cell r="A188" t="str">
            <v>2 S 01 101 05</v>
          </cell>
          <cell r="B188" t="str">
            <v>Esc. carga transp. mat 2ª cat DMT 600 a 800m c/m</v>
          </cell>
          <cell r="E188" t="str">
            <v>m3</v>
          </cell>
          <cell r="F188">
            <v>8.65</v>
          </cell>
        </row>
        <row r="189">
          <cell r="A189" t="str">
            <v>2 S 01 101 06</v>
          </cell>
          <cell r="B189" t="str">
            <v>Esc. carga transp. mat 2ª cat DMT 800 a 1000m c/m</v>
          </cell>
          <cell r="E189" t="str">
            <v>m3</v>
          </cell>
          <cell r="F189">
            <v>9.9499999999999993</v>
          </cell>
        </row>
        <row r="190">
          <cell r="A190" t="str">
            <v>2 S 01 101 07</v>
          </cell>
          <cell r="B190" t="str">
            <v>Esc. carga transp. mat 2ª cat DMT 1000 a 1200m c/m</v>
          </cell>
          <cell r="E190" t="str">
            <v>m3</v>
          </cell>
          <cell r="F190">
            <v>9.9600000000000009</v>
          </cell>
        </row>
        <row r="191">
          <cell r="A191" t="str">
            <v>2 S 01 101 08</v>
          </cell>
          <cell r="B191" t="str">
            <v>Esc. carga transp. mat 2ª cat DMT 1200 a 1400m c/m</v>
          </cell>
          <cell r="E191" t="str">
            <v>m3</v>
          </cell>
          <cell r="F191">
            <v>11.26</v>
          </cell>
        </row>
        <row r="192">
          <cell r="A192" t="str">
            <v>2 S 01 101 09</v>
          </cell>
          <cell r="B192" t="str">
            <v>Esc. carga tr. mat 2ª c. DMT 50 a 200m c/carreg</v>
          </cell>
          <cell r="E192" t="str">
            <v>m3</v>
          </cell>
          <cell r="F192">
            <v>5.79</v>
          </cell>
        </row>
        <row r="193">
          <cell r="A193" t="str">
            <v>2 S 01 101 10</v>
          </cell>
          <cell r="B193" t="str">
            <v>Esc. carga tr. mat 2ª c. DMT 200 a 400m c/carreg</v>
          </cell>
          <cell r="E193" t="str">
            <v>m3</v>
          </cell>
          <cell r="F193">
            <v>6.24</v>
          </cell>
        </row>
        <row r="194">
          <cell r="A194" t="str">
            <v>2 S 01 101 11</v>
          </cell>
          <cell r="B194" t="str">
            <v>Esc. carga tr. mat 2a c. DMT 400 a 600m c/carreg</v>
          </cell>
          <cell r="E194" t="str">
            <v>m3</v>
          </cell>
          <cell r="F194">
            <v>6.48</v>
          </cell>
        </row>
        <row r="195">
          <cell r="A195" t="str">
            <v>2 S 01 101 12</v>
          </cell>
          <cell r="B195" t="str">
            <v>Esc. carga tr. mat 2a c. DMT 600 a 800m c/carreg</v>
          </cell>
          <cell r="E195" t="str">
            <v>m3</v>
          </cell>
          <cell r="F195">
            <v>6.84</v>
          </cell>
        </row>
        <row r="196">
          <cell r="A196" t="str">
            <v>2 S 01 101 13</v>
          </cell>
          <cell r="B196" t="str">
            <v>Esc. carga tr. mat 2a c. DMT 800 a 1000m c/carreg</v>
          </cell>
          <cell r="E196" t="str">
            <v>m3</v>
          </cell>
          <cell r="F196">
            <v>7.12</v>
          </cell>
        </row>
        <row r="197">
          <cell r="A197" t="str">
            <v>2 S 01 101 14</v>
          </cell>
          <cell r="B197" t="str">
            <v>Esc. carga tr. mat 2a c. DMT 1000 a 1200m c/carreg</v>
          </cell>
          <cell r="E197" t="str">
            <v>m3</v>
          </cell>
          <cell r="F197">
            <v>7.39</v>
          </cell>
        </row>
        <row r="198">
          <cell r="A198" t="str">
            <v>2 S 01 101 15</v>
          </cell>
          <cell r="B198" t="str">
            <v>Esc. carga tr. mat 2a c. DMT 1200 a 1400m c/carreg</v>
          </cell>
          <cell r="E198" t="str">
            <v>m3</v>
          </cell>
          <cell r="F198">
            <v>7.65</v>
          </cell>
        </row>
        <row r="199">
          <cell r="A199" t="str">
            <v>2 S 01 101 16</v>
          </cell>
          <cell r="B199" t="str">
            <v>Esc. carga tr. mat 2a c. DMT 1400 a 1600m c/carreg</v>
          </cell>
          <cell r="E199" t="str">
            <v>m3</v>
          </cell>
          <cell r="F199">
            <v>7.92</v>
          </cell>
        </row>
        <row r="200">
          <cell r="A200" t="str">
            <v>2 S 01 101 17</v>
          </cell>
          <cell r="B200" t="str">
            <v>Esc. carga tr. mat 2a c. DMT 1600 a 1800m c/carreg</v>
          </cell>
          <cell r="E200" t="str">
            <v>m3</v>
          </cell>
          <cell r="F200">
            <v>8.1</v>
          </cell>
        </row>
        <row r="201">
          <cell r="A201" t="str">
            <v>2 S 01 101 18</v>
          </cell>
          <cell r="B201" t="str">
            <v>Esc. carga tr. mat 2a c. DMT 1800 a 2000m c/carreg</v>
          </cell>
          <cell r="E201" t="str">
            <v>m3</v>
          </cell>
          <cell r="F201">
            <v>8.41</v>
          </cell>
        </row>
        <row r="202">
          <cell r="A202" t="str">
            <v>2 S 01 101 19</v>
          </cell>
          <cell r="B202" t="str">
            <v>Esc. carga tr. mat 2a c. DMT 2000 a 3000m c/carreg</v>
          </cell>
          <cell r="E202" t="str">
            <v>m3</v>
          </cell>
          <cell r="F202">
            <v>9.1999999999999993</v>
          </cell>
        </row>
        <row r="203">
          <cell r="A203" t="str">
            <v>2 S 01 101 20</v>
          </cell>
          <cell r="B203" t="str">
            <v>Esc. carga tr. mat 2a c. DMT 3000 a 5000m c/carreg</v>
          </cell>
          <cell r="E203" t="str">
            <v>m3</v>
          </cell>
          <cell r="F203">
            <v>11.58</v>
          </cell>
        </row>
        <row r="204">
          <cell r="A204" t="str">
            <v>2 S 01 101 22</v>
          </cell>
          <cell r="B204" t="str">
            <v>Esc. carga transp. mat 2a cat DMT 50 a 200m c/e</v>
          </cell>
          <cell r="E204" t="str">
            <v>m3</v>
          </cell>
          <cell r="F204">
            <v>4.92</v>
          </cell>
        </row>
        <row r="205">
          <cell r="A205" t="str">
            <v>2 S 01 101 23</v>
          </cell>
          <cell r="B205" t="str">
            <v>Esc. carga transp. mat 2a cat DMT 200 a 400m c/e</v>
          </cell>
          <cell r="E205" t="str">
            <v>m3</v>
          </cell>
          <cell r="F205">
            <v>5.27</v>
          </cell>
        </row>
        <row r="206">
          <cell r="A206" t="str">
            <v>2 S 01 101 24</v>
          </cell>
          <cell r="B206" t="str">
            <v>Esc. carga transp. mat 2a cat DMT 400 a 600m c/e</v>
          </cell>
          <cell r="E206" t="str">
            <v>m3</v>
          </cell>
          <cell r="F206">
            <v>5.61</v>
          </cell>
        </row>
        <row r="207">
          <cell r="A207" t="str">
            <v>2 S 01 101 25</v>
          </cell>
          <cell r="B207" t="str">
            <v>Esc. carga transp. mat 2a cat DMT 600 a 800m c/e</v>
          </cell>
          <cell r="E207" t="str">
            <v>m3</v>
          </cell>
          <cell r="F207">
            <v>5.98</v>
          </cell>
        </row>
        <row r="208">
          <cell r="A208" t="str">
            <v>2 S 01 101 26</v>
          </cell>
          <cell r="B208" t="str">
            <v>Esc. carga transp. mat 2a cat DMT 800 a 1000m c/e</v>
          </cell>
          <cell r="E208" t="str">
            <v>m3</v>
          </cell>
          <cell r="F208">
            <v>6.26</v>
          </cell>
        </row>
        <row r="209">
          <cell r="A209" t="str">
            <v>2 S 01 101 27</v>
          </cell>
          <cell r="B209" t="str">
            <v>Esc. carga transp. mat 2a cat DMT 1000 a 1200m c/e</v>
          </cell>
          <cell r="E209" t="str">
            <v>m3</v>
          </cell>
          <cell r="F209">
            <v>6.53</v>
          </cell>
        </row>
        <row r="210">
          <cell r="A210" t="str">
            <v>2 S 01 101 28</v>
          </cell>
          <cell r="B210" t="str">
            <v>Esc. carga transp. mat 2a cat DMT 1200 a 1400m c/e</v>
          </cell>
          <cell r="E210" t="str">
            <v>m3</v>
          </cell>
          <cell r="F210">
            <v>6.86</v>
          </cell>
        </row>
        <row r="211">
          <cell r="A211" t="str">
            <v>2 S 01 101 29</v>
          </cell>
          <cell r="B211" t="str">
            <v>Esc. carga transp. mat 2a cat DMT 1400 a 1600m c/e</v>
          </cell>
          <cell r="E211" t="str">
            <v>m3</v>
          </cell>
          <cell r="F211">
            <v>7.08</v>
          </cell>
        </row>
        <row r="212">
          <cell r="A212" t="str">
            <v>2 S 01 101 30</v>
          </cell>
          <cell r="B212" t="str">
            <v>Esc. carga transp. mat 2a cat DMT 1600 a 1800m c/e</v>
          </cell>
          <cell r="E212" t="str">
            <v>m3</v>
          </cell>
          <cell r="F212">
            <v>7.19</v>
          </cell>
        </row>
        <row r="213">
          <cell r="A213" t="str">
            <v>2 S 01 101 31</v>
          </cell>
          <cell r="B213" t="str">
            <v>Esc. carga transp. mat 2a cat DMT 1800 a 2000m c/e</v>
          </cell>
          <cell r="E213" t="str">
            <v>m3</v>
          </cell>
          <cell r="F213">
            <v>7.51</v>
          </cell>
        </row>
        <row r="214">
          <cell r="A214" t="str">
            <v>2 S 01 101 32</v>
          </cell>
          <cell r="B214" t="str">
            <v>Esc. carga transp. mat 2a cat DMT 2000 a 3000m c/e</v>
          </cell>
          <cell r="E214" t="str">
            <v>m3</v>
          </cell>
          <cell r="F214">
            <v>8.44</v>
          </cell>
        </row>
        <row r="215">
          <cell r="A215" t="str">
            <v>2 S 01 101 33</v>
          </cell>
          <cell r="B215" t="str">
            <v>Esc. carga transp. mat 2a cat DMT 3000 a 5000m c/e</v>
          </cell>
          <cell r="E215" t="str">
            <v>m3</v>
          </cell>
          <cell r="F215">
            <v>10.84</v>
          </cell>
        </row>
        <row r="216">
          <cell r="A216" t="str">
            <v>2 S 01 102 01</v>
          </cell>
          <cell r="B216" t="str">
            <v>Esc. carga transp. mat 3a cat DMT até 50m</v>
          </cell>
          <cell r="E216" t="str">
            <v>m3</v>
          </cell>
          <cell r="F216">
            <v>17.61</v>
          </cell>
        </row>
        <row r="217">
          <cell r="A217" t="str">
            <v>2 S 01 102 02</v>
          </cell>
          <cell r="B217" t="str">
            <v>Esc. carga transp. mat 3a cat DMT 50 a 200m</v>
          </cell>
          <cell r="E217" t="str">
            <v>m3</v>
          </cell>
          <cell r="F217">
            <v>20.02</v>
          </cell>
        </row>
        <row r="218">
          <cell r="A218" t="str">
            <v>2 S 01 102 03</v>
          </cell>
          <cell r="B218" t="str">
            <v>Esc. carga transp. mat 3a cat DMT 200 a 400m</v>
          </cell>
          <cell r="E218" t="str">
            <v>m3</v>
          </cell>
          <cell r="F218">
            <v>20.54</v>
          </cell>
        </row>
        <row r="219">
          <cell r="A219" t="str">
            <v>2 S 01 102 04</v>
          </cell>
          <cell r="B219" t="str">
            <v>Esc. carga transp. mat 3a cat DMT 400 a 600m</v>
          </cell>
          <cell r="E219" t="str">
            <v>m3</v>
          </cell>
          <cell r="F219">
            <v>21.27</v>
          </cell>
        </row>
        <row r="220">
          <cell r="A220" t="str">
            <v>2 S 01 102 05</v>
          </cell>
          <cell r="B220" t="str">
            <v>Esc. carga transp. mat 3a cat DMT 600 a 800m</v>
          </cell>
          <cell r="E220" t="str">
            <v>m3</v>
          </cell>
          <cell r="F220">
            <v>21.79</v>
          </cell>
        </row>
        <row r="221">
          <cell r="A221" t="str">
            <v>2 S 01 102 06</v>
          </cell>
          <cell r="B221" t="str">
            <v>Esc. carga transp. mat 3a cat DMT 800 a 1000m</v>
          </cell>
          <cell r="E221" t="str">
            <v>m3</v>
          </cell>
          <cell r="F221">
            <v>22.31</v>
          </cell>
        </row>
        <row r="222">
          <cell r="A222" t="str">
            <v>2 S 01 102 07</v>
          </cell>
          <cell r="B222" t="str">
            <v>Esc. carga transp. mat 3a cat DMT 1000 a 1200m</v>
          </cell>
          <cell r="E222" t="str">
            <v>m3</v>
          </cell>
          <cell r="F222">
            <v>22.54</v>
          </cell>
        </row>
        <row r="223">
          <cell r="A223" t="str">
            <v>2 S 01 300 01</v>
          </cell>
          <cell r="B223" t="str">
            <v>Esc. carga transp. solos moles DMT 0 a 200m</v>
          </cell>
          <cell r="E223" t="str">
            <v>m3</v>
          </cell>
          <cell r="F223">
            <v>10.49</v>
          </cell>
        </row>
        <row r="224">
          <cell r="A224" t="str">
            <v>2 S 01 300 02</v>
          </cell>
          <cell r="B224" t="str">
            <v>Esc. carga transp. solos moles DMT 200 a 400m</v>
          </cell>
          <cell r="E224" t="str">
            <v>m3</v>
          </cell>
          <cell r="F224">
            <v>11.3</v>
          </cell>
        </row>
        <row r="225">
          <cell r="A225" t="str">
            <v>2 S 01 300 03</v>
          </cell>
          <cell r="B225" t="str">
            <v>Esc. carga transp. solos moles DMT 400 a 600m</v>
          </cell>
          <cell r="E225" t="str">
            <v>m3</v>
          </cell>
          <cell r="F225">
            <v>11.64</v>
          </cell>
        </row>
        <row r="226">
          <cell r="A226" t="str">
            <v>2 S 01 300 04</v>
          </cell>
          <cell r="B226" t="str">
            <v>Esc. carga transp. solos moles DMT 600 a 800m</v>
          </cell>
          <cell r="E226" t="str">
            <v>m3</v>
          </cell>
          <cell r="F226">
            <v>12.04</v>
          </cell>
        </row>
        <row r="227">
          <cell r="A227" t="str">
            <v>2 S 01 300 05</v>
          </cell>
          <cell r="B227" t="str">
            <v>Esc. carga transp. solos moles DMT 800 a 1000m</v>
          </cell>
          <cell r="E227" t="str">
            <v>m3</v>
          </cell>
          <cell r="F227">
            <v>12.8</v>
          </cell>
        </row>
        <row r="228">
          <cell r="A228" t="str">
            <v>2 S 01 510 00</v>
          </cell>
          <cell r="B228" t="str">
            <v>Compactação de aterros a 95% proctor normal</v>
          </cell>
          <cell r="E228" t="str">
            <v>m3</v>
          </cell>
          <cell r="F228">
            <v>1.56</v>
          </cell>
        </row>
        <row r="229">
          <cell r="A229" t="str">
            <v>2 S 01 511 00</v>
          </cell>
          <cell r="B229" t="str">
            <v>Compactação de aterros a 100% proctor normal</v>
          </cell>
          <cell r="E229" t="str">
            <v>m3</v>
          </cell>
          <cell r="F229">
            <v>1.81</v>
          </cell>
        </row>
        <row r="230">
          <cell r="A230" t="str">
            <v>2 S 01 512 01</v>
          </cell>
          <cell r="B230" t="str">
            <v>Construção de corpo de aterro em rocha</v>
          </cell>
          <cell r="E230" t="str">
            <v>m3</v>
          </cell>
          <cell r="F230">
            <v>5.1100000000000003</v>
          </cell>
        </row>
        <row r="231">
          <cell r="A231" t="str">
            <v>2 S 01 512 02</v>
          </cell>
          <cell r="B231" t="str">
            <v>Compactação de camada final de aterro de rocha</v>
          </cell>
          <cell r="E231" t="str">
            <v>m3</v>
          </cell>
          <cell r="F231">
            <v>13.4</v>
          </cell>
        </row>
        <row r="232">
          <cell r="A232" t="str">
            <v>2 S 01 513 01</v>
          </cell>
          <cell r="B232" t="str">
            <v>Compactação de material de "bota-fora"</v>
          </cell>
          <cell r="E232" t="str">
            <v>m3</v>
          </cell>
          <cell r="F232">
            <v>1.22</v>
          </cell>
        </row>
        <row r="233">
          <cell r="A233" t="str">
            <v>2 S 02 100 00</v>
          </cell>
          <cell r="B233" t="str">
            <v>Reforço do subleito</v>
          </cell>
          <cell r="E233" t="str">
            <v>m3</v>
          </cell>
          <cell r="F233">
            <v>8.2899999999999991</v>
          </cell>
        </row>
        <row r="234">
          <cell r="A234" t="str">
            <v>2 S 02 110 00</v>
          </cell>
          <cell r="B234" t="str">
            <v>Regularização do subleito</v>
          </cell>
          <cell r="E234" t="str">
            <v>m2</v>
          </cell>
          <cell r="F234">
            <v>0.46</v>
          </cell>
        </row>
        <row r="235">
          <cell r="A235" t="str">
            <v>2 S 02 110 01</v>
          </cell>
          <cell r="B235" t="str">
            <v>Regul. subleito c/ fres. corte contr.autom. greide</v>
          </cell>
          <cell r="E235" t="str">
            <v>m2</v>
          </cell>
          <cell r="F235">
            <v>0.75</v>
          </cell>
        </row>
        <row r="236">
          <cell r="A236" t="str">
            <v>2 S 02 200 00</v>
          </cell>
          <cell r="B236" t="str">
            <v>Sub-base solo estabilizado granul. s/ mistura</v>
          </cell>
          <cell r="E236" t="str">
            <v>m3</v>
          </cell>
          <cell r="F236">
            <v>8.1199999999999992</v>
          </cell>
        </row>
        <row r="237">
          <cell r="A237" t="str">
            <v>2 S 02 200 01</v>
          </cell>
          <cell r="B237" t="str">
            <v>Base solo estabilizado granul. s/ mistura</v>
          </cell>
          <cell r="E237" t="str">
            <v>m3</v>
          </cell>
          <cell r="F237">
            <v>8.2899999999999991</v>
          </cell>
        </row>
        <row r="238">
          <cell r="A238" t="str">
            <v>2 S 02 210 00</v>
          </cell>
          <cell r="B238" t="str">
            <v>Sub-base estab. granul. c/ mistura solo na pista</v>
          </cell>
          <cell r="E238" t="str">
            <v>m3</v>
          </cell>
          <cell r="F238">
            <v>8.93</v>
          </cell>
        </row>
        <row r="239">
          <cell r="A239" t="str">
            <v>2 S 02 210 01</v>
          </cell>
          <cell r="B239" t="str">
            <v>Sub-base estab. granul. c/ mist. solo-areia pista</v>
          </cell>
          <cell r="E239" t="str">
            <v>m3</v>
          </cell>
          <cell r="F239">
            <v>10.02</v>
          </cell>
        </row>
        <row r="240">
          <cell r="A240" t="str">
            <v>2 S 02 210 02</v>
          </cell>
          <cell r="B240" t="str">
            <v>Base estab.granul.c/ mist.solo - areia na pista</v>
          </cell>
          <cell r="E240" t="str">
            <v>m3</v>
          </cell>
          <cell r="F240">
            <v>10.02</v>
          </cell>
        </row>
        <row r="241">
          <cell r="A241" t="str">
            <v>2 S 02 220 00</v>
          </cell>
          <cell r="B241" t="str">
            <v>Base estab.granul.c/ mistura solo - brita</v>
          </cell>
          <cell r="E241" t="str">
            <v>m3</v>
          </cell>
          <cell r="F241">
            <v>27.11</v>
          </cell>
        </row>
        <row r="242">
          <cell r="A242" t="str">
            <v>2 S 02 230 00</v>
          </cell>
          <cell r="B242" t="str">
            <v>Base de brita graduada</v>
          </cell>
          <cell r="E242" t="str">
            <v>m3</v>
          </cell>
          <cell r="F242">
            <v>42.92</v>
          </cell>
        </row>
        <row r="243">
          <cell r="A243" t="str">
            <v>2 S 02 230 01</v>
          </cell>
          <cell r="B243" t="str">
            <v>Base brita grad. c/ dist. agreg. contr. de greide</v>
          </cell>
          <cell r="E243" t="str">
            <v>m3</v>
          </cell>
          <cell r="F243">
            <v>43.93</v>
          </cell>
        </row>
        <row r="244">
          <cell r="A244" t="str">
            <v>2 S 02 231 00</v>
          </cell>
          <cell r="B244" t="str">
            <v>Base de macadame hidráulico</v>
          </cell>
          <cell r="E244" t="str">
            <v>m3</v>
          </cell>
          <cell r="F244">
            <v>37.630000000000003</v>
          </cell>
        </row>
        <row r="245">
          <cell r="A245" t="str">
            <v>2 S 02 241 01</v>
          </cell>
          <cell r="B245" t="str">
            <v>Base de solo cimento c/ mistura em usina</v>
          </cell>
          <cell r="E245" t="str">
            <v>m3</v>
          </cell>
          <cell r="F245">
            <v>109.32</v>
          </cell>
        </row>
        <row r="246">
          <cell r="A246" t="str">
            <v>2 S 02 243 01</v>
          </cell>
          <cell r="B246" t="str">
            <v>Sub-base de solo melhor. c/ cimento mist. em usina</v>
          </cell>
          <cell r="E246" t="str">
            <v>m3</v>
          </cell>
          <cell r="F246">
            <v>62.57</v>
          </cell>
        </row>
        <row r="247">
          <cell r="A247" t="str">
            <v>2 S 02 300 00</v>
          </cell>
          <cell r="B247" t="str">
            <v>Imprimação</v>
          </cell>
          <cell r="E247" t="str">
            <v>m2</v>
          </cell>
          <cell r="F247">
            <v>0.13</v>
          </cell>
        </row>
        <row r="248">
          <cell r="A248" t="str">
            <v>2 S 02 400 00</v>
          </cell>
          <cell r="B248" t="str">
            <v>Pintura de ligação</v>
          </cell>
          <cell r="E248" t="str">
            <v>m2</v>
          </cell>
          <cell r="F248">
            <v>0.09</v>
          </cell>
        </row>
        <row r="249">
          <cell r="A249" t="str">
            <v>2 S 02 500 00</v>
          </cell>
          <cell r="B249" t="str">
            <v>Tratamento superficial simples c/ cap</v>
          </cell>
          <cell r="E249" t="str">
            <v>m2</v>
          </cell>
          <cell r="F249">
            <v>0.49</v>
          </cell>
        </row>
        <row r="250">
          <cell r="A250" t="str">
            <v>2 S 02 500 01</v>
          </cell>
          <cell r="B250" t="str">
            <v>Tratamento superficial simples c/ emulsão</v>
          </cell>
          <cell r="E250" t="str">
            <v>m2</v>
          </cell>
          <cell r="F250">
            <v>0.46</v>
          </cell>
        </row>
        <row r="251">
          <cell r="A251" t="str">
            <v>2 S 02 500 02</v>
          </cell>
          <cell r="B251" t="str">
            <v>Tratamento superficial simples c/ banho diluído</v>
          </cell>
          <cell r="E251" t="str">
            <v>m2</v>
          </cell>
          <cell r="F251">
            <v>0.53</v>
          </cell>
        </row>
        <row r="252">
          <cell r="A252" t="str">
            <v>2 S 02 501 00</v>
          </cell>
          <cell r="B252" t="str">
            <v>Tratamento superficial duplo c/ cap</v>
          </cell>
          <cell r="E252" t="str">
            <v>m2</v>
          </cell>
          <cell r="F252">
            <v>1.45</v>
          </cell>
        </row>
        <row r="253">
          <cell r="A253" t="str">
            <v>2 S 02 501 01</v>
          </cell>
          <cell r="B253" t="str">
            <v>Tratamento superficial duplo c/ emulsão</v>
          </cell>
          <cell r="E253" t="str">
            <v>m2</v>
          </cell>
          <cell r="F253">
            <v>0.9</v>
          </cell>
        </row>
        <row r="254">
          <cell r="A254" t="str">
            <v>2 S 02 501 02</v>
          </cell>
          <cell r="B254" t="str">
            <v>Tratamento superficial duplo c/ banho diluído</v>
          </cell>
          <cell r="E254" t="str">
            <v>m2</v>
          </cell>
          <cell r="F254">
            <v>1.6</v>
          </cell>
        </row>
        <row r="255">
          <cell r="A255" t="str">
            <v>2 S 02 502 00</v>
          </cell>
          <cell r="B255" t="str">
            <v>Tratamento superficial triplo c/ cap</v>
          </cell>
          <cell r="E255" t="str">
            <v>m2</v>
          </cell>
          <cell r="F255">
            <v>2.08</v>
          </cell>
        </row>
        <row r="256">
          <cell r="A256" t="str">
            <v>2 S 02 502 01</v>
          </cell>
          <cell r="B256" t="str">
            <v>Tratamento superficial triplo c/ emulsão</v>
          </cell>
          <cell r="E256" t="str">
            <v>m2</v>
          </cell>
          <cell r="F256">
            <v>2.1</v>
          </cell>
        </row>
        <row r="257">
          <cell r="A257" t="str">
            <v>2 S 02 502 02</v>
          </cell>
          <cell r="B257" t="str">
            <v>Tratamento superficial triplo c/ banho diluído</v>
          </cell>
          <cell r="E257" t="str">
            <v>m2</v>
          </cell>
          <cell r="F257">
            <v>2.29</v>
          </cell>
        </row>
        <row r="258">
          <cell r="A258" t="str">
            <v>2 S 02 530 00</v>
          </cell>
          <cell r="B258" t="str">
            <v>Pré-misturado a frio</v>
          </cell>
          <cell r="E258" t="str">
            <v>m3</v>
          </cell>
          <cell r="F258">
            <v>89.27</v>
          </cell>
        </row>
        <row r="259">
          <cell r="A259" t="str">
            <v>2 S 02 531 00</v>
          </cell>
          <cell r="B259" t="str">
            <v>Macadame betuminoso por penetração</v>
          </cell>
          <cell r="E259" t="str">
            <v>m3</v>
          </cell>
          <cell r="F259">
            <v>51.03</v>
          </cell>
        </row>
        <row r="260">
          <cell r="A260" t="str">
            <v>2 S 02 532 00</v>
          </cell>
          <cell r="B260" t="str">
            <v>Areia-asfalto a quente</v>
          </cell>
          <cell r="E260" t="str">
            <v>t</v>
          </cell>
          <cell r="F260">
            <v>38.67</v>
          </cell>
        </row>
        <row r="261">
          <cell r="A261" t="str">
            <v>2 S 02 540 01</v>
          </cell>
          <cell r="B261" t="str">
            <v>Conc. betuminoso usinado a quente - capa rolamento</v>
          </cell>
          <cell r="E261" t="str">
            <v>t</v>
          </cell>
          <cell r="F261">
            <v>34.15</v>
          </cell>
        </row>
        <row r="262">
          <cell r="A262" t="str">
            <v>2 S 02 540 02</v>
          </cell>
          <cell r="B262" t="str">
            <v>Concreto betuminoso usinado a quente - "binder"</v>
          </cell>
          <cell r="E262" t="str">
            <v>t</v>
          </cell>
          <cell r="F262">
            <v>33.619999999999997</v>
          </cell>
        </row>
        <row r="263">
          <cell r="A263" t="str">
            <v>2 S 02 603 00</v>
          </cell>
          <cell r="B263" t="str">
            <v>Sub-base de concreto rolado</v>
          </cell>
          <cell r="E263" t="str">
            <v>m3</v>
          </cell>
          <cell r="F263">
            <v>108.71</v>
          </cell>
        </row>
        <row r="264">
          <cell r="A264" t="str">
            <v>2 S 02 604 00</v>
          </cell>
          <cell r="B264" t="str">
            <v>Sub-base de concreto de cimento portland</v>
          </cell>
          <cell r="E264" t="str">
            <v>m3</v>
          </cell>
          <cell r="F264">
            <v>136.71</v>
          </cell>
        </row>
        <row r="265">
          <cell r="A265" t="str">
            <v>2 S 02 606 00</v>
          </cell>
          <cell r="B265" t="str">
            <v>Concreto de cimento portland com fôrma deslizante</v>
          </cell>
          <cell r="E265" t="str">
            <v>m3</v>
          </cell>
          <cell r="F265">
            <v>283.45999999999998</v>
          </cell>
        </row>
        <row r="266">
          <cell r="A266" t="str">
            <v>2 S 02 607 00</v>
          </cell>
          <cell r="B266" t="str">
            <v>Concreto cimento portland c/ equip. pequeno porte</v>
          </cell>
          <cell r="E266" t="str">
            <v>m3</v>
          </cell>
          <cell r="F266">
            <v>309.39999999999998</v>
          </cell>
        </row>
        <row r="267">
          <cell r="A267" t="str">
            <v>2 S 02 700 01</v>
          </cell>
          <cell r="B267" t="str">
            <v>Execução pavim. c/ peças pré-moldadas concr.</v>
          </cell>
          <cell r="E267" t="str">
            <v>m2</v>
          </cell>
          <cell r="F267">
            <v>53.64</v>
          </cell>
        </row>
        <row r="268">
          <cell r="A268" t="str">
            <v>2 S 02 702 00</v>
          </cell>
          <cell r="B268" t="str">
            <v>Limpeza e enchimento de junta de pavimento de conc</v>
          </cell>
          <cell r="E268" t="str">
            <v>m</v>
          </cell>
          <cell r="F268">
            <v>2.64</v>
          </cell>
        </row>
        <row r="269">
          <cell r="A269" t="str">
            <v>2 S 03 000 02</v>
          </cell>
          <cell r="B269" t="str">
            <v>Escavação manual de cavas em material 1a cat</v>
          </cell>
          <cell r="E269" t="str">
            <v>m3</v>
          </cell>
          <cell r="F269">
            <v>26.31</v>
          </cell>
        </row>
        <row r="270">
          <cell r="A270" t="str">
            <v>2 S 03 000 03</v>
          </cell>
          <cell r="B270" t="str">
            <v>Escavação manual de cavas em material 2a cat</v>
          </cell>
          <cell r="E270" t="str">
            <v>m3</v>
          </cell>
          <cell r="F270">
            <v>35.08</v>
          </cell>
        </row>
        <row r="271">
          <cell r="A271" t="str">
            <v>2 S 03 010 01</v>
          </cell>
          <cell r="B271" t="str">
            <v>Escavação em cavas de fundação com esgotamento</v>
          </cell>
          <cell r="E271" t="str">
            <v>m3</v>
          </cell>
          <cell r="F271">
            <v>29.91</v>
          </cell>
        </row>
        <row r="272">
          <cell r="A272" t="str">
            <v>2 S 03 119 01</v>
          </cell>
          <cell r="B272" t="str">
            <v>Escoramento com madeira de OAE</v>
          </cell>
          <cell r="E272" t="str">
            <v>m3</v>
          </cell>
          <cell r="F272">
            <v>21</v>
          </cell>
        </row>
        <row r="273">
          <cell r="A273" t="str">
            <v>2 S 03 300 01</v>
          </cell>
          <cell r="B273" t="str">
            <v>Confecção e lançamento concr. magro em betoneira</v>
          </cell>
          <cell r="E273" t="str">
            <v>m3</v>
          </cell>
          <cell r="F273">
            <v>180.91</v>
          </cell>
        </row>
        <row r="274">
          <cell r="A274" t="str">
            <v>2 S 03 321 00</v>
          </cell>
          <cell r="B274" t="str">
            <v>Conc.estr.fck=8 MPa-contr.raz.uso ger.conf. e lanç</v>
          </cell>
          <cell r="E274" t="str">
            <v>m3</v>
          </cell>
          <cell r="F274">
            <v>215.84</v>
          </cell>
        </row>
        <row r="275">
          <cell r="A275" t="str">
            <v>2 S 03 322 00</v>
          </cell>
          <cell r="B275" t="str">
            <v>Conc.estr.fck=10 MPa-contr.raz.uso ger.conf.e lanç</v>
          </cell>
          <cell r="E275" t="str">
            <v>m3</v>
          </cell>
          <cell r="F275">
            <v>227.71</v>
          </cell>
        </row>
        <row r="276">
          <cell r="A276" t="str">
            <v>2 S 03 323 00</v>
          </cell>
          <cell r="B276" t="str">
            <v>Conc.estr.fck=12 MPa-contr.raz.uso ger.conf.e lanç</v>
          </cell>
          <cell r="E276" t="str">
            <v>m3</v>
          </cell>
          <cell r="F276">
            <v>240.46</v>
          </cell>
        </row>
        <row r="277">
          <cell r="A277" t="str">
            <v>2 S 03 324 00</v>
          </cell>
          <cell r="B277" t="str">
            <v>Conc.estr.fck=15 MPa-contr.raz.uso ger.conf.e lanç</v>
          </cell>
          <cell r="E277" t="str">
            <v>m3</v>
          </cell>
          <cell r="F277">
            <v>253.88</v>
          </cell>
        </row>
        <row r="278">
          <cell r="A278" t="str">
            <v>2 S 03 324 01</v>
          </cell>
          <cell r="B278" t="str">
            <v>Conc.estr.fck=15 MPa-contr.raz.c/adit.conf. e lanç</v>
          </cell>
          <cell r="E278" t="str">
            <v>m3</v>
          </cell>
          <cell r="F278">
            <v>234.5</v>
          </cell>
        </row>
        <row r="279">
          <cell r="A279" t="str">
            <v>2 S 03 325 00</v>
          </cell>
          <cell r="B279" t="str">
            <v>Conc.estr.fck=18 MPa-contr.raz.uso ger.conf.e lanç</v>
          </cell>
          <cell r="E279" t="str">
            <v>m3</v>
          </cell>
          <cell r="F279">
            <v>267.14</v>
          </cell>
        </row>
        <row r="280">
          <cell r="A280" t="str">
            <v>2 S 03 325 01</v>
          </cell>
          <cell r="B280" t="str">
            <v>Conc.estr.fck=18 MPa-contr.raz.c/adit.conf. e lanç</v>
          </cell>
          <cell r="E280" t="str">
            <v>m3</v>
          </cell>
          <cell r="F280">
            <v>246.77</v>
          </cell>
        </row>
        <row r="281">
          <cell r="A281" t="str">
            <v>2 S 03 326 00</v>
          </cell>
          <cell r="B281" t="str">
            <v>Conc.estr.fck=20 MPa-contr.raz.uso ger.conf.e lanç</v>
          </cell>
          <cell r="E281" t="str">
            <v>m3</v>
          </cell>
          <cell r="F281">
            <v>277.97000000000003</v>
          </cell>
        </row>
        <row r="282">
          <cell r="A282" t="str">
            <v>2 S 03 326 01</v>
          </cell>
          <cell r="B282" t="str">
            <v>Conc.estr.fck=20 MPa-contr.raz.c/adit.conf. e lanç</v>
          </cell>
          <cell r="E282" t="str">
            <v>m3</v>
          </cell>
          <cell r="F282">
            <v>257.87</v>
          </cell>
        </row>
        <row r="283">
          <cell r="A283" t="str">
            <v>2 S 03 327 00</v>
          </cell>
          <cell r="B283" t="str">
            <v>Conc.estr.fck=22 MPa-contr.raz.uso ger.conf.e lanç</v>
          </cell>
          <cell r="E283" t="str">
            <v>m3</v>
          </cell>
          <cell r="F283">
            <v>290.72000000000003</v>
          </cell>
        </row>
        <row r="284">
          <cell r="A284" t="str">
            <v>2 S 03 328 00</v>
          </cell>
          <cell r="B284" t="str">
            <v>Conc.estr.fck=24 MPa-contr.raz.uso ger.conf.e lanç</v>
          </cell>
          <cell r="E284" t="str">
            <v>m3</v>
          </cell>
          <cell r="F284">
            <v>303.72000000000003</v>
          </cell>
        </row>
        <row r="285">
          <cell r="A285" t="str">
            <v>2 S 03 329 00</v>
          </cell>
          <cell r="B285" t="str">
            <v>Conc.estr.fck=25 MPa-contr.raz.c/adit.conf. e lanç</v>
          </cell>
          <cell r="E285" t="str">
            <v>m3</v>
          </cell>
          <cell r="F285">
            <v>282.39999999999998</v>
          </cell>
        </row>
        <row r="286">
          <cell r="A286" t="str">
            <v>2 S 03 329 01</v>
          </cell>
          <cell r="B286" t="str">
            <v>Conc.estr.fck=26 MPa-contr.raz.uso ger.conf.e lanç</v>
          </cell>
          <cell r="E286" t="str">
            <v>m3</v>
          </cell>
          <cell r="F286">
            <v>315.58</v>
          </cell>
        </row>
        <row r="287">
          <cell r="A287" t="str">
            <v>2 S 03 329 02</v>
          </cell>
          <cell r="B287" t="str">
            <v>Conc.estr.fck=30 MPa-contr.raz.uso ger.conf.e lanç</v>
          </cell>
          <cell r="E287" t="str">
            <v>m3</v>
          </cell>
          <cell r="F287">
            <v>327.2</v>
          </cell>
        </row>
        <row r="288">
          <cell r="A288" t="str">
            <v>2 S 03 329 03</v>
          </cell>
          <cell r="B288" t="str">
            <v>Conc.estr.fck=30 MPa-contr.raz.uso ger.conf.e lanç</v>
          </cell>
          <cell r="E288" t="str">
            <v>m3</v>
          </cell>
          <cell r="F288">
            <v>304.86</v>
          </cell>
        </row>
        <row r="289">
          <cell r="A289" t="str">
            <v>2 S 03 329 04</v>
          </cell>
          <cell r="B289" t="str">
            <v>Conc.estr.fck=35 MPa-contr.raz.c/adit.conf. e lanç</v>
          </cell>
          <cell r="E289" t="str">
            <v>m3</v>
          </cell>
          <cell r="F289">
            <v>327.78</v>
          </cell>
        </row>
        <row r="290">
          <cell r="A290" t="str">
            <v>2 S 03 370 00</v>
          </cell>
          <cell r="B290" t="str">
            <v>Forma comum de madeira</v>
          </cell>
          <cell r="E290" t="str">
            <v>m2</v>
          </cell>
          <cell r="F290">
            <v>30.53</v>
          </cell>
        </row>
        <row r="291">
          <cell r="A291" t="str">
            <v>2 S 03 371 01</v>
          </cell>
          <cell r="B291" t="str">
            <v>Forma de placa compensada resinada</v>
          </cell>
          <cell r="E291" t="str">
            <v>m2</v>
          </cell>
          <cell r="F291">
            <v>24.24</v>
          </cell>
        </row>
        <row r="292">
          <cell r="A292" t="str">
            <v>2 S 03 371 02</v>
          </cell>
          <cell r="B292" t="str">
            <v>Forma de placa compensada plastificada</v>
          </cell>
          <cell r="E292" t="str">
            <v>m2</v>
          </cell>
          <cell r="F292">
            <v>26.83</v>
          </cell>
        </row>
        <row r="293">
          <cell r="A293" t="str">
            <v>2 S 03 372 01</v>
          </cell>
          <cell r="B293" t="str">
            <v>Formas para tubulão</v>
          </cell>
          <cell r="E293" t="str">
            <v>m2</v>
          </cell>
          <cell r="F293">
            <v>15.4</v>
          </cell>
        </row>
        <row r="294">
          <cell r="A294" t="str">
            <v>2 S 03 401 01</v>
          </cell>
          <cell r="B294" t="str">
            <v>Estaca tipo Franki D=350 mm</v>
          </cell>
          <cell r="E294" t="str">
            <v>m</v>
          </cell>
          <cell r="F294">
            <v>125.92</v>
          </cell>
        </row>
        <row r="295">
          <cell r="A295" t="str">
            <v>2 S 03 401 02</v>
          </cell>
          <cell r="B295" t="str">
            <v>Estaca tipo Franki D=400 mm</v>
          </cell>
          <cell r="E295" t="str">
            <v>m</v>
          </cell>
          <cell r="F295">
            <v>138.46</v>
          </cell>
        </row>
        <row r="296">
          <cell r="A296" t="str">
            <v>2 S 03 401 03</v>
          </cell>
          <cell r="B296" t="str">
            <v>Estaca tipo Franki D=520 mm</v>
          </cell>
          <cell r="E296" t="str">
            <v>m</v>
          </cell>
          <cell r="F296">
            <v>190.99</v>
          </cell>
        </row>
        <row r="297">
          <cell r="A297" t="str">
            <v>2 S 03 401 04</v>
          </cell>
          <cell r="B297" t="str">
            <v>Estaca tipo Franki D=600 mm</v>
          </cell>
          <cell r="E297" t="str">
            <v>m</v>
          </cell>
          <cell r="F297">
            <v>238.61</v>
          </cell>
        </row>
        <row r="298">
          <cell r="A298" t="str">
            <v>2 S 03 402 01</v>
          </cell>
          <cell r="B298" t="str">
            <v>Cravação estacas pré-mold. de concreto 30 x 30 cm</v>
          </cell>
          <cell r="E298" t="str">
            <v>m</v>
          </cell>
          <cell r="F298">
            <v>127.15</v>
          </cell>
        </row>
        <row r="299">
          <cell r="A299" t="str">
            <v>2 S 03 404 01</v>
          </cell>
          <cell r="B299" t="str">
            <v>Forn. e crav. estacas perfil met. I de 10" simples</v>
          </cell>
          <cell r="E299" t="str">
            <v>m</v>
          </cell>
          <cell r="F299">
            <v>260.58999999999997</v>
          </cell>
        </row>
        <row r="300">
          <cell r="A300" t="str">
            <v>2 S 03 404 04</v>
          </cell>
          <cell r="B300" t="str">
            <v>Forn. e crav. estacas perfil met. I de 10" duplo</v>
          </cell>
          <cell r="E300" t="str">
            <v>m</v>
          </cell>
          <cell r="F300">
            <v>403.83</v>
          </cell>
        </row>
        <row r="301">
          <cell r="A301" t="str">
            <v>2 S 03 404 11</v>
          </cell>
          <cell r="B301" t="str">
            <v>Cravação estacas met. trilhos soldados - estrela</v>
          </cell>
          <cell r="E301" t="str">
            <v>m</v>
          </cell>
          <cell r="F301">
            <v>266.54000000000002</v>
          </cell>
        </row>
        <row r="302">
          <cell r="A302" t="str">
            <v>2 S 03 410 01</v>
          </cell>
          <cell r="B302" t="str">
            <v>Tubulão a céu aberto diâmetro externo = 1,00 m</v>
          </cell>
          <cell r="E302" t="str">
            <v>m</v>
          </cell>
          <cell r="F302">
            <v>773.36</v>
          </cell>
        </row>
        <row r="303">
          <cell r="A303" t="str">
            <v>2 S 03 410 11</v>
          </cell>
          <cell r="B303" t="str">
            <v>Tubulão a céu aberto diâmetro externo = 1,20 m</v>
          </cell>
          <cell r="E303" t="str">
            <v>m</v>
          </cell>
          <cell r="F303">
            <v>1002.96</v>
          </cell>
        </row>
        <row r="304">
          <cell r="A304" t="str">
            <v>2 S 03 410 21</v>
          </cell>
          <cell r="B304" t="str">
            <v>Tubulão a céu aberto diâmetro externo = 1,40 m</v>
          </cell>
          <cell r="E304" t="str">
            <v>m</v>
          </cell>
          <cell r="F304">
            <v>1253.0999999999999</v>
          </cell>
        </row>
        <row r="305">
          <cell r="A305" t="str">
            <v>2 S 03 410 31</v>
          </cell>
          <cell r="B305" t="str">
            <v>Tubulão a céu aberto diâmetro externo = 1,60 m</v>
          </cell>
          <cell r="E305" t="str">
            <v>m</v>
          </cell>
          <cell r="F305">
            <v>1513.82</v>
          </cell>
        </row>
        <row r="306">
          <cell r="A306" t="str">
            <v>2 S 03 410 41</v>
          </cell>
          <cell r="B306" t="str">
            <v>Tubulão a céu aberto diâmetro externo = 1,80 m</v>
          </cell>
          <cell r="E306" t="str">
            <v>m</v>
          </cell>
          <cell r="F306">
            <v>1826.88</v>
          </cell>
        </row>
        <row r="307">
          <cell r="A307" t="str">
            <v>2 S 03 410 51</v>
          </cell>
          <cell r="B307" t="str">
            <v>Tubulão a céu aberto diâmetro externo = 2,00 m</v>
          </cell>
          <cell r="E307" t="str">
            <v>m</v>
          </cell>
          <cell r="F307">
            <v>2174.0300000000002</v>
          </cell>
        </row>
        <row r="308">
          <cell r="A308" t="str">
            <v>2 S 03 410 61</v>
          </cell>
          <cell r="B308" t="str">
            <v>Tubulão a céu aberto diâmetro externo = 2,20 m</v>
          </cell>
          <cell r="E308" t="str">
            <v>m</v>
          </cell>
          <cell r="F308">
            <v>2588.98</v>
          </cell>
        </row>
        <row r="309">
          <cell r="A309" t="str">
            <v>2 S 03 411 11</v>
          </cell>
          <cell r="B309" t="str">
            <v>Tub.ar comp.D=1,2 m prof.até 12 m lâmina d'água LF</v>
          </cell>
          <cell r="E309" t="str">
            <v>m</v>
          </cell>
          <cell r="F309">
            <v>2381.86</v>
          </cell>
        </row>
        <row r="310">
          <cell r="A310" t="str">
            <v>2 S 03 411 12</v>
          </cell>
          <cell r="B310" t="str">
            <v>Tub.ar comp.D=1,2 m prof. 12/18 m lâmina d'água LF</v>
          </cell>
          <cell r="E310" t="str">
            <v>m</v>
          </cell>
          <cell r="F310">
            <v>2648.55</v>
          </cell>
        </row>
        <row r="311">
          <cell r="A311" t="str">
            <v>2 S 03 411 13</v>
          </cell>
          <cell r="B311" t="str">
            <v>Tub.ar comp.D=1,2 m prof. 18/24 m lâmina d'água LF</v>
          </cell>
          <cell r="E311" t="str">
            <v>m</v>
          </cell>
          <cell r="F311">
            <v>2937.19</v>
          </cell>
        </row>
        <row r="312">
          <cell r="A312" t="str">
            <v>2 S 03 411 14</v>
          </cell>
          <cell r="B312" t="str">
            <v>Tub.ar comp.D=1,2 m prof. 24/27 m lâmina d'água LF</v>
          </cell>
          <cell r="E312" t="str">
            <v>m</v>
          </cell>
          <cell r="F312">
            <v>3358.9</v>
          </cell>
        </row>
        <row r="313">
          <cell r="A313" t="str">
            <v>2 S 03 411 15</v>
          </cell>
          <cell r="B313" t="str">
            <v>Tub.ar.comp.D=1,2 m prof. 27/31 m lâmina d'água LF</v>
          </cell>
          <cell r="E313" t="str">
            <v>m</v>
          </cell>
          <cell r="F313">
            <v>3944.44</v>
          </cell>
        </row>
        <row r="314">
          <cell r="A314" t="str">
            <v>2 S 03 411 21</v>
          </cell>
          <cell r="B314" t="str">
            <v>Tub.ar.comp.D=1,4 m prof.até 12 m lâmina d'água LF</v>
          </cell>
          <cell r="E314" t="str">
            <v>m</v>
          </cell>
          <cell r="F314">
            <v>3082.9</v>
          </cell>
        </row>
        <row r="315">
          <cell r="A315" t="str">
            <v>2 S 03 411 22</v>
          </cell>
          <cell r="B315" t="str">
            <v>Tub.ar comp.D=1,4 m prof. 12/18 m lâmina d'água LF</v>
          </cell>
          <cell r="E315" t="str">
            <v>m</v>
          </cell>
          <cell r="F315">
            <v>3441.26</v>
          </cell>
        </row>
        <row r="316">
          <cell r="A316" t="str">
            <v>2 S 03 411 23</v>
          </cell>
          <cell r="B316" t="str">
            <v>Tub.ar comp.D=1,4 m prof. 18/24 m lâmina d'água LF</v>
          </cell>
          <cell r="E316" t="str">
            <v>m</v>
          </cell>
          <cell r="F316">
            <v>3828.28</v>
          </cell>
        </row>
        <row r="317">
          <cell r="A317" t="str">
            <v>2 S 03 411 24</v>
          </cell>
          <cell r="B317" t="str">
            <v>Tub.ar comp.D=1,4 m prof. 24/27 m lâmina d'água LF</v>
          </cell>
          <cell r="E317" t="str">
            <v>m</v>
          </cell>
          <cell r="F317">
            <v>4394.09</v>
          </cell>
        </row>
        <row r="318">
          <cell r="A318" t="str">
            <v>2 S 03 411 25</v>
          </cell>
          <cell r="B318" t="str">
            <v>Tub.ar comp.D=1,4 m prof. 27/31 m lâmina d'água LF</v>
          </cell>
          <cell r="E318" t="str">
            <v>m</v>
          </cell>
          <cell r="F318">
            <v>5346.16</v>
          </cell>
        </row>
        <row r="319">
          <cell r="A319" t="str">
            <v>2 S 03 411 31</v>
          </cell>
          <cell r="B319" t="str">
            <v>Tub.ar comp.D=1,6 m prof.até 12 m lâmina d'água LF</v>
          </cell>
          <cell r="E319" t="str">
            <v>m</v>
          </cell>
          <cell r="F319">
            <v>3921.04</v>
          </cell>
        </row>
        <row r="320">
          <cell r="A320" t="str">
            <v>2 S 03 411 32</v>
          </cell>
          <cell r="B320" t="str">
            <v>Tub.ar comp.D=1,6 m prof. 12/18 m lâmina d'água LF</v>
          </cell>
          <cell r="E320" t="str">
            <v>m</v>
          </cell>
          <cell r="F320">
            <v>4394.1899999999996</v>
          </cell>
        </row>
        <row r="321">
          <cell r="A321" t="str">
            <v>2 S 03 411 33</v>
          </cell>
          <cell r="B321" t="str">
            <v>Tub.ar comp.D=1,6 m prof. 18/24 m lâmina d'água LF</v>
          </cell>
          <cell r="E321" t="str">
            <v>m</v>
          </cell>
          <cell r="F321">
            <v>4905.6000000000004</v>
          </cell>
        </row>
        <row r="322">
          <cell r="A322" t="str">
            <v>2 S 03 411 34</v>
          </cell>
          <cell r="B322" t="str">
            <v>Tub.ar comp.D=1,6 m prof. 24/27 m lâmina d'água LF</v>
          </cell>
          <cell r="E322" t="str">
            <v>m</v>
          </cell>
          <cell r="F322">
            <v>5653.63</v>
          </cell>
        </row>
        <row r="323">
          <cell r="A323" t="str">
            <v>2 S 03 411 35</v>
          </cell>
          <cell r="B323" t="str">
            <v>Tub.ar comp.D=1,6 m prof. 27/31 m lâmina d'água LF</v>
          </cell>
          <cell r="E323" t="str">
            <v>m</v>
          </cell>
          <cell r="F323">
            <v>6911.34</v>
          </cell>
        </row>
        <row r="324">
          <cell r="A324" t="str">
            <v>2 S 03 411 41</v>
          </cell>
          <cell r="B324" t="str">
            <v>Tub.ar comp.D=1,8 m prof.até 12 m lâmina d'água LF</v>
          </cell>
          <cell r="E324" t="str">
            <v>m</v>
          </cell>
          <cell r="F324">
            <v>4925.0200000000004</v>
          </cell>
        </row>
        <row r="325">
          <cell r="A325" t="str">
            <v>2 S 03 411 42</v>
          </cell>
          <cell r="B325" t="str">
            <v>Tub.ar comp.D=1,8 m prof. 12/18 m lâmina d'água LF</v>
          </cell>
          <cell r="E325" t="str">
            <v>m</v>
          </cell>
          <cell r="F325">
            <v>5532.88</v>
          </cell>
        </row>
        <row r="326">
          <cell r="A326" t="str">
            <v>2 S 03 411 43</v>
          </cell>
          <cell r="B326" t="str">
            <v>Tub.ar comp.D=1,8 m prof. 18/24 m lâmina d'água LF</v>
          </cell>
          <cell r="E326" t="str">
            <v>m</v>
          </cell>
          <cell r="F326">
            <v>6193.77</v>
          </cell>
        </row>
        <row r="327">
          <cell r="A327" t="str">
            <v>2 S 03 411 44</v>
          </cell>
          <cell r="B327" t="str">
            <v>Tub.ar comp.D=1,8 m prof. 24/27 m lâmina d'água LF</v>
          </cell>
          <cell r="E327" t="str">
            <v>m</v>
          </cell>
          <cell r="F327">
            <v>7163.5</v>
          </cell>
        </row>
        <row r="328">
          <cell r="A328" t="str">
            <v>2 S 03 411 45</v>
          </cell>
          <cell r="B328" t="str">
            <v>Tub.ar comp.D=1,8 m prof. 27/31 m lâmina d'água LF</v>
          </cell>
          <cell r="E328" t="str">
            <v>m</v>
          </cell>
          <cell r="F328">
            <v>8788.49</v>
          </cell>
        </row>
        <row r="329">
          <cell r="A329" t="str">
            <v>2 S 03 411 51</v>
          </cell>
          <cell r="B329" t="str">
            <v>Tub.ar comp.D=2,0 m até 12 m lâmina d'água LF</v>
          </cell>
          <cell r="E329" t="str">
            <v>m</v>
          </cell>
          <cell r="F329">
            <v>5872.03</v>
          </cell>
        </row>
        <row r="330">
          <cell r="A330" t="str">
            <v>2 S 03 411 52</v>
          </cell>
          <cell r="B330" t="str">
            <v>Tub.ar comp.D=2,0 m prof. 12/18 m lâmina d'água LF</v>
          </cell>
          <cell r="E330" t="str">
            <v>m</v>
          </cell>
          <cell r="F330">
            <v>6605.12</v>
          </cell>
        </row>
        <row r="331">
          <cell r="A331" t="str">
            <v>2 S 03 411 53</v>
          </cell>
          <cell r="B331" t="str">
            <v>Tub.ar comp.D=2,0 m prof.18/24 m lâmina d'água LF</v>
          </cell>
          <cell r="E331" t="str">
            <v>m</v>
          </cell>
          <cell r="F331">
            <v>7430.86</v>
          </cell>
        </row>
        <row r="332">
          <cell r="A332" t="str">
            <v>2 S 03 411 54</v>
          </cell>
          <cell r="B332" t="str">
            <v>Tub.ar comp.D=2,0 m prof.24/27 m lâmina d'água LF</v>
          </cell>
          <cell r="E332" t="str">
            <v>m</v>
          </cell>
          <cell r="F332">
            <v>8557.61</v>
          </cell>
        </row>
        <row r="333">
          <cell r="A333" t="str">
            <v>2 S 03 411 55</v>
          </cell>
          <cell r="B333" t="str">
            <v>Tub.ar comp.D=2,0 m prof.27/31 m lâmina d'água LF</v>
          </cell>
          <cell r="E333" t="str">
            <v>m</v>
          </cell>
          <cell r="F333">
            <v>10507.63</v>
          </cell>
        </row>
        <row r="334">
          <cell r="A334" t="str">
            <v>2 S 03 411 61</v>
          </cell>
          <cell r="B334" t="str">
            <v>Tub.ar comp.D=2,2 m prof.até 12 m lâmina d'água LF</v>
          </cell>
          <cell r="E334" t="str">
            <v>m</v>
          </cell>
          <cell r="F334">
            <v>7211.43</v>
          </cell>
        </row>
        <row r="335">
          <cell r="A335" t="str">
            <v>2 S 03 411 62</v>
          </cell>
          <cell r="B335" t="str">
            <v>Tub.ar comp.D=2,2 m prof.12/18 m lâmina d'água LF</v>
          </cell>
          <cell r="E335" t="str">
            <v>m</v>
          </cell>
          <cell r="F335">
            <v>8127.56</v>
          </cell>
        </row>
        <row r="336">
          <cell r="A336" t="str">
            <v>2 S 03 411 63</v>
          </cell>
          <cell r="B336" t="str">
            <v>Tub.ar comp.D=2,2 m prof.18/24 m lâmina d'água LF</v>
          </cell>
          <cell r="E336" t="str">
            <v>m</v>
          </cell>
          <cell r="F336">
            <v>9120.11</v>
          </cell>
        </row>
        <row r="337">
          <cell r="A337" t="str">
            <v>2 S 03 411 64</v>
          </cell>
          <cell r="B337" t="str">
            <v>Tub.ar comp.D=2,2 m prof.24/27 m lâmina d'água LF</v>
          </cell>
          <cell r="E337" t="str">
            <v>m</v>
          </cell>
          <cell r="F337">
            <v>10568.89</v>
          </cell>
        </row>
        <row r="338">
          <cell r="A338" t="str">
            <v>2 S 03 411 65</v>
          </cell>
          <cell r="B338" t="str">
            <v>Tub.ar comp.D=2,2 m prof.27/31m lâmina d'água LF</v>
          </cell>
          <cell r="E338" t="str">
            <v>m</v>
          </cell>
          <cell r="F338">
            <v>12527.11</v>
          </cell>
        </row>
        <row r="339">
          <cell r="A339" t="str">
            <v>2 S 03 412 01</v>
          </cell>
          <cell r="B339" t="str">
            <v>Esc.p/alarg. base tub.ar comp.prof. até 12 m LF</v>
          </cell>
          <cell r="E339" t="str">
            <v>m3</v>
          </cell>
          <cell r="F339">
            <v>1352.9</v>
          </cell>
        </row>
        <row r="340">
          <cell r="A340" t="str">
            <v>2 S 03 412 02</v>
          </cell>
          <cell r="B340" t="str">
            <v>Esc.p/alarg. base tub.ar comp.prof.12/18 m LF</v>
          </cell>
          <cell r="E340" t="str">
            <v>m3</v>
          </cell>
          <cell r="F340">
            <v>1584.9</v>
          </cell>
        </row>
        <row r="341">
          <cell r="A341" t="str">
            <v>2 S 03 412 03</v>
          </cell>
          <cell r="B341" t="str">
            <v>Esc.p/alarg. base tub.ar comp.prof.18/24 m LF</v>
          </cell>
          <cell r="E341" t="str">
            <v>m3</v>
          </cell>
          <cell r="F341">
            <v>1835.63</v>
          </cell>
        </row>
        <row r="342">
          <cell r="A342" t="str">
            <v>2 S 03 412 04</v>
          </cell>
          <cell r="B342" t="str">
            <v>Esc.p/alarg. base tub.ar comp.prof.24/27 m LF</v>
          </cell>
          <cell r="E342" t="str">
            <v>m3</v>
          </cell>
          <cell r="F342">
            <v>2201.66</v>
          </cell>
        </row>
        <row r="343">
          <cell r="A343" t="str">
            <v>2 S 03 412 05</v>
          </cell>
          <cell r="B343" t="str">
            <v>Esc.p/alarg. base tub.ar comp.prof.27/31m LF</v>
          </cell>
          <cell r="E343" t="str">
            <v>m3</v>
          </cell>
          <cell r="F343">
            <v>2819.05</v>
          </cell>
        </row>
        <row r="344">
          <cell r="A344" t="str">
            <v>2 S 03 412 11</v>
          </cell>
          <cell r="B344" t="str">
            <v>Forn.lanç.conc. base tub.ar comp.até 12m LF</v>
          </cell>
          <cell r="E344" t="str">
            <v>m3</v>
          </cell>
          <cell r="F344">
            <v>296.33</v>
          </cell>
        </row>
        <row r="345">
          <cell r="A345" t="str">
            <v>2 S 03 412 12</v>
          </cell>
          <cell r="B345" t="str">
            <v>Forn.lanc.conc.base tub.ar comp.prof.12/18m LF</v>
          </cell>
          <cell r="E345" t="str">
            <v>m3</v>
          </cell>
          <cell r="F345">
            <v>316.25</v>
          </cell>
        </row>
        <row r="346">
          <cell r="A346" t="str">
            <v>2 S 03 412 13</v>
          </cell>
          <cell r="B346" t="str">
            <v>Forn.lanç.conc.base tub.ar comp.prof.18/24m LF</v>
          </cell>
          <cell r="E346" t="str">
            <v>m3</v>
          </cell>
          <cell r="F346">
            <v>337.81</v>
          </cell>
        </row>
        <row r="347">
          <cell r="A347" t="str">
            <v>2 S 03 412 14</v>
          </cell>
          <cell r="B347" t="str">
            <v>Forn.lanç.conc.base tub.ar comp.prof.24/27m LF</v>
          </cell>
          <cell r="E347" t="str">
            <v>m3</v>
          </cell>
          <cell r="F347">
            <v>368.94</v>
          </cell>
        </row>
        <row r="348">
          <cell r="A348" t="str">
            <v>2 S 03 412 15</v>
          </cell>
          <cell r="B348" t="str">
            <v>Forn.lanç.conc.base tub.ar comp.prof. 27/31m LF</v>
          </cell>
          <cell r="E348" t="str">
            <v>m3</v>
          </cell>
          <cell r="F348">
            <v>420.85</v>
          </cell>
        </row>
        <row r="349">
          <cell r="A349" t="str">
            <v>2 S 03 510 00</v>
          </cell>
          <cell r="B349" t="str">
            <v>Aparelho apoio em neoprene fretado-forn. e aplic.</v>
          </cell>
          <cell r="E349" t="str">
            <v>kg</v>
          </cell>
          <cell r="F349">
            <v>43.54</v>
          </cell>
        </row>
        <row r="350">
          <cell r="A350" t="str">
            <v>2 S 03 700 01</v>
          </cell>
          <cell r="B350" t="str">
            <v>Fabricação guarda-corpo tipo GM, moldado no local</v>
          </cell>
          <cell r="E350" t="str">
            <v>m</v>
          </cell>
          <cell r="F350">
            <v>183.82</v>
          </cell>
        </row>
        <row r="351">
          <cell r="A351" t="str">
            <v>2 S 03 920 01</v>
          </cell>
          <cell r="B351" t="str">
            <v>Abertura concretagem bases tubulões céu aberto</v>
          </cell>
          <cell r="E351" t="str">
            <v>m3</v>
          </cell>
          <cell r="F351">
            <v>573.25</v>
          </cell>
        </row>
        <row r="352">
          <cell r="A352" t="str">
            <v>2 S 03 930 00</v>
          </cell>
          <cell r="B352" t="str">
            <v>Junta de cantoneira</v>
          </cell>
          <cell r="E352" t="str">
            <v>m</v>
          </cell>
          <cell r="F352">
            <v>71.989999999999995</v>
          </cell>
        </row>
        <row r="353">
          <cell r="A353" t="str">
            <v>2 S 03 940 00</v>
          </cell>
          <cell r="B353" t="str">
            <v>Compactação manual</v>
          </cell>
          <cell r="E353" t="str">
            <v>m3</v>
          </cell>
          <cell r="F353">
            <v>9.44</v>
          </cell>
        </row>
        <row r="354">
          <cell r="A354" t="str">
            <v>2 S 03 940 01</v>
          </cell>
          <cell r="B354" t="str">
            <v>Reaterro e compactação</v>
          </cell>
          <cell r="E354" t="str">
            <v>m3</v>
          </cell>
          <cell r="F354">
            <v>16.04</v>
          </cell>
        </row>
        <row r="355">
          <cell r="A355" t="str">
            <v>2 S 03 951 01</v>
          </cell>
          <cell r="B355" t="str">
            <v>Pintura com nata de cimento</v>
          </cell>
          <cell r="E355" t="str">
            <v>m2</v>
          </cell>
          <cell r="F355">
            <v>3.82</v>
          </cell>
        </row>
        <row r="356">
          <cell r="A356" t="str">
            <v>2 S 03 990 01</v>
          </cell>
          <cell r="B356" t="str">
            <v>Confecção e colocação cabo 4 cord de 12,7 mm - MAC</v>
          </cell>
          <cell r="E356" t="str">
            <v>kg</v>
          </cell>
          <cell r="F356">
            <v>10.93</v>
          </cell>
        </row>
        <row r="357">
          <cell r="A357" t="str">
            <v>2 S 03 990 02</v>
          </cell>
          <cell r="B357" t="str">
            <v>Confecção e colocação cabo 6 cord de 12,7 mm - MAC</v>
          </cell>
          <cell r="E357" t="str">
            <v>kg</v>
          </cell>
          <cell r="F357">
            <v>10.61</v>
          </cell>
        </row>
        <row r="358">
          <cell r="A358" t="str">
            <v>2 S 03 990 03</v>
          </cell>
          <cell r="B358" t="str">
            <v>Confecção e colocação cabo 7 cord de 12,7 mm - MAC</v>
          </cell>
          <cell r="E358" t="str">
            <v>kg</v>
          </cell>
          <cell r="F358">
            <v>9.56</v>
          </cell>
        </row>
        <row r="359">
          <cell r="A359" t="str">
            <v>2 S 03 990 04</v>
          </cell>
          <cell r="B359" t="str">
            <v>Confecção e colocação cabo 12 cord de 12,7 mm -MAC</v>
          </cell>
          <cell r="E359" t="str">
            <v>kg</v>
          </cell>
          <cell r="F359">
            <v>8.6999999999999993</v>
          </cell>
        </row>
        <row r="360">
          <cell r="A360" t="str">
            <v>2 S 03 990 05</v>
          </cell>
          <cell r="B360" t="str">
            <v>Confecção e colocação cabo 4 cord. D=12,7mm FREYSS</v>
          </cell>
          <cell r="E360" t="str">
            <v>kg</v>
          </cell>
          <cell r="F360">
            <v>11.39</v>
          </cell>
        </row>
        <row r="361">
          <cell r="A361" t="str">
            <v>2 S 03 990 06</v>
          </cell>
          <cell r="B361" t="str">
            <v>Confecção e colocação cabo 6 cord. D=12,7mm FREYSS</v>
          </cell>
          <cell r="E361" t="str">
            <v>kg</v>
          </cell>
          <cell r="F361">
            <v>10.1</v>
          </cell>
        </row>
        <row r="362">
          <cell r="A362" t="str">
            <v>2 S 03 990 07</v>
          </cell>
          <cell r="B362" t="str">
            <v>Confecção e colocação cabo 7 cord. D=12,7mm FREYSS</v>
          </cell>
          <cell r="E362" t="str">
            <v>kg</v>
          </cell>
          <cell r="F362">
            <v>9.44</v>
          </cell>
        </row>
        <row r="363">
          <cell r="A363" t="str">
            <v>2 S 03 990 08</v>
          </cell>
          <cell r="B363" t="str">
            <v>Confecção e colocação cabo 12cord. D=12,7mm FREYSS</v>
          </cell>
          <cell r="E363" t="str">
            <v>kg</v>
          </cell>
          <cell r="F363">
            <v>8.41</v>
          </cell>
        </row>
        <row r="364">
          <cell r="A364" t="str">
            <v>2 S 03 991 01</v>
          </cell>
          <cell r="B364" t="str">
            <v>Dreno de PVC D=75 mm</v>
          </cell>
          <cell r="E364" t="str">
            <v>und</v>
          </cell>
          <cell r="F364">
            <v>7.79</v>
          </cell>
        </row>
        <row r="365">
          <cell r="A365" t="str">
            <v>2 S 03 991 02</v>
          </cell>
          <cell r="B365" t="str">
            <v>Dreno de PVC D=100 mm</v>
          </cell>
          <cell r="E365" t="str">
            <v>und</v>
          </cell>
          <cell r="F365">
            <v>8.1999999999999993</v>
          </cell>
        </row>
        <row r="366">
          <cell r="A366" t="str">
            <v>2 S 03 999 01</v>
          </cell>
          <cell r="B366" t="str">
            <v>Protensão e injeção cabo 4 cord. D=12,7 mm - MAC</v>
          </cell>
          <cell r="E366" t="str">
            <v>und</v>
          </cell>
          <cell r="F366">
            <v>302.45999999999998</v>
          </cell>
        </row>
        <row r="367">
          <cell r="A367" t="str">
            <v>2 S 03 999 02</v>
          </cell>
          <cell r="B367" t="str">
            <v>Protensão e injeção cabo 6 cord. D=12,7 mm - MAC</v>
          </cell>
          <cell r="E367" t="str">
            <v>und</v>
          </cell>
          <cell r="F367">
            <v>443.97</v>
          </cell>
        </row>
        <row r="368">
          <cell r="A368" t="str">
            <v>2 S 03 999 03</v>
          </cell>
          <cell r="B368" t="str">
            <v>Protensão e injeção cabo 7 cord. D=12,7 mm - MAC</v>
          </cell>
          <cell r="E368" t="str">
            <v>und</v>
          </cell>
          <cell r="F368">
            <v>441.99</v>
          </cell>
        </row>
        <row r="369">
          <cell r="A369" t="str">
            <v>2 S 03 999 04</v>
          </cell>
          <cell r="B369" t="str">
            <v>Protensão e injeção cabo 12 cord. D=12,7 mm - MAC</v>
          </cell>
          <cell r="E369" t="str">
            <v>und</v>
          </cell>
          <cell r="F369">
            <v>827.42</v>
          </cell>
        </row>
        <row r="370">
          <cell r="A370" t="str">
            <v>2 S 03 999 05</v>
          </cell>
          <cell r="B370" t="str">
            <v>Protensão e injeção cabo 4 cord. D=12,7mm - FREYSS</v>
          </cell>
          <cell r="E370" t="str">
            <v>und</v>
          </cell>
          <cell r="F370">
            <v>341.41</v>
          </cell>
        </row>
        <row r="371">
          <cell r="A371" t="str">
            <v>2 S 03 999 06</v>
          </cell>
          <cell r="B371" t="str">
            <v>Protensão e injeção cabo 6 cord. D=12,7mm - FREYSS</v>
          </cell>
          <cell r="E371" t="str">
            <v>und</v>
          </cell>
          <cell r="F371">
            <v>478.11</v>
          </cell>
        </row>
        <row r="372">
          <cell r="A372" t="str">
            <v>2 S 03 999 07</v>
          </cell>
          <cell r="B372" t="str">
            <v>Protensão e injeção cabo 7 cord. D=12,7mm - FREYSS</v>
          </cell>
          <cell r="E372" t="str">
            <v>und</v>
          </cell>
          <cell r="F372">
            <v>529.21</v>
          </cell>
        </row>
        <row r="373">
          <cell r="A373" t="str">
            <v>2 S 03 999 08</v>
          </cell>
          <cell r="B373" t="str">
            <v>Protensão e injeção cabo 12 cord. D=12,7mm FREYSS</v>
          </cell>
          <cell r="E373" t="str">
            <v>und</v>
          </cell>
          <cell r="F373">
            <v>955.7</v>
          </cell>
        </row>
        <row r="374">
          <cell r="A374" t="str">
            <v>2 S 04 000 00</v>
          </cell>
          <cell r="B374" t="str">
            <v>Escavação manual em material de 1a cat</v>
          </cell>
          <cell r="E374" t="str">
            <v>m3</v>
          </cell>
          <cell r="F374">
            <v>23.38</v>
          </cell>
        </row>
        <row r="375">
          <cell r="A375" t="str">
            <v>2 S 04 000 01</v>
          </cell>
          <cell r="B375" t="str">
            <v>Escavação manual reat.compact.mat.1a cat.</v>
          </cell>
          <cell r="E375" t="str">
            <v>m3</v>
          </cell>
          <cell r="F375">
            <v>26.21</v>
          </cell>
        </row>
        <row r="376">
          <cell r="A376" t="str">
            <v>2 S 04 001 00</v>
          </cell>
          <cell r="B376" t="str">
            <v>Escavação mecânica de vala em mat.1a cat.</v>
          </cell>
          <cell r="E376" t="str">
            <v>m3</v>
          </cell>
          <cell r="F376">
            <v>3.64</v>
          </cell>
        </row>
        <row r="377">
          <cell r="A377" t="str">
            <v>2 S 04 001 01</v>
          </cell>
          <cell r="B377" t="str">
            <v>Escavação mecânica reat. e comp. vala mat.1a cat.</v>
          </cell>
          <cell r="E377" t="str">
            <v>m3</v>
          </cell>
          <cell r="F377">
            <v>6</v>
          </cell>
        </row>
        <row r="378">
          <cell r="A378" t="str">
            <v>2 S 04 002 01</v>
          </cell>
          <cell r="B378" t="str">
            <v>Perfuração para dreno sub-horizontal mat. 1a cat.</v>
          </cell>
          <cell r="E378" t="str">
            <v>m</v>
          </cell>
          <cell r="F378">
            <v>77</v>
          </cell>
        </row>
        <row r="379">
          <cell r="A379" t="str">
            <v>2 S 04 010 00</v>
          </cell>
          <cell r="B379" t="str">
            <v>Escavação manual material 2a categoria</v>
          </cell>
          <cell r="E379" t="str">
            <v>m3</v>
          </cell>
          <cell r="F379">
            <v>24.52</v>
          </cell>
        </row>
        <row r="380">
          <cell r="A380" t="str">
            <v>2 S 04 010 01</v>
          </cell>
          <cell r="B380" t="str">
            <v>Escavação manual reat.compactação em mat.2a cat.</v>
          </cell>
          <cell r="E380" t="str">
            <v>m3</v>
          </cell>
          <cell r="F380">
            <v>32.909999999999997</v>
          </cell>
        </row>
        <row r="381">
          <cell r="A381" t="str">
            <v>2 S 04 011 00</v>
          </cell>
          <cell r="B381" t="str">
            <v>Escavação mecânica de vala em mat. 2a categoria</v>
          </cell>
          <cell r="E381" t="str">
            <v>m3</v>
          </cell>
          <cell r="F381">
            <v>4.37</v>
          </cell>
        </row>
        <row r="382">
          <cell r="A382" t="str">
            <v>2 S 04 011 01</v>
          </cell>
          <cell r="B382" t="str">
            <v>Escavação mecânica reat.compact. vala mat.2a cat.</v>
          </cell>
          <cell r="E382" t="str">
            <v>m3</v>
          </cell>
          <cell r="F382">
            <v>7.2</v>
          </cell>
        </row>
        <row r="383">
          <cell r="A383" t="str">
            <v>2 S 04 012 01</v>
          </cell>
          <cell r="B383" t="str">
            <v>Perfuração para dreno sub-horizontal mat 2a cat.</v>
          </cell>
          <cell r="E383" t="str">
            <v>m</v>
          </cell>
          <cell r="F383">
            <v>169.21</v>
          </cell>
        </row>
        <row r="384">
          <cell r="A384" t="str">
            <v>2 S 04 020 00</v>
          </cell>
          <cell r="B384" t="str">
            <v>Escavação em vala material de 3a categoria</v>
          </cell>
          <cell r="E384" t="str">
            <v>m3</v>
          </cell>
          <cell r="F384">
            <v>52.49</v>
          </cell>
        </row>
        <row r="385">
          <cell r="A385" t="str">
            <v>2 S 04 100 01</v>
          </cell>
          <cell r="B385" t="str">
            <v>Corpo BSTC D=0,60m</v>
          </cell>
          <cell r="E385" t="str">
            <v>m</v>
          </cell>
          <cell r="F385">
            <v>216.56</v>
          </cell>
        </row>
        <row r="386">
          <cell r="A386" t="str">
            <v>2 S 04 100 02</v>
          </cell>
          <cell r="B386" t="str">
            <v>Corpo BSTC D=0,80m</v>
          </cell>
          <cell r="E386" t="str">
            <v>m</v>
          </cell>
          <cell r="F386">
            <v>315.29000000000002</v>
          </cell>
        </row>
        <row r="387">
          <cell r="A387" t="str">
            <v>2 S 04 100 03</v>
          </cell>
          <cell r="B387" t="str">
            <v>Corpo BSTC D=1,00m</v>
          </cell>
          <cell r="E387" t="str">
            <v>m</v>
          </cell>
          <cell r="F387">
            <v>450.19</v>
          </cell>
        </row>
        <row r="388">
          <cell r="A388" t="str">
            <v>2 S 04 100 04</v>
          </cell>
          <cell r="B388" t="str">
            <v>Corpo BSTC D=1,20m</v>
          </cell>
          <cell r="E388" t="str">
            <v>m</v>
          </cell>
          <cell r="F388">
            <v>605.29999999999995</v>
          </cell>
        </row>
        <row r="389">
          <cell r="A389" t="str">
            <v>2 S 04 100 05</v>
          </cell>
          <cell r="B389" t="str">
            <v>Corpo BSTC D=1,50m</v>
          </cell>
          <cell r="E389" t="str">
            <v>m</v>
          </cell>
          <cell r="F389">
            <v>898.56</v>
          </cell>
        </row>
        <row r="390">
          <cell r="A390" t="str">
            <v>2 S 04 101 01</v>
          </cell>
          <cell r="B390" t="str">
            <v>Boca BSTC D=0,60 m normal</v>
          </cell>
          <cell r="E390" t="str">
            <v>und</v>
          </cell>
          <cell r="F390">
            <v>467.01</v>
          </cell>
        </row>
        <row r="391">
          <cell r="A391" t="str">
            <v>2 S 04 101 02</v>
          </cell>
          <cell r="B391" t="str">
            <v>Boca BSTC D=0,80m normal</v>
          </cell>
          <cell r="E391" t="str">
            <v>und</v>
          </cell>
          <cell r="F391">
            <v>778.51</v>
          </cell>
        </row>
        <row r="392">
          <cell r="A392" t="str">
            <v>2 S 04 101 03</v>
          </cell>
          <cell r="B392" t="str">
            <v>Boca BSTC D=1,00m normal</v>
          </cell>
          <cell r="E392" t="str">
            <v>und</v>
          </cell>
          <cell r="F392">
            <v>1204.75</v>
          </cell>
        </row>
        <row r="393">
          <cell r="A393" t="str">
            <v>2 S 04 101 04</v>
          </cell>
          <cell r="B393" t="str">
            <v>Boca BSTC D=1,20m normal</v>
          </cell>
          <cell r="E393" t="str">
            <v>und</v>
          </cell>
          <cell r="F393">
            <v>1743.56</v>
          </cell>
        </row>
        <row r="394">
          <cell r="A394" t="str">
            <v>2 S 04 101 05</v>
          </cell>
          <cell r="B394" t="str">
            <v>Boca BSTC D=1,50m normal</v>
          </cell>
          <cell r="E394" t="str">
            <v>und</v>
          </cell>
          <cell r="F394">
            <v>3148.01</v>
          </cell>
        </row>
        <row r="395">
          <cell r="A395" t="str">
            <v>2 S 04 101 06</v>
          </cell>
          <cell r="B395" t="str">
            <v>Boca BSTC D=0,60m - esc.=15</v>
          </cell>
          <cell r="E395" t="str">
            <v>und</v>
          </cell>
          <cell r="F395">
            <v>490.76</v>
          </cell>
        </row>
        <row r="396">
          <cell r="A396" t="str">
            <v>2 S 04 101 07</v>
          </cell>
          <cell r="B396" t="str">
            <v>Boca BSTC D=0,80 m - esc.=15</v>
          </cell>
          <cell r="E396" t="str">
            <v>und</v>
          </cell>
          <cell r="F396">
            <v>819.08</v>
          </cell>
        </row>
        <row r="397">
          <cell r="A397" t="str">
            <v>2 S 04 101 08</v>
          </cell>
          <cell r="B397" t="str">
            <v>Boca BSTC D=1,00 m - esc.=15</v>
          </cell>
          <cell r="E397" t="str">
            <v>und</v>
          </cell>
          <cell r="F397">
            <v>1263.28</v>
          </cell>
        </row>
        <row r="398">
          <cell r="A398" t="str">
            <v>2 S 04 101 09</v>
          </cell>
          <cell r="B398" t="str">
            <v>Boca BSTC D=1,20 m - esc.=15</v>
          </cell>
          <cell r="E398" t="str">
            <v>und</v>
          </cell>
          <cell r="F398">
            <v>1834.07</v>
          </cell>
        </row>
        <row r="399">
          <cell r="A399" t="str">
            <v>2 S 04 101 10</v>
          </cell>
          <cell r="B399" t="str">
            <v>Boca BSTC D=1,50 m - esc.=15</v>
          </cell>
          <cell r="E399" t="str">
            <v>und</v>
          </cell>
          <cell r="F399">
            <v>3317.23</v>
          </cell>
        </row>
        <row r="400">
          <cell r="A400" t="str">
            <v>2 S 04 101 11</v>
          </cell>
          <cell r="B400" t="str">
            <v>Boca BSTC D=0,60 m - esc.=30</v>
          </cell>
          <cell r="E400" t="str">
            <v>und</v>
          </cell>
          <cell r="F400">
            <v>547.66</v>
          </cell>
        </row>
        <row r="401">
          <cell r="A401" t="str">
            <v>2 S 04 101 12</v>
          </cell>
          <cell r="B401" t="str">
            <v>Boca BSTC D=0,80 m - esc.=30</v>
          </cell>
          <cell r="E401" t="str">
            <v>und</v>
          </cell>
          <cell r="F401">
            <v>911.4</v>
          </cell>
        </row>
        <row r="402">
          <cell r="A402" t="str">
            <v>2 S 04 101 13</v>
          </cell>
          <cell r="B402" t="str">
            <v>Boca BSTC D=1,00 m - esc.=30</v>
          </cell>
          <cell r="E402" t="str">
            <v>und</v>
          </cell>
          <cell r="F402">
            <v>1405.29</v>
          </cell>
        </row>
        <row r="403">
          <cell r="A403" t="str">
            <v>2 S 04 101 14</v>
          </cell>
          <cell r="B403" t="str">
            <v>Boca BSTC D=1,20 m - esc.=30</v>
          </cell>
          <cell r="E403" t="str">
            <v>und</v>
          </cell>
          <cell r="F403">
            <v>2045.56</v>
          </cell>
        </row>
        <row r="404">
          <cell r="A404" t="str">
            <v>2 S 04 101 15</v>
          </cell>
          <cell r="B404" t="str">
            <v>Boca BSTC D=1,50 m - esc.=30</v>
          </cell>
          <cell r="E404" t="str">
            <v>und</v>
          </cell>
          <cell r="F404">
            <v>3710.45</v>
          </cell>
        </row>
        <row r="405">
          <cell r="A405" t="str">
            <v>2 S 04 101 16</v>
          </cell>
          <cell r="B405" t="str">
            <v>Boca BSTC D=0,60 m - esc.=45</v>
          </cell>
          <cell r="E405" t="str">
            <v>und</v>
          </cell>
          <cell r="F405">
            <v>676.96</v>
          </cell>
        </row>
        <row r="406">
          <cell r="A406" t="str">
            <v>2 S 04 101 17</v>
          </cell>
          <cell r="B406" t="str">
            <v>Boca BSTC D=0,80 m - esc.=45</v>
          </cell>
          <cell r="E406" t="str">
            <v>und</v>
          </cell>
          <cell r="F406">
            <v>1226.7</v>
          </cell>
        </row>
        <row r="407">
          <cell r="A407" t="str">
            <v>2 S 04 101 18</v>
          </cell>
          <cell r="B407" t="str">
            <v>Boca BSTC D=1,00 m - esc.=45</v>
          </cell>
          <cell r="E407" t="str">
            <v>und</v>
          </cell>
          <cell r="F407">
            <v>1742.67</v>
          </cell>
        </row>
        <row r="408">
          <cell r="A408" t="str">
            <v>2 S 04 101 19</v>
          </cell>
          <cell r="B408" t="str">
            <v>Boca BSTC D=1,20 m - esc.=45</v>
          </cell>
          <cell r="E408" t="str">
            <v>und</v>
          </cell>
          <cell r="F408">
            <v>2538.5</v>
          </cell>
        </row>
        <row r="409">
          <cell r="A409" t="str">
            <v>2 S 04 101 20</v>
          </cell>
          <cell r="B409" t="str">
            <v>Boca BSTC D=1,50 m - esc.=45</v>
          </cell>
          <cell r="E409" t="str">
            <v>und</v>
          </cell>
          <cell r="F409">
            <v>4665.8900000000003</v>
          </cell>
        </row>
        <row r="410">
          <cell r="A410" t="str">
            <v>2 S 04 110 01</v>
          </cell>
          <cell r="B410" t="str">
            <v>Corpo BDTC D=1,00m</v>
          </cell>
          <cell r="E410" t="str">
            <v>m</v>
          </cell>
          <cell r="F410">
            <v>927.15</v>
          </cell>
        </row>
        <row r="411">
          <cell r="A411" t="str">
            <v>2 S 04 110 02</v>
          </cell>
          <cell r="B411" t="str">
            <v>Corpo BDTC D=1,20m</v>
          </cell>
          <cell r="E411" t="str">
            <v>m</v>
          </cell>
          <cell r="F411">
            <v>1186.5</v>
          </cell>
        </row>
        <row r="412">
          <cell r="A412" t="str">
            <v>2 S 04 110 03</v>
          </cell>
          <cell r="B412" t="str">
            <v>Corpo BDTC D=1,50m</v>
          </cell>
          <cell r="E412" t="str">
            <v>m</v>
          </cell>
          <cell r="F412">
            <v>1894.91</v>
          </cell>
        </row>
        <row r="413">
          <cell r="A413" t="str">
            <v>2 S 04 111 01</v>
          </cell>
          <cell r="B413" t="str">
            <v>Boca BDTC D=1,00m normal</v>
          </cell>
          <cell r="E413" t="str">
            <v>und</v>
          </cell>
          <cell r="F413">
            <v>1687.18</v>
          </cell>
        </row>
        <row r="414">
          <cell r="A414" t="str">
            <v>2 S 04 111 02</v>
          </cell>
          <cell r="B414" t="str">
            <v>Boca BDTC D=1,20m normal</v>
          </cell>
          <cell r="E414" t="str">
            <v>und</v>
          </cell>
          <cell r="F414">
            <v>2449.44</v>
          </cell>
        </row>
        <row r="415">
          <cell r="A415" t="str">
            <v>2 S 04 111 03</v>
          </cell>
          <cell r="B415" t="str">
            <v>Boca BDTC D=1,50m normal</v>
          </cell>
          <cell r="E415" t="str">
            <v>und</v>
          </cell>
          <cell r="F415">
            <v>4303.68</v>
          </cell>
        </row>
        <row r="416">
          <cell r="A416" t="str">
            <v>2 S 04 111 05</v>
          </cell>
          <cell r="B416" t="str">
            <v>Boca BDTC D=1,00 m - esc.=15</v>
          </cell>
          <cell r="E416" t="str">
            <v>und</v>
          </cell>
          <cell r="F416">
            <v>1762.9</v>
          </cell>
        </row>
        <row r="417">
          <cell r="A417" t="str">
            <v>2 S 04 111 06</v>
          </cell>
          <cell r="B417" t="str">
            <v>Boca BDTC D=1,20 m - esc.=15</v>
          </cell>
          <cell r="E417" t="str">
            <v>und</v>
          </cell>
          <cell r="F417">
            <v>2564.41</v>
          </cell>
        </row>
        <row r="418">
          <cell r="A418" t="str">
            <v>2 S 04 111 07</v>
          </cell>
          <cell r="B418" t="str">
            <v>Boca BDTC D=1,50 m - esc.=15</v>
          </cell>
          <cell r="E418" t="str">
            <v>und</v>
          </cell>
          <cell r="F418">
            <v>4518.67</v>
          </cell>
        </row>
        <row r="419">
          <cell r="A419" t="str">
            <v>2 S 04 111 08</v>
          </cell>
          <cell r="B419" t="str">
            <v>Boca BDTC D=1,00 - esc.=30</v>
          </cell>
          <cell r="E419" t="str">
            <v>und</v>
          </cell>
          <cell r="F419">
            <v>1960.49</v>
          </cell>
        </row>
        <row r="420">
          <cell r="A420" t="str">
            <v>2 S 04 111 09</v>
          </cell>
          <cell r="B420" t="str">
            <v>Boca BDTC D=1,20 m - esc.=30</v>
          </cell>
          <cell r="E420" t="str">
            <v>und</v>
          </cell>
          <cell r="F420">
            <v>2854.31</v>
          </cell>
        </row>
        <row r="421">
          <cell r="A421" t="str">
            <v>2 S 04 111 10</v>
          </cell>
          <cell r="B421" t="str">
            <v>Boca BDTC D=1,50 m - esc.=30</v>
          </cell>
          <cell r="E421" t="str">
            <v>und</v>
          </cell>
          <cell r="F421">
            <v>5049.58</v>
          </cell>
        </row>
        <row r="422">
          <cell r="A422" t="str">
            <v>2 S 04 111 11</v>
          </cell>
          <cell r="B422" t="str">
            <v>Boca BDTC D=1,00 m - esc.=45</v>
          </cell>
          <cell r="E422" t="str">
            <v>und</v>
          </cell>
          <cell r="F422">
            <v>2420.2399999999998</v>
          </cell>
        </row>
        <row r="423">
          <cell r="A423" t="str">
            <v>2 S 04 111 12</v>
          </cell>
          <cell r="B423" t="str">
            <v>Boca BDTC D=1,20 m - esc.=45</v>
          </cell>
          <cell r="E423" t="str">
            <v>und</v>
          </cell>
          <cell r="F423">
            <v>3523.01</v>
          </cell>
        </row>
        <row r="424">
          <cell r="A424" t="str">
            <v>2 S 04 111 13</v>
          </cell>
          <cell r="B424" t="str">
            <v>Boca BDTC D=1,50 m - esc.=45</v>
          </cell>
          <cell r="E424" t="str">
            <v>und</v>
          </cell>
          <cell r="F424">
            <v>6248.02</v>
          </cell>
        </row>
        <row r="425">
          <cell r="A425" t="str">
            <v>2 S 04 120 01</v>
          </cell>
          <cell r="B425" t="str">
            <v>Corpo BTTC D=1,00m</v>
          </cell>
          <cell r="E425" t="str">
            <v>m</v>
          </cell>
          <cell r="F425">
            <v>1307.51</v>
          </cell>
        </row>
        <row r="426">
          <cell r="A426" t="str">
            <v>2 S 04 120 02</v>
          </cell>
          <cell r="B426" t="str">
            <v>Corpo BTTC D=1,20m</v>
          </cell>
          <cell r="E426" t="str">
            <v>m</v>
          </cell>
          <cell r="F426">
            <v>1768.82</v>
          </cell>
        </row>
        <row r="427">
          <cell r="A427" t="str">
            <v>2 S 04 120 03</v>
          </cell>
          <cell r="B427" t="str">
            <v>Corpo BTTC D=1,50m</v>
          </cell>
          <cell r="E427" t="str">
            <v>m</v>
          </cell>
          <cell r="F427">
            <v>2637.95</v>
          </cell>
        </row>
        <row r="428">
          <cell r="A428" t="str">
            <v>2 S 04 121 01</v>
          </cell>
          <cell r="B428" t="str">
            <v>Boca BTTC D=1,00m normal</v>
          </cell>
          <cell r="E428" t="str">
            <v>und</v>
          </cell>
          <cell r="F428">
            <v>2177.25</v>
          </cell>
        </row>
        <row r="429">
          <cell r="A429" t="str">
            <v>2 S 04 121 02</v>
          </cell>
          <cell r="B429" t="str">
            <v>Boca BTTC D=1,20m normal</v>
          </cell>
          <cell r="E429" t="str">
            <v>und</v>
          </cell>
          <cell r="F429">
            <v>3162.21</v>
          </cell>
        </row>
        <row r="430">
          <cell r="A430" t="str">
            <v>2 S 04 121 03</v>
          </cell>
          <cell r="B430" t="str">
            <v>Boca BTTC D=1,50m normal</v>
          </cell>
          <cell r="E430" t="str">
            <v>und</v>
          </cell>
          <cell r="F430">
            <v>5501.76</v>
          </cell>
        </row>
        <row r="431">
          <cell r="A431" t="str">
            <v>2 S 04 121 04</v>
          </cell>
          <cell r="B431" t="str">
            <v>Boca BTTC D=1,00 m - esc.=15</v>
          </cell>
          <cell r="E431" t="str">
            <v>und</v>
          </cell>
          <cell r="F431">
            <v>2268.85</v>
          </cell>
        </row>
        <row r="432">
          <cell r="A432" t="str">
            <v>2 S 04 121 05</v>
          </cell>
          <cell r="B432" t="str">
            <v>Boca BTTC D=1,20 m - esc.=15</v>
          </cell>
          <cell r="E432" t="str">
            <v>und</v>
          </cell>
          <cell r="F432">
            <v>3302.99</v>
          </cell>
        </row>
        <row r="433">
          <cell r="A433" t="str">
            <v>2 S 04 121 06</v>
          </cell>
          <cell r="B433" t="str">
            <v>Boca BTTC D=1,50 m - esc.=15</v>
          </cell>
          <cell r="E433" t="str">
            <v>und</v>
          </cell>
          <cell r="F433">
            <v>5751.61</v>
          </cell>
        </row>
        <row r="434">
          <cell r="A434" t="str">
            <v>2 S 04 121 07</v>
          </cell>
          <cell r="B434" t="str">
            <v>Boca BTTC D=1,00 m - esc.=30</v>
          </cell>
          <cell r="E434" t="str">
            <v>und</v>
          </cell>
          <cell r="F434">
            <v>2524.5500000000002</v>
          </cell>
        </row>
        <row r="435">
          <cell r="A435" t="str">
            <v>2 S 04 121 08</v>
          </cell>
          <cell r="B435" t="str">
            <v>Boca BTTC D=1,20 m - esc.=30</v>
          </cell>
          <cell r="E435" t="str">
            <v>und</v>
          </cell>
          <cell r="F435">
            <v>3674.13</v>
          </cell>
        </row>
        <row r="436">
          <cell r="A436" t="str">
            <v>2 S 04 121 09</v>
          </cell>
          <cell r="B436" t="str">
            <v>Boca BTTC D=1,50 m - esc.=30</v>
          </cell>
          <cell r="E436" t="str">
            <v>und</v>
          </cell>
          <cell r="F436">
            <v>6416.14</v>
          </cell>
        </row>
        <row r="437">
          <cell r="A437" t="str">
            <v>2 S 04 121 10</v>
          </cell>
          <cell r="B437" t="str">
            <v>Boca BTTC D=1,00 m - esc.=45</v>
          </cell>
          <cell r="E437" t="str">
            <v>und</v>
          </cell>
          <cell r="F437">
            <v>3102.83</v>
          </cell>
        </row>
        <row r="438">
          <cell r="A438" t="str">
            <v>2 S 04 121 11</v>
          </cell>
          <cell r="B438" t="str">
            <v>Boca BTTC D=1,20 m - esc.=45</v>
          </cell>
          <cell r="E438" t="str">
            <v>und</v>
          </cell>
          <cell r="F438">
            <v>4520.6400000000003</v>
          </cell>
        </row>
        <row r="439">
          <cell r="A439" t="str">
            <v>2 S 04 121 12</v>
          </cell>
          <cell r="B439" t="str">
            <v>Boca BTTC D=1,50 m - esc.=45</v>
          </cell>
          <cell r="E439" t="str">
            <v>und</v>
          </cell>
          <cell r="F439">
            <v>7937.31</v>
          </cell>
        </row>
        <row r="440">
          <cell r="A440" t="str">
            <v>2 S 04 200 01</v>
          </cell>
          <cell r="B440" t="str">
            <v>Corpo BSCC 1,50 x 1,50 m alt. 0 a 1,00 m</v>
          </cell>
          <cell r="E440" t="str">
            <v>und</v>
          </cell>
          <cell r="F440">
            <v>943.77</v>
          </cell>
        </row>
        <row r="441">
          <cell r="A441" t="str">
            <v>2 S 04 200 02</v>
          </cell>
          <cell r="B441" t="str">
            <v>Corpo BSCC 2,00 x 2,00 m alt. 0 a 1,00 m</v>
          </cell>
          <cell r="E441" t="str">
            <v>und</v>
          </cell>
          <cell r="F441">
            <v>1364.43</v>
          </cell>
        </row>
        <row r="442">
          <cell r="A442" t="str">
            <v>2 S 04 200 03</v>
          </cell>
          <cell r="B442" t="str">
            <v>Corpo BSCC 2,50 x 2,50 m alt. 0 a 1,00 m</v>
          </cell>
          <cell r="E442" t="str">
            <v>m</v>
          </cell>
          <cell r="F442">
            <v>1942.01</v>
          </cell>
        </row>
        <row r="443">
          <cell r="A443" t="str">
            <v>2 S 04 200 04</v>
          </cell>
          <cell r="B443" t="str">
            <v>Corpo BSCC 3,00 x 3,00 m alt. 0 a 1,00 m</v>
          </cell>
          <cell r="E443" t="str">
            <v>m</v>
          </cell>
          <cell r="F443">
            <v>2556.91</v>
          </cell>
        </row>
        <row r="444">
          <cell r="A444" t="str">
            <v>2 S 04 200 05</v>
          </cell>
          <cell r="B444" t="str">
            <v>Corpo BSCC 1,50 x 1,50 m alt. 1,00 a 2,50 m</v>
          </cell>
          <cell r="E444" t="str">
            <v>m</v>
          </cell>
          <cell r="F444">
            <v>854.14</v>
          </cell>
        </row>
        <row r="445">
          <cell r="A445" t="str">
            <v>2 S 04 200 06</v>
          </cell>
          <cell r="B445" t="str">
            <v>Corpo BSCC 2,00 x 2,00 m alt. 1,00 a 2,50 m</v>
          </cell>
          <cell r="E445" t="str">
            <v>m</v>
          </cell>
          <cell r="F445">
            <v>1220.78</v>
          </cell>
        </row>
        <row r="446">
          <cell r="A446" t="str">
            <v>2 S 04 200 07</v>
          </cell>
          <cell r="B446" t="str">
            <v>Corpo BSCC 2,50 x 2,50 m alt. 1,00 a 2,50 m</v>
          </cell>
          <cell r="E446" t="str">
            <v>m</v>
          </cell>
          <cell r="F446">
            <v>1836.29</v>
          </cell>
        </row>
        <row r="447">
          <cell r="A447" t="str">
            <v>2 S 04 200 08</v>
          </cell>
          <cell r="B447" t="str">
            <v>Corpo BSCC 3,00 x 3,00 m alt. 1,00 a 2,50 m</v>
          </cell>
          <cell r="E447" t="str">
            <v>m</v>
          </cell>
          <cell r="F447">
            <v>2496.2199999999998</v>
          </cell>
        </row>
        <row r="448">
          <cell r="A448" t="str">
            <v>2 S 04 200 09</v>
          </cell>
          <cell r="B448" t="str">
            <v>Corpo BSCC 1,50 x 1,50 m alt. 2,50 a 5,00 m</v>
          </cell>
          <cell r="E448" t="str">
            <v>m</v>
          </cell>
          <cell r="F448">
            <v>932.05</v>
          </cell>
        </row>
        <row r="449">
          <cell r="A449" t="str">
            <v>2 S 04 200 10</v>
          </cell>
          <cell r="B449" t="str">
            <v>Corpo BSCC 2,00 x 2,00 m alt. 2,50 a 5,00 m</v>
          </cell>
          <cell r="E449" t="str">
            <v>m</v>
          </cell>
          <cell r="F449">
            <v>1443.11</v>
          </cell>
        </row>
        <row r="450">
          <cell r="A450" t="str">
            <v>2 S 04 200 11</v>
          </cell>
          <cell r="B450" t="str">
            <v>Corpo BSCC 2,50 x 2,50 m alt. 2,50 a 5,00 m</v>
          </cell>
          <cell r="E450" t="str">
            <v>m</v>
          </cell>
          <cell r="F450">
            <v>2118.4699999999998</v>
          </cell>
        </row>
        <row r="451">
          <cell r="A451" t="str">
            <v>2 S 04 200 12</v>
          </cell>
          <cell r="B451" t="str">
            <v>Corpo BSCC 3,00 x 3,00 m alt. 2,50 a 5,00 m</v>
          </cell>
          <cell r="E451" t="str">
            <v>m</v>
          </cell>
          <cell r="F451">
            <v>3067.32</v>
          </cell>
        </row>
        <row r="452">
          <cell r="A452" t="str">
            <v>2 S 04 200 13</v>
          </cell>
          <cell r="B452" t="str">
            <v>Corpo BSCC 1,50 x 1,50 m alt. 5,00 a 7,50 m</v>
          </cell>
          <cell r="E452" t="str">
            <v>m</v>
          </cell>
          <cell r="F452">
            <v>1063.42</v>
          </cell>
        </row>
        <row r="453">
          <cell r="A453" t="str">
            <v>2 S 04 200 14</v>
          </cell>
          <cell r="B453" t="str">
            <v>Corpo BSCC 2,00 x 2,00 m alt. 5,00 a 7,50 m</v>
          </cell>
          <cell r="E453" t="str">
            <v>m</v>
          </cell>
          <cell r="F453">
            <v>1623.18</v>
          </cell>
        </row>
        <row r="454">
          <cell r="A454" t="str">
            <v>2 S 04 200 15</v>
          </cell>
          <cell r="B454" t="str">
            <v>Corpo BSCC 2,50 x 2,50 m alt. 5,00 a 7,50 m</v>
          </cell>
          <cell r="E454" t="str">
            <v>m</v>
          </cell>
          <cell r="F454">
            <v>2370.19</v>
          </cell>
        </row>
        <row r="455">
          <cell r="A455" t="str">
            <v>2 S 04 200 16</v>
          </cell>
          <cell r="B455" t="str">
            <v>Corpo BSCC 3,00 x 3,00 m alt. 5,00 a 7,50 m</v>
          </cell>
          <cell r="E455" t="str">
            <v>m</v>
          </cell>
          <cell r="F455">
            <v>3359.73</v>
          </cell>
        </row>
        <row r="456">
          <cell r="A456" t="str">
            <v>2 S 04 200 17</v>
          </cell>
          <cell r="B456" t="str">
            <v>Corpo BSCC 1,50 x 1,50 m alt. 7,50 a 10,00 m</v>
          </cell>
          <cell r="E456" t="str">
            <v>m</v>
          </cell>
          <cell r="F456">
            <v>1223.9100000000001</v>
          </cell>
        </row>
        <row r="457">
          <cell r="A457" t="str">
            <v>2 S 04 200 18</v>
          </cell>
          <cell r="B457" t="str">
            <v>Corpo BSCC 2,00 x 2,00 m alt. 7,50 a 10,00 m</v>
          </cell>
          <cell r="E457" t="str">
            <v>m</v>
          </cell>
          <cell r="F457">
            <v>1828.6</v>
          </cell>
        </row>
        <row r="458">
          <cell r="A458" t="str">
            <v>2 S 04 200 19</v>
          </cell>
          <cell r="B458" t="str">
            <v>Corpo BSCC 2,50 x 2,50 m alt. 7,50 a 10,00 m</v>
          </cell>
          <cell r="E458" t="str">
            <v>m</v>
          </cell>
          <cell r="F458">
            <v>2612.86</v>
          </cell>
        </row>
        <row r="459">
          <cell r="A459" t="str">
            <v>2 S 04 200 20</v>
          </cell>
          <cell r="B459" t="str">
            <v>Corpo BSCC 3,00 x 3,00 m alt. 7,50 a 10,00 m</v>
          </cell>
          <cell r="E459" t="str">
            <v>m</v>
          </cell>
          <cell r="F459">
            <v>3692.26</v>
          </cell>
        </row>
        <row r="460">
          <cell r="A460" t="str">
            <v>2 S 04 200 21</v>
          </cell>
          <cell r="B460" t="str">
            <v>Corpo BSCC 1,50 x 1,50 m alt. 10,00 a 12,50 m</v>
          </cell>
          <cell r="E460" t="str">
            <v>m</v>
          </cell>
          <cell r="F460">
            <v>1274.94</v>
          </cell>
        </row>
        <row r="461">
          <cell r="A461" t="str">
            <v>2 S 04 200 22</v>
          </cell>
          <cell r="B461" t="str">
            <v>Corpo BSCC 2,00 x 2,00 m alt. 10,00 a 12,50 m</v>
          </cell>
          <cell r="E461" t="str">
            <v>m</v>
          </cell>
          <cell r="F461">
            <v>1990.99</v>
          </cell>
        </row>
        <row r="462">
          <cell r="A462" t="str">
            <v>2 S 04 200 23</v>
          </cell>
          <cell r="B462" t="str">
            <v>Corpo BSCC 2,50 x 2,50 m alt. 10,00 a 12,50 m</v>
          </cell>
          <cell r="E462" t="str">
            <v>m</v>
          </cell>
          <cell r="F462">
            <v>2874.2</v>
          </cell>
        </row>
        <row r="463">
          <cell r="A463" t="str">
            <v>2 S 04 200 24</v>
          </cell>
          <cell r="B463" t="str">
            <v>Corpo BSCC 3,00 a 3,00 m alt. 10,00 a 12,50 m</v>
          </cell>
          <cell r="E463" t="str">
            <v>m</v>
          </cell>
          <cell r="F463">
            <v>4012.73</v>
          </cell>
        </row>
        <row r="464">
          <cell r="A464" t="str">
            <v>2 S 04 200 25</v>
          </cell>
          <cell r="B464" t="str">
            <v>Corpo BSCC 1,50 x 1,50 m alt. 12,50 a 15,00 m</v>
          </cell>
          <cell r="E464" t="str">
            <v>m</v>
          </cell>
          <cell r="F464">
            <v>1339.2</v>
          </cell>
        </row>
        <row r="465">
          <cell r="A465" t="str">
            <v>2 S 04 200 26</v>
          </cell>
          <cell r="B465" t="str">
            <v>Corpo BSCC 2,00 a 2,00 m alt. 12,50 a 15,00 m</v>
          </cell>
          <cell r="E465" t="str">
            <v>m</v>
          </cell>
          <cell r="F465">
            <v>2140.7800000000002</v>
          </cell>
        </row>
        <row r="466">
          <cell r="A466" t="str">
            <v>2 S 04 200 27</v>
          </cell>
          <cell r="B466" t="str">
            <v>Corpo BSCC 2,50 x 2,50 m alt. 12,50 a 15,00 m</v>
          </cell>
          <cell r="E466" t="str">
            <v>m</v>
          </cell>
          <cell r="F466">
            <v>3247.57</v>
          </cell>
        </row>
        <row r="467">
          <cell r="A467" t="str">
            <v>2 S 04 200 28</v>
          </cell>
          <cell r="B467" t="str">
            <v>Corpo BSCC 3,00 x 3,00 m alt. 12,50 a 15,00 m</v>
          </cell>
          <cell r="E467" t="str">
            <v>m</v>
          </cell>
          <cell r="F467">
            <v>4343</v>
          </cell>
        </row>
        <row r="468">
          <cell r="A468" t="str">
            <v>2 S 04 201 01</v>
          </cell>
          <cell r="B468" t="str">
            <v>Boca BSCC 1,50 x 1,50 m normal</v>
          </cell>
          <cell r="E468" t="str">
            <v>und</v>
          </cell>
          <cell r="F468">
            <v>5412.49</v>
          </cell>
        </row>
        <row r="469">
          <cell r="A469" t="str">
            <v>2 S 04 201 02</v>
          </cell>
          <cell r="B469" t="str">
            <v>Boca BSCC 2,00 x 2,00 m normal</v>
          </cell>
          <cell r="E469" t="str">
            <v>und</v>
          </cell>
          <cell r="F469">
            <v>8475.8799999999992</v>
          </cell>
        </row>
        <row r="470">
          <cell r="A470" t="str">
            <v>2 S 04 201 03</v>
          </cell>
          <cell r="B470" t="str">
            <v>Boca BSCC 2,50 x 2,50 m normal</v>
          </cell>
          <cell r="E470" t="str">
            <v>und</v>
          </cell>
          <cell r="F470">
            <v>11448.96</v>
          </cell>
        </row>
        <row r="471">
          <cell r="A471" t="str">
            <v>2 S 04 201 04</v>
          </cell>
          <cell r="B471" t="str">
            <v>Boca BSCC 3,00 x 3,00 m normal</v>
          </cell>
          <cell r="E471" t="str">
            <v>und</v>
          </cell>
          <cell r="F471">
            <v>16400.13</v>
          </cell>
        </row>
        <row r="472">
          <cell r="A472" t="str">
            <v>2 S 04 201 05</v>
          </cell>
          <cell r="B472" t="str">
            <v>Boca BSCC 1,50 x 1,50 m - esc.=15</v>
          </cell>
          <cell r="E472" t="str">
            <v>und</v>
          </cell>
          <cell r="F472">
            <v>5507.51</v>
          </cell>
        </row>
        <row r="473">
          <cell r="A473" t="str">
            <v>2 S 04 201 06</v>
          </cell>
          <cell r="B473" t="str">
            <v>Boca BSCC 2,00 x 2,00 m - esc.=15</v>
          </cell>
          <cell r="E473" t="str">
            <v>und</v>
          </cell>
          <cell r="F473">
            <v>8579.7000000000007</v>
          </cell>
        </row>
        <row r="474">
          <cell r="A474" t="str">
            <v>2 S 04 201 07</v>
          </cell>
          <cell r="B474" t="str">
            <v>Boca BSCC 2,50 x 2,50 m - esc.=15</v>
          </cell>
          <cell r="E474" t="str">
            <v>und</v>
          </cell>
          <cell r="F474">
            <v>12065.22</v>
          </cell>
        </row>
        <row r="475">
          <cell r="A475" t="str">
            <v>2 S 04 201 08</v>
          </cell>
          <cell r="B475" t="str">
            <v>Boca BSCC 3,00 x 3,00 m - esc.=15</v>
          </cell>
          <cell r="E475" t="str">
            <v>und</v>
          </cell>
          <cell r="F475">
            <v>17191.55</v>
          </cell>
        </row>
        <row r="476">
          <cell r="A476" t="str">
            <v>2 S 04 201 09</v>
          </cell>
          <cell r="B476" t="str">
            <v>Boca BSCC 1,50 x 1,50 m - esc.=30</v>
          </cell>
          <cell r="E476" t="str">
            <v>und</v>
          </cell>
          <cell r="F476">
            <v>6004.52</v>
          </cell>
        </row>
        <row r="477">
          <cell r="A477" t="str">
            <v>2 S 04 201 10</v>
          </cell>
          <cell r="B477" t="str">
            <v>Boca BSCC 2,00 x 2,00 m - esc.=30</v>
          </cell>
          <cell r="E477" t="str">
            <v>und</v>
          </cell>
          <cell r="F477">
            <v>9336.23</v>
          </cell>
        </row>
        <row r="478">
          <cell r="A478" t="str">
            <v>2 S 04 201 11</v>
          </cell>
          <cell r="B478" t="str">
            <v>Boca BSCC 2,50 x 2,50 m - esc.=30</v>
          </cell>
          <cell r="E478" t="str">
            <v>und</v>
          </cell>
          <cell r="F478">
            <v>13432.34</v>
          </cell>
        </row>
        <row r="479">
          <cell r="A479" t="str">
            <v>2 S 04 201 12</v>
          </cell>
          <cell r="B479" t="str">
            <v>Boca BSCC 3,00 x 3,00 m =esc.=30</v>
          </cell>
          <cell r="E479" t="str">
            <v>und</v>
          </cell>
          <cell r="F479">
            <v>18960.41</v>
          </cell>
        </row>
        <row r="480">
          <cell r="A480" t="str">
            <v>2 S 04 201 13</v>
          </cell>
          <cell r="B480" t="str">
            <v>Boca BSCC 1,50 x 1,50 m - esc.=45</v>
          </cell>
          <cell r="E480" t="str">
            <v>und</v>
          </cell>
          <cell r="F480">
            <v>7470.4</v>
          </cell>
        </row>
        <row r="481">
          <cell r="A481" t="str">
            <v>2 S 04 201 14</v>
          </cell>
          <cell r="B481" t="str">
            <v>Boca BSCC 2,00 x 2,00 m - esc.=45</v>
          </cell>
          <cell r="E481" t="str">
            <v>und</v>
          </cell>
          <cell r="F481">
            <v>11996.21</v>
          </cell>
        </row>
        <row r="482">
          <cell r="A482" t="str">
            <v>2 S 04 201 15</v>
          </cell>
          <cell r="B482" t="str">
            <v>Boca BSCC 2,50 x 2,50 m - esc.=45</v>
          </cell>
          <cell r="E482" t="str">
            <v>und</v>
          </cell>
          <cell r="F482">
            <v>17013.89</v>
          </cell>
        </row>
        <row r="483">
          <cell r="A483" t="str">
            <v>2 S 04 201 16</v>
          </cell>
          <cell r="B483" t="str">
            <v>Boca BSCC 3,00 x 3,00 m - esc.=45</v>
          </cell>
          <cell r="E483" t="str">
            <v>und</v>
          </cell>
          <cell r="F483">
            <v>23924.55</v>
          </cell>
        </row>
        <row r="484">
          <cell r="A484" t="str">
            <v>2 S 04 210 01</v>
          </cell>
          <cell r="B484" t="str">
            <v>Corpo BDCC 1,50 x 1,50 m alt. 0 a 1,00 m</v>
          </cell>
          <cell r="E484" t="str">
            <v>m</v>
          </cell>
          <cell r="F484">
            <v>1647.9</v>
          </cell>
        </row>
        <row r="485">
          <cell r="A485" t="str">
            <v>2 S 04 210 02</v>
          </cell>
          <cell r="B485" t="str">
            <v>Corpo BDCC 2,00 x 2,00 m alt. 0 a 1,00 m</v>
          </cell>
          <cell r="E485" t="str">
            <v>m</v>
          </cell>
          <cell r="F485">
            <v>2391.0500000000002</v>
          </cell>
        </row>
        <row r="486">
          <cell r="A486" t="str">
            <v>2 S 04 210 03</v>
          </cell>
          <cell r="B486" t="str">
            <v>Corpo BDCC 2,50 x 2,50 m alt. 0 a 1,00 m</v>
          </cell>
          <cell r="E486" t="str">
            <v>m</v>
          </cell>
          <cell r="F486">
            <v>3013.05</v>
          </cell>
        </row>
        <row r="487">
          <cell r="A487" t="str">
            <v>2 S 04 210 04</v>
          </cell>
          <cell r="B487" t="str">
            <v>Corpo BDCC 3,00 x 3,00 m alt. 0 a 1,00</v>
          </cell>
          <cell r="E487" t="str">
            <v>m</v>
          </cell>
          <cell r="F487">
            <v>4144.82</v>
          </cell>
        </row>
        <row r="488">
          <cell r="A488" t="str">
            <v>2 S 04 210 05</v>
          </cell>
          <cell r="B488" t="str">
            <v>Corpo BDCC 1,50 x 1,50 m alt. 1,00 a 2,50 m</v>
          </cell>
          <cell r="E488" t="str">
            <v>m</v>
          </cell>
          <cell r="F488">
            <v>1450.24</v>
          </cell>
        </row>
        <row r="489">
          <cell r="A489" t="str">
            <v>2 S 04 210 06</v>
          </cell>
          <cell r="B489" t="str">
            <v>Corpo BDCC 2,00 x 2,00 m alt. 1,00 a 2,50 m</v>
          </cell>
          <cell r="E489" t="str">
            <v>m</v>
          </cell>
          <cell r="F489">
            <v>2123.17</v>
          </cell>
        </row>
        <row r="490">
          <cell r="A490" t="str">
            <v>2 S 04 210 07</v>
          </cell>
          <cell r="B490" t="str">
            <v>Corpo BDCC 2,50 x 2,50 m alt. 1,00 a 2,50 m</v>
          </cell>
          <cell r="E490" t="str">
            <v>m</v>
          </cell>
          <cell r="F490">
            <v>2864.59</v>
          </cell>
        </row>
        <row r="491">
          <cell r="A491" t="str">
            <v>2 S 04 210 08</v>
          </cell>
          <cell r="B491" t="str">
            <v>Corpo BDCC 3,00 x 3,00 m alt. 1,00 a 2,50 m</v>
          </cell>
          <cell r="E491" t="str">
            <v>m</v>
          </cell>
          <cell r="F491">
            <v>3930.89</v>
          </cell>
        </row>
        <row r="492">
          <cell r="A492" t="str">
            <v>2 S 04 210 09</v>
          </cell>
          <cell r="B492" t="str">
            <v>Corpo BDCC 1,50 x 1,50 m alt. 2,50 a 5,00 m</v>
          </cell>
          <cell r="E492" t="str">
            <v>m</v>
          </cell>
          <cell r="F492">
            <v>1546.34</v>
          </cell>
        </row>
        <row r="493">
          <cell r="A493" t="str">
            <v>2 S 04 210 10</v>
          </cell>
          <cell r="B493" t="str">
            <v>Corpo BDCC 2,00 x 2,00 m alt. 2,50 a 5,00 m</v>
          </cell>
          <cell r="E493" t="str">
            <v>m</v>
          </cell>
          <cell r="F493">
            <v>2407.67</v>
          </cell>
        </row>
        <row r="494">
          <cell r="A494" t="str">
            <v>2 S 04 210 11</v>
          </cell>
          <cell r="B494" t="str">
            <v>Corpo BDCC 2,50 x 2,50 m alt. 2,50 a 5,00 m</v>
          </cell>
          <cell r="E494" t="str">
            <v>m</v>
          </cell>
          <cell r="F494">
            <v>3344.94</v>
          </cell>
        </row>
        <row r="495">
          <cell r="A495" t="str">
            <v>2 S 04 210 12</v>
          </cell>
          <cell r="B495" t="str">
            <v>Corpo BDCC 3,00 x 3,00 m alt. 2,50 a 5,00 m</v>
          </cell>
          <cell r="E495" t="str">
            <v>m</v>
          </cell>
          <cell r="F495">
            <v>4362.68</v>
          </cell>
        </row>
        <row r="496">
          <cell r="A496" t="str">
            <v>2 S 04 210 13</v>
          </cell>
          <cell r="B496" t="str">
            <v>Corpo BDCC 1,50 x 1,50 m alt. 5,00 a 7,50 m</v>
          </cell>
          <cell r="E496" t="str">
            <v>m</v>
          </cell>
          <cell r="F496">
            <v>1760.86</v>
          </cell>
        </row>
        <row r="497">
          <cell r="A497" t="str">
            <v>2 S 04 210 14</v>
          </cell>
          <cell r="B497" t="str">
            <v>Corpo BDCC 2,00 a 2,00 m alt. 5,00 a 7,50 m</v>
          </cell>
          <cell r="E497" t="str">
            <v>m</v>
          </cell>
          <cell r="F497">
            <v>2780.87</v>
          </cell>
        </row>
        <row r="498">
          <cell r="A498" t="str">
            <v>2 S 04 210 15</v>
          </cell>
          <cell r="B498" t="str">
            <v>Corpo BDCC 2,50 x 2,50 m alt. 5,00 a 7,50 m</v>
          </cell>
          <cell r="E498" t="str">
            <v>m</v>
          </cell>
          <cell r="F498">
            <v>3808.73</v>
          </cell>
        </row>
        <row r="499">
          <cell r="A499" t="str">
            <v>2 S 04 210 16</v>
          </cell>
          <cell r="B499" t="str">
            <v>Corpo BDCC 3,00 x 3,00 m alt. 5,00 a 7,50 m</v>
          </cell>
          <cell r="E499" t="str">
            <v>m</v>
          </cell>
          <cell r="F499">
            <v>5214.3500000000004</v>
          </cell>
        </row>
        <row r="500">
          <cell r="A500" t="str">
            <v>2 S 04 210 17</v>
          </cell>
          <cell r="B500" t="str">
            <v>Corpo BDCC 1,50 x 1,50 m alt. 7,50 a 10,00 m</v>
          </cell>
          <cell r="E500" t="str">
            <v>m</v>
          </cell>
          <cell r="F500">
            <v>1941.68</v>
          </cell>
        </row>
        <row r="501">
          <cell r="A501" t="str">
            <v>2 S 04 210 18</v>
          </cell>
          <cell r="B501" t="str">
            <v>Corpo BDCC 2,00 x 2,00 m alt. 7,50 a 10,00 m</v>
          </cell>
          <cell r="E501" t="str">
            <v>m</v>
          </cell>
          <cell r="F501">
            <v>3195.72</v>
          </cell>
        </row>
        <row r="502">
          <cell r="A502" t="str">
            <v>2 S 04 210 19</v>
          </cell>
          <cell r="B502" t="str">
            <v>Corpo BDCC 2,50 x 2,50 m alt. 7,50 a 10,00 m</v>
          </cell>
          <cell r="E502" t="str">
            <v>m</v>
          </cell>
          <cell r="F502">
            <v>4089.68</v>
          </cell>
        </row>
        <row r="503">
          <cell r="A503" t="str">
            <v>2 S 04 210 20</v>
          </cell>
          <cell r="B503" t="str">
            <v>Corpo BDCC 3,00 x 3,00 m alt. 7,50 a 10,00 m</v>
          </cell>
          <cell r="E503" t="str">
            <v>m</v>
          </cell>
          <cell r="F503">
            <v>5832.59</v>
          </cell>
        </row>
        <row r="504">
          <cell r="A504" t="str">
            <v>2 S 04 210 21</v>
          </cell>
          <cell r="B504" t="str">
            <v>Corpo BDCC 1,50 x 1,50 m alt. 10,00 a 12,50 m</v>
          </cell>
          <cell r="E504" t="str">
            <v>m</v>
          </cell>
          <cell r="F504">
            <v>2186.4499999999998</v>
          </cell>
        </row>
        <row r="505">
          <cell r="A505" t="str">
            <v>2 S 04 210 22</v>
          </cell>
          <cell r="B505" t="str">
            <v>Corpo BDCC 2,00 x 2,00 m alt. 10,00 a 12,50 m</v>
          </cell>
          <cell r="E505" t="str">
            <v>m</v>
          </cell>
          <cell r="F505">
            <v>3493.64</v>
          </cell>
        </row>
        <row r="506">
          <cell r="A506" t="str">
            <v>2 S 04 210 23</v>
          </cell>
          <cell r="B506" t="str">
            <v>Corpo BDCC 2,50 x 2,50 m alt. 10,00 a 12,50 m</v>
          </cell>
          <cell r="E506" t="str">
            <v>m</v>
          </cell>
          <cell r="F506">
            <v>4625.7</v>
          </cell>
        </row>
        <row r="507">
          <cell r="A507" t="str">
            <v>2 S 04 210 24</v>
          </cell>
          <cell r="B507" t="str">
            <v>Corpo BDCC 3,00 x 3,00 m alt. 10,00 a 12,50 m</v>
          </cell>
          <cell r="E507" t="str">
            <v>m</v>
          </cell>
          <cell r="F507">
            <v>6528.06</v>
          </cell>
        </row>
        <row r="508">
          <cell r="A508" t="str">
            <v>2 S 04 210 25</v>
          </cell>
          <cell r="B508" t="str">
            <v>Corpo BDCC 1,50 x 1,50 m alt. 12,50 a 15,00 m</v>
          </cell>
          <cell r="E508" t="str">
            <v>m</v>
          </cell>
          <cell r="F508">
            <v>2329.8000000000002</v>
          </cell>
        </row>
        <row r="509">
          <cell r="A509" t="str">
            <v>2 S 04 210 26</v>
          </cell>
          <cell r="B509" t="str">
            <v>Corpo BDCC 2,00 x 2,00 m alt. 12,50 a 15,00 m</v>
          </cell>
          <cell r="E509" t="str">
            <v>m</v>
          </cell>
          <cell r="F509">
            <v>3582.84</v>
          </cell>
        </row>
        <row r="510">
          <cell r="A510" t="str">
            <v>2 S 04 210 27</v>
          </cell>
          <cell r="B510" t="str">
            <v>Corpo BDCC 2,50 x 2,50 m alt. 12,50 a 15,00 m</v>
          </cell>
          <cell r="E510" t="str">
            <v>m</v>
          </cell>
          <cell r="F510">
            <v>5058.41</v>
          </cell>
        </row>
        <row r="511">
          <cell r="A511" t="str">
            <v>2 S 04 210 28</v>
          </cell>
          <cell r="B511" t="str">
            <v>Corpo BDCC 3,00 x 3,00 m alt. 12,50 a 15,00 m</v>
          </cell>
          <cell r="E511" t="str">
            <v>m</v>
          </cell>
          <cell r="F511">
            <v>6511.08</v>
          </cell>
        </row>
        <row r="512">
          <cell r="A512" t="str">
            <v>2 S 04 211 01</v>
          </cell>
          <cell r="B512" t="str">
            <v>Boca BDCC 1,50 x 1,50 m normal</v>
          </cell>
          <cell r="E512" t="str">
            <v>und</v>
          </cell>
          <cell r="F512">
            <v>6291.38</v>
          </cell>
        </row>
        <row r="513">
          <cell r="A513" t="str">
            <v>2 S 04 211 02</v>
          </cell>
          <cell r="B513" t="str">
            <v>Boca BDCC 2,00 x 2,00 m normal</v>
          </cell>
          <cell r="E513" t="str">
            <v>und</v>
          </cell>
          <cell r="F513">
            <v>9830.24</v>
          </cell>
        </row>
        <row r="514">
          <cell r="A514" t="str">
            <v>2 S 04 211 03</v>
          </cell>
          <cell r="B514" t="str">
            <v>Boca BDCC 2,50 x 2,50 m normal</v>
          </cell>
          <cell r="E514" t="str">
            <v>und</v>
          </cell>
          <cell r="F514">
            <v>13824.95</v>
          </cell>
        </row>
        <row r="515">
          <cell r="A515" t="str">
            <v>2 S 04 211 04</v>
          </cell>
          <cell r="B515" t="str">
            <v>Boca BDCC 3,00 x 3,00 m normal</v>
          </cell>
          <cell r="E515" t="str">
            <v>und</v>
          </cell>
          <cell r="F515">
            <v>20105.54</v>
          </cell>
        </row>
        <row r="516">
          <cell r="A516" t="str">
            <v>2 S 04 211 05</v>
          </cell>
          <cell r="B516" t="str">
            <v>Boca BDCC 1,50 x 1,50 m esc.=15</v>
          </cell>
          <cell r="E516" t="str">
            <v>und</v>
          </cell>
          <cell r="F516">
            <v>6905.86</v>
          </cell>
        </row>
        <row r="517">
          <cell r="A517" t="str">
            <v>2 S 04 211 06</v>
          </cell>
          <cell r="B517" t="str">
            <v>Boca BDCC 2,00 x 2,00 m esc=15</v>
          </cell>
          <cell r="E517" t="str">
            <v>und</v>
          </cell>
          <cell r="F517">
            <v>10814.78</v>
          </cell>
        </row>
        <row r="518">
          <cell r="A518" t="str">
            <v>2 S 04 211 07</v>
          </cell>
          <cell r="B518" t="str">
            <v>Boca BDCC 2,50 x 2,50 m esc=15</v>
          </cell>
          <cell r="E518" t="str">
            <v>und</v>
          </cell>
          <cell r="F518">
            <v>14896.79</v>
          </cell>
        </row>
        <row r="519">
          <cell r="A519" t="str">
            <v>2 S 04 211 08</v>
          </cell>
          <cell r="B519" t="str">
            <v>Boca BDCC 3,00 x 3,00 m esc=15</v>
          </cell>
          <cell r="E519" t="str">
            <v>und</v>
          </cell>
          <cell r="F519">
            <v>21578.83</v>
          </cell>
        </row>
        <row r="520">
          <cell r="A520" t="str">
            <v>2 S 04 211 09</v>
          </cell>
          <cell r="B520" t="str">
            <v>Boca BDCC 1,50 x 1,50 m - esc.=30</v>
          </cell>
          <cell r="E520" t="str">
            <v>und</v>
          </cell>
          <cell r="F520">
            <v>7125.6</v>
          </cell>
        </row>
        <row r="521">
          <cell r="A521" t="str">
            <v>2 S 04 211 10</v>
          </cell>
          <cell r="B521" t="str">
            <v>Boca BDCC 2,00 x 2,00 m esc=30</v>
          </cell>
          <cell r="E521" t="str">
            <v>und</v>
          </cell>
          <cell r="F521">
            <v>11637.63</v>
          </cell>
        </row>
        <row r="522">
          <cell r="A522" t="str">
            <v>2 S 04 211 11</v>
          </cell>
          <cell r="B522" t="str">
            <v>Boca BDCC 2,50 x 2,50 m esc.=30</v>
          </cell>
          <cell r="E522" t="str">
            <v>und</v>
          </cell>
          <cell r="F522">
            <v>15837.81</v>
          </cell>
        </row>
        <row r="523">
          <cell r="A523" t="str">
            <v>2 S 04 211 12</v>
          </cell>
          <cell r="B523" t="str">
            <v>Boca BDCC 3,00 x 3,00 m esc=30</v>
          </cell>
          <cell r="E523" t="str">
            <v>und</v>
          </cell>
          <cell r="F523">
            <v>24495.89</v>
          </cell>
        </row>
        <row r="524">
          <cell r="A524" t="str">
            <v>2 S 04 211 13</v>
          </cell>
          <cell r="B524" t="str">
            <v>Boca BDCC 1,50 x 1,50 m esc=45</v>
          </cell>
          <cell r="E524" t="str">
            <v>und</v>
          </cell>
          <cell r="F524">
            <v>9276.3700000000008</v>
          </cell>
        </row>
        <row r="525">
          <cell r="A525" t="str">
            <v>2 S 04 211 14</v>
          </cell>
          <cell r="B525" t="str">
            <v>Boca BDCC 2,00 x 2,00 m esc=45</v>
          </cell>
          <cell r="E525" t="str">
            <v>und</v>
          </cell>
          <cell r="F525">
            <v>14818.75</v>
          </cell>
        </row>
        <row r="526">
          <cell r="A526" t="str">
            <v>2 S 04 211 15</v>
          </cell>
          <cell r="B526" t="str">
            <v>Boca BDCC 2,50 x 2,50 m esc=45</v>
          </cell>
          <cell r="E526" t="str">
            <v>und</v>
          </cell>
          <cell r="F526">
            <v>21354.27</v>
          </cell>
        </row>
        <row r="527">
          <cell r="A527" t="str">
            <v>2 S 04 211 16</v>
          </cell>
          <cell r="B527" t="str">
            <v>Boca BDCC 3,00x3,00m - esc=45</v>
          </cell>
          <cell r="E527" t="str">
            <v>und</v>
          </cell>
          <cell r="F527">
            <v>31015.02</v>
          </cell>
        </row>
        <row r="528">
          <cell r="A528" t="str">
            <v>2 S 04 220 01</v>
          </cell>
          <cell r="B528" t="str">
            <v>Corpo BTCC 1,50 x 1,50 m alt. 0 a 1,00 m</v>
          </cell>
          <cell r="E528" t="str">
            <v>m</v>
          </cell>
          <cell r="F528">
            <v>2285.0500000000002</v>
          </cell>
        </row>
        <row r="529">
          <cell r="A529" t="str">
            <v>2 S 04 220 02</v>
          </cell>
          <cell r="B529" t="str">
            <v>Corpo BTCC 2,00 x 2,00 m alt. 0 a 1,00 m</v>
          </cell>
          <cell r="E529" t="str">
            <v>m</v>
          </cell>
          <cell r="F529">
            <v>3317.75</v>
          </cell>
        </row>
        <row r="530">
          <cell r="A530" t="str">
            <v>2 S 04 220 03</v>
          </cell>
          <cell r="B530" t="str">
            <v>Corpo BTCC 2,50 x 2,50 m alt. 0 a 1,00 m</v>
          </cell>
          <cell r="E530" t="str">
            <v>m</v>
          </cell>
          <cell r="F530">
            <v>4495.51</v>
          </cell>
        </row>
        <row r="531">
          <cell r="A531" t="str">
            <v>2 S 04 220 04</v>
          </cell>
          <cell r="B531" t="str">
            <v>Corpo BTCC 3,00 x 3,00 m alt. 0 a 1,00 m</v>
          </cell>
          <cell r="E531" t="str">
            <v>m</v>
          </cell>
          <cell r="F531">
            <v>5790.65</v>
          </cell>
        </row>
        <row r="532">
          <cell r="A532" t="str">
            <v>2 S 04 220 05</v>
          </cell>
          <cell r="B532" t="str">
            <v>Corpo BTCC 1,50 x 1,50 m alt. 1,00 a 2,50 m</v>
          </cell>
          <cell r="E532" t="str">
            <v>m</v>
          </cell>
          <cell r="F532">
            <v>2064.02</v>
          </cell>
        </row>
        <row r="533">
          <cell r="A533" t="str">
            <v>2 S 04 220 06</v>
          </cell>
          <cell r="B533" t="str">
            <v>Corpo BTCC 2,00 x 2,00 m alt. 1,00 a 2,50 m</v>
          </cell>
          <cell r="E533" t="str">
            <v>m</v>
          </cell>
          <cell r="F533">
            <v>3001.34</v>
          </cell>
        </row>
        <row r="534">
          <cell r="A534" t="str">
            <v>2 S 04 220 07</v>
          </cell>
          <cell r="B534" t="str">
            <v>Corpo BTCC 2,50 a 2,50 m alt. 1,00 a 2,50 m</v>
          </cell>
          <cell r="E534" t="str">
            <v>m</v>
          </cell>
          <cell r="F534">
            <v>3986.11</v>
          </cell>
        </row>
        <row r="535">
          <cell r="A535" t="str">
            <v>2 S 04 220 08</v>
          </cell>
          <cell r="B535" t="str">
            <v>Corpo BTCC 3,00 x 3,00 m alt. 1,00 a 2,50 m</v>
          </cell>
          <cell r="E535" t="str">
            <v>m</v>
          </cell>
          <cell r="F535">
            <v>5483.12</v>
          </cell>
        </row>
        <row r="536">
          <cell r="A536" t="str">
            <v>2 S 04 220 09</v>
          </cell>
          <cell r="B536" t="str">
            <v>Corpo BTCC 1,50 x 1,50 m alt. 2,50 a 5,00 m</v>
          </cell>
          <cell r="E536" t="str">
            <v>m</v>
          </cell>
          <cell r="F536">
            <v>2241.81</v>
          </cell>
        </row>
        <row r="537">
          <cell r="A537" t="str">
            <v>2 S 04 220 10</v>
          </cell>
          <cell r="B537" t="str">
            <v>Corpo BTCC 2,00 x 2,00 m alt. 2,50 a 5,00 m</v>
          </cell>
          <cell r="E537" t="str">
            <v>m</v>
          </cell>
          <cell r="F537">
            <v>3436.82</v>
          </cell>
        </row>
        <row r="538">
          <cell r="A538" t="str">
            <v>2 S 04 220 11</v>
          </cell>
          <cell r="B538" t="str">
            <v>Corpo BTCC 2,50 x 2,50 m alt. 2,50 a 5,00 m</v>
          </cell>
          <cell r="E538" t="str">
            <v>m</v>
          </cell>
          <cell r="F538">
            <v>4677.1400000000003</v>
          </cell>
        </row>
        <row r="539">
          <cell r="A539" t="str">
            <v>2 S 04 220 12</v>
          </cell>
          <cell r="B539" t="str">
            <v>Corpo BTCC 3,00 x 3,00 m alt. 2,50 a 5,00 m</v>
          </cell>
          <cell r="E539" t="str">
            <v>m</v>
          </cell>
          <cell r="F539">
            <v>6400.28</v>
          </cell>
        </row>
        <row r="540">
          <cell r="A540" t="str">
            <v>2 S 04 220 13</v>
          </cell>
          <cell r="B540" t="str">
            <v>Corpo BTCC 1,50 x 1,50 m alt. 5,00 a 7,50 m</v>
          </cell>
          <cell r="E540" t="str">
            <v>m</v>
          </cell>
          <cell r="F540">
            <v>2418.8000000000002</v>
          </cell>
        </row>
        <row r="541">
          <cell r="A541" t="str">
            <v>2 S 04 220 14</v>
          </cell>
          <cell r="B541" t="str">
            <v>Corpo BTCC 2,00 x 2,00 m alt. 5,00 a 7,50 m</v>
          </cell>
          <cell r="E541" t="str">
            <v>m</v>
          </cell>
          <cell r="F541">
            <v>3859.22</v>
          </cell>
        </row>
        <row r="542">
          <cell r="A542" t="str">
            <v>2 S 04 220 15</v>
          </cell>
          <cell r="B542" t="str">
            <v>Corpo BTCC 2,50 x 2,50 m alt. 5,00 a 7,50 m</v>
          </cell>
          <cell r="E542" t="str">
            <v>m</v>
          </cell>
          <cell r="F542">
            <v>5308.57</v>
          </cell>
        </row>
        <row r="543">
          <cell r="A543" t="str">
            <v>2 S 04 220 16</v>
          </cell>
          <cell r="B543" t="str">
            <v>Corpo BTCC 3,00 x 3,00 m alt. 5,00 a 7,50 m</v>
          </cell>
          <cell r="E543" t="str">
            <v>m</v>
          </cell>
          <cell r="F543">
            <v>7191.27</v>
          </cell>
        </row>
        <row r="544">
          <cell r="A544" t="str">
            <v>2 S 04 220 17</v>
          </cell>
          <cell r="B544" t="str">
            <v>Corpo BTCC 1,50 x 1,50 m alt. 7,50 a 10,00 m</v>
          </cell>
          <cell r="E544" t="str">
            <v>m</v>
          </cell>
          <cell r="F544">
            <v>2696.62</v>
          </cell>
        </row>
        <row r="545">
          <cell r="A545" t="str">
            <v>2 S 04 220 18</v>
          </cell>
          <cell r="B545" t="str">
            <v>Corpo BTCC 2,00 x 2,00 m alt. 7,50 m a 10,00 m</v>
          </cell>
          <cell r="E545" t="str">
            <v>m</v>
          </cell>
          <cell r="F545">
            <v>4355.76</v>
          </cell>
        </row>
        <row r="546">
          <cell r="A546" t="str">
            <v>2 S 04 220 19</v>
          </cell>
          <cell r="B546" t="str">
            <v>Corpo BTCC 2,50 x 2,50 m alt. 7,50 a 10,00 m</v>
          </cell>
          <cell r="E546" t="str">
            <v>m</v>
          </cell>
          <cell r="F546">
            <v>6040.14</v>
          </cell>
        </row>
        <row r="547">
          <cell r="A547" t="str">
            <v>2 S 04 220 20</v>
          </cell>
          <cell r="B547" t="str">
            <v>Corpo BTCC 3,00 x 3,00 m alt 7,50 a 10,00 m</v>
          </cell>
          <cell r="E547" t="str">
            <v>m</v>
          </cell>
          <cell r="F547">
            <v>8083.17</v>
          </cell>
        </row>
        <row r="548">
          <cell r="A548" t="str">
            <v>2 S 04 220 21</v>
          </cell>
          <cell r="B548" t="str">
            <v>Corpo BTCC 1,50 x 1,50 m alt. 10,00 a 12,50 m</v>
          </cell>
          <cell r="E548" t="str">
            <v>m</v>
          </cell>
          <cell r="F548">
            <v>3190.53</v>
          </cell>
        </row>
        <row r="549">
          <cell r="A549" t="str">
            <v>2 S 04 220 22</v>
          </cell>
          <cell r="B549" t="str">
            <v>Corpo BTCC 2,00 x 2,00 m alt. 10,00 a 12,50 m</v>
          </cell>
          <cell r="E549" t="str">
            <v>m</v>
          </cell>
          <cell r="F549">
            <v>4747.88</v>
          </cell>
        </row>
        <row r="550">
          <cell r="A550" t="str">
            <v>2 S 04 220 23</v>
          </cell>
          <cell r="B550" t="str">
            <v>Corpo BTCC 2,50 x 2,50 m alt. 10,00 a 12,50 m</v>
          </cell>
          <cell r="E550" t="str">
            <v>m</v>
          </cell>
          <cell r="F550">
            <v>6343.05</v>
          </cell>
        </row>
        <row r="551">
          <cell r="A551" t="str">
            <v>2 S 04 220 24</v>
          </cell>
          <cell r="B551" t="str">
            <v>Corpo BTCC 3,00 x 3,00 m alt. 10,00 a 12,50 m</v>
          </cell>
          <cell r="E551" t="str">
            <v>m</v>
          </cell>
          <cell r="F551">
            <v>8637.1299999999992</v>
          </cell>
        </row>
        <row r="552">
          <cell r="A552" t="str">
            <v>2 S 04 220 25</v>
          </cell>
          <cell r="B552" t="str">
            <v>Corpo BTCC 1,50 x 1,50 m alt. 12,50 a 15,00 m</v>
          </cell>
          <cell r="E552" t="str">
            <v>m</v>
          </cell>
          <cell r="F552">
            <v>3243.5</v>
          </cell>
        </row>
        <row r="553">
          <cell r="A553" t="str">
            <v>2 S 04 220 26</v>
          </cell>
          <cell r="B553" t="str">
            <v>Corpo BTCC 2,00 x 2,00 m alt. 12,50 a 15,00 m</v>
          </cell>
          <cell r="E553" t="str">
            <v>m</v>
          </cell>
          <cell r="F553">
            <v>5075.12</v>
          </cell>
        </row>
        <row r="554">
          <cell r="A554" t="str">
            <v>2 S 04 220 27</v>
          </cell>
          <cell r="B554" t="str">
            <v>Corpo BTCC 2,50 x 2,50 m alt. 12,50 a 15,00 m</v>
          </cell>
          <cell r="E554" t="str">
            <v>m</v>
          </cell>
          <cell r="F554">
            <v>6803.35</v>
          </cell>
        </row>
        <row r="555">
          <cell r="A555" t="str">
            <v>2 S 04 220 28</v>
          </cell>
          <cell r="B555" t="str">
            <v>Corpo BTCC 3,00 x 3,00 m alt. 12,50 a 15,00 m</v>
          </cell>
          <cell r="E555" t="str">
            <v>m</v>
          </cell>
          <cell r="F555">
            <v>9379.32</v>
          </cell>
        </row>
        <row r="556">
          <cell r="A556" t="str">
            <v>2 S 04 221 01</v>
          </cell>
          <cell r="B556" t="str">
            <v>Boca BTCC 1,50 x 1,50 m normal</v>
          </cell>
          <cell r="E556" t="str">
            <v>und</v>
          </cell>
          <cell r="F556">
            <v>7797.68</v>
          </cell>
        </row>
        <row r="557">
          <cell r="A557" t="str">
            <v>2 S 04 221 02</v>
          </cell>
          <cell r="B557" t="str">
            <v>Boca BTCC 2,00 x 2,00 m normal</v>
          </cell>
          <cell r="E557" t="str">
            <v>und</v>
          </cell>
          <cell r="F557">
            <v>11925.54</v>
          </cell>
        </row>
        <row r="558">
          <cell r="A558" t="str">
            <v>2 S 04 221 03</v>
          </cell>
          <cell r="B558" t="str">
            <v>Boca BTCC 2,50 x 2,50 m normal</v>
          </cell>
          <cell r="E558" t="str">
            <v>und</v>
          </cell>
          <cell r="F558">
            <v>16899.830000000002</v>
          </cell>
        </row>
        <row r="559">
          <cell r="A559" t="str">
            <v>2 S 04 221 04</v>
          </cell>
          <cell r="B559" t="str">
            <v>Boca BTCC 3,00 x 3,00 m normal</v>
          </cell>
          <cell r="E559" t="str">
            <v>und</v>
          </cell>
          <cell r="F559">
            <v>23995.86</v>
          </cell>
        </row>
        <row r="560">
          <cell r="A560" t="str">
            <v>2 S 04 221 05</v>
          </cell>
          <cell r="B560" t="str">
            <v>Boca BTCC 1,50 x 1,50 m esc=15</v>
          </cell>
          <cell r="E560" t="str">
            <v>und</v>
          </cell>
          <cell r="F560">
            <v>8445.08</v>
          </cell>
        </row>
        <row r="561">
          <cell r="A561" t="str">
            <v>2 S 04 221 06</v>
          </cell>
          <cell r="B561" t="str">
            <v>Boca BTCC 2,00 x 2,00 m esc=15</v>
          </cell>
          <cell r="E561" t="str">
            <v>und</v>
          </cell>
          <cell r="F561">
            <v>12824.04</v>
          </cell>
        </row>
        <row r="562">
          <cell r="A562" t="str">
            <v>2 S 04 221 07</v>
          </cell>
          <cell r="B562" t="str">
            <v>Boca BTCC 2,50 x 2,50 m esc=15</v>
          </cell>
          <cell r="E562" t="str">
            <v>und</v>
          </cell>
          <cell r="F562">
            <v>18228.060000000001</v>
          </cell>
        </row>
        <row r="563">
          <cell r="A563" t="str">
            <v>2 S 04 221 08</v>
          </cell>
          <cell r="B563" t="str">
            <v>Boca BTCC 3,00 x 3,00 m esc=15</v>
          </cell>
          <cell r="E563" t="str">
            <v>und</v>
          </cell>
          <cell r="F563">
            <v>23361.34</v>
          </cell>
        </row>
        <row r="564">
          <cell r="A564" t="str">
            <v>2 S 04 221 09</v>
          </cell>
          <cell r="B564" t="str">
            <v>Boca BTCC 1,50 x 1,50 m esc=30</v>
          </cell>
          <cell r="E564" t="str">
            <v>und</v>
          </cell>
          <cell r="F564">
            <v>8856.08</v>
          </cell>
        </row>
        <row r="565">
          <cell r="A565" t="str">
            <v>2 S 04 221 10</v>
          </cell>
          <cell r="B565" t="str">
            <v>Boca BTCC 2,00 x 2,00 m exc.=30</v>
          </cell>
          <cell r="E565" t="str">
            <v>und</v>
          </cell>
          <cell r="F565">
            <v>14169.67</v>
          </cell>
        </row>
        <row r="566">
          <cell r="A566" t="str">
            <v>2 S 04 221 11</v>
          </cell>
          <cell r="B566" t="str">
            <v>Boca BTCC 2,50 x 2,50 m esc=30</v>
          </cell>
          <cell r="E566" t="str">
            <v>und</v>
          </cell>
          <cell r="F566">
            <v>20764.759999999998</v>
          </cell>
        </row>
        <row r="567">
          <cell r="A567" t="str">
            <v>2 S 04 221 12</v>
          </cell>
          <cell r="B567" t="str">
            <v>Boca BTCC 3,00 x 3,00 m esc=30</v>
          </cell>
          <cell r="E567" t="str">
            <v>und</v>
          </cell>
          <cell r="F567">
            <v>29949.200000000001</v>
          </cell>
        </row>
        <row r="568">
          <cell r="A568" t="str">
            <v>2 S 04 221 13</v>
          </cell>
          <cell r="B568" t="str">
            <v>Boca BTCC 1,50 x 1,50 m esc.=45</v>
          </cell>
          <cell r="E568" t="str">
            <v>und</v>
          </cell>
          <cell r="F568">
            <v>11176.09</v>
          </cell>
        </row>
        <row r="569">
          <cell r="A569" t="str">
            <v>2 S 04 221 14</v>
          </cell>
          <cell r="B569" t="str">
            <v>Boca BTCC 2,00 x 2,00 m esc=45</v>
          </cell>
          <cell r="E569" t="str">
            <v>und</v>
          </cell>
          <cell r="F569">
            <v>17941.25</v>
          </cell>
        </row>
        <row r="570">
          <cell r="A570" t="str">
            <v>2 S 04 221 15</v>
          </cell>
          <cell r="B570" t="str">
            <v>Boca BTCC 2,50 x 2,50 m esc=45</v>
          </cell>
          <cell r="E570" t="str">
            <v>und</v>
          </cell>
          <cell r="F570">
            <v>26268.53</v>
          </cell>
        </row>
        <row r="571">
          <cell r="A571" t="str">
            <v>2 S 04 221 16</v>
          </cell>
          <cell r="B571" t="str">
            <v>Boca BTCC 3,00 x 3,00 m esc=45</v>
          </cell>
          <cell r="E571" t="str">
            <v>und</v>
          </cell>
          <cell r="F571">
            <v>37956.39</v>
          </cell>
        </row>
        <row r="572">
          <cell r="A572" t="str">
            <v>2 S 04 300 16</v>
          </cell>
          <cell r="B572" t="str">
            <v>Bueiro met. chapas múltiplas D=1,60 m galv.</v>
          </cell>
          <cell r="E572" t="str">
            <v>m</v>
          </cell>
          <cell r="F572">
            <v>1028.1099999999999</v>
          </cell>
        </row>
        <row r="573">
          <cell r="A573" t="str">
            <v>2 S 04 300 20</v>
          </cell>
          <cell r="B573" t="str">
            <v>Bueiro met.chapas múltiplas D=2,00 m galv.</v>
          </cell>
          <cell r="E573" t="str">
            <v>m</v>
          </cell>
          <cell r="F573">
            <v>1279.3399999999999</v>
          </cell>
        </row>
        <row r="574">
          <cell r="A574" t="str">
            <v>2 S 04 301 16</v>
          </cell>
          <cell r="B574" t="str">
            <v>Bueiro met. chapas múltiplas D=1,60 m rev. epoxy</v>
          </cell>
          <cell r="E574" t="str">
            <v>m</v>
          </cell>
          <cell r="F574">
            <v>1076.94</v>
          </cell>
        </row>
        <row r="575">
          <cell r="A575" t="str">
            <v>2 S 04 301 20</v>
          </cell>
          <cell r="B575" t="str">
            <v>Bueiro met. chapa múltipla D=2,00 m rev. epoxy</v>
          </cell>
          <cell r="E575" t="str">
            <v>m</v>
          </cell>
          <cell r="F575">
            <v>1339.98</v>
          </cell>
        </row>
        <row r="576">
          <cell r="A576" t="str">
            <v>2 S 04 310 16</v>
          </cell>
          <cell r="B576" t="str">
            <v>Bueiro met.s/ interrupção tráf. D=1,60m galv.</v>
          </cell>
          <cell r="E576" t="str">
            <v>m</v>
          </cell>
          <cell r="F576">
            <v>1958.05</v>
          </cell>
        </row>
        <row r="577">
          <cell r="A577" t="str">
            <v>2 S 04 310 20</v>
          </cell>
          <cell r="B577" t="str">
            <v>Bueiro met.s/ interrupção tráf. D=2,00m galv.</v>
          </cell>
          <cell r="E577" t="str">
            <v>m</v>
          </cell>
          <cell r="F577">
            <v>2435.4499999999998</v>
          </cell>
        </row>
        <row r="578">
          <cell r="A578" t="str">
            <v>2 S 04 311 16</v>
          </cell>
          <cell r="B578" t="str">
            <v>Bueiro met.s/interrupção tráf.D=1,60 m rev.epoxy</v>
          </cell>
          <cell r="E578" t="str">
            <v>m</v>
          </cell>
          <cell r="F578">
            <v>2031.03</v>
          </cell>
        </row>
        <row r="579">
          <cell r="A579" t="str">
            <v>2 S 04 311 20</v>
          </cell>
          <cell r="B579" t="str">
            <v>Bueiro met.s/interrupção traf.D=2,00 m rev.epoxy</v>
          </cell>
          <cell r="E579" t="str">
            <v>m</v>
          </cell>
          <cell r="F579">
            <v>2442.35</v>
          </cell>
        </row>
        <row r="580">
          <cell r="A580" t="str">
            <v>2 S 04 400 01</v>
          </cell>
          <cell r="B580" t="str">
            <v>Valeta prot.cortes c/revest. vegetal - VPC 01</v>
          </cell>
          <cell r="E580" t="str">
            <v>m</v>
          </cell>
          <cell r="F580">
            <v>41.27</v>
          </cell>
        </row>
        <row r="581">
          <cell r="A581" t="str">
            <v>2 S 04 400 02</v>
          </cell>
          <cell r="B581" t="str">
            <v>Valeta prot.cortes c/revest. vegetal - VPC 02</v>
          </cell>
          <cell r="E581" t="str">
            <v>m</v>
          </cell>
          <cell r="F581">
            <v>30.75</v>
          </cell>
        </row>
        <row r="582">
          <cell r="A582" t="str">
            <v>2 S 04 400 03</v>
          </cell>
          <cell r="B582" t="str">
            <v>Valeta prot.cortes c/revest.concreto - VPC 03</v>
          </cell>
          <cell r="E582" t="str">
            <v>m</v>
          </cell>
          <cell r="F582">
            <v>59.73</v>
          </cell>
        </row>
        <row r="583">
          <cell r="A583" t="str">
            <v>2 S 04 400 04</v>
          </cell>
          <cell r="B583" t="str">
            <v>Valeta prot.cortes c/revest.concreto - VPC 04</v>
          </cell>
          <cell r="E583" t="str">
            <v>m</v>
          </cell>
          <cell r="F583">
            <v>46.54</v>
          </cell>
        </row>
        <row r="584">
          <cell r="A584" t="str">
            <v>2 S 04 401 01</v>
          </cell>
          <cell r="B584" t="str">
            <v>Valeta prot.aterros c/revest. vegetal - VPA 01</v>
          </cell>
          <cell r="E584" t="str">
            <v>m</v>
          </cell>
          <cell r="F584">
            <v>42.65</v>
          </cell>
        </row>
        <row r="585">
          <cell r="A585" t="str">
            <v>2 S 04 401 02</v>
          </cell>
          <cell r="B585" t="str">
            <v>Valeta prot.aterros c/revest. vegetal - VPA 02</v>
          </cell>
          <cell r="E585" t="str">
            <v>m</v>
          </cell>
          <cell r="F585">
            <v>32.01</v>
          </cell>
        </row>
        <row r="586">
          <cell r="A586" t="str">
            <v>2 S 04 401 03</v>
          </cell>
          <cell r="B586" t="str">
            <v>Valeta prot.aterro c/revest. concreto - VPA 03</v>
          </cell>
          <cell r="E586" t="str">
            <v>m</v>
          </cell>
          <cell r="F586">
            <v>59.97</v>
          </cell>
        </row>
        <row r="587">
          <cell r="A587" t="str">
            <v>2 S 04 401 04</v>
          </cell>
          <cell r="B587" t="str">
            <v>Valeta prot.aterro c/revest. concreto - VPA 04</v>
          </cell>
          <cell r="E587" t="str">
            <v>m</v>
          </cell>
          <cell r="F587">
            <v>45.4</v>
          </cell>
        </row>
        <row r="588">
          <cell r="A588" t="str">
            <v>2 S 04 401 05</v>
          </cell>
          <cell r="B588" t="str">
            <v>Valeta prot.corte/aterro s/rev. - VPC 05/VPA 05</v>
          </cell>
          <cell r="E588" t="str">
            <v>m</v>
          </cell>
          <cell r="F588">
            <v>24.52</v>
          </cell>
        </row>
        <row r="589">
          <cell r="A589" t="str">
            <v>2 S 04 401 06</v>
          </cell>
          <cell r="B589" t="str">
            <v>Valeta prot.corte/aterro s/rev. - VPC 06/VPA 06</v>
          </cell>
          <cell r="E589" t="str">
            <v>m</v>
          </cell>
          <cell r="F589">
            <v>17.53</v>
          </cell>
        </row>
        <row r="590">
          <cell r="A590" t="str">
            <v>2 S 04 500 01</v>
          </cell>
          <cell r="B590" t="str">
            <v>Dreno longitudinal prof. p/corte em solo - DPS 01</v>
          </cell>
          <cell r="E590" t="str">
            <v>m</v>
          </cell>
          <cell r="F590">
            <v>27.55</v>
          </cell>
        </row>
        <row r="591">
          <cell r="A591" t="str">
            <v>2 S 04 500 02</v>
          </cell>
          <cell r="B591" t="str">
            <v>Dreno longitudinal prof. p/corte em solo - DPS 02</v>
          </cell>
          <cell r="E591" t="str">
            <v>m</v>
          </cell>
          <cell r="F591">
            <v>27.14</v>
          </cell>
        </row>
        <row r="592">
          <cell r="A592" t="str">
            <v>2 S 04 500 03</v>
          </cell>
          <cell r="B592" t="str">
            <v>Dreno longitudinal prof. p/corte em solo - DPS 03</v>
          </cell>
          <cell r="E592" t="str">
            <v>m</v>
          </cell>
          <cell r="F592">
            <v>38.75</v>
          </cell>
        </row>
        <row r="593">
          <cell r="A593" t="str">
            <v>2 S 04 500 04</v>
          </cell>
          <cell r="B593" t="str">
            <v>Dreno longitudinal prof. p/corte em solo - DPS 04</v>
          </cell>
          <cell r="E593" t="str">
            <v>m</v>
          </cell>
          <cell r="F593">
            <v>38.26</v>
          </cell>
        </row>
        <row r="594">
          <cell r="A594" t="str">
            <v>2 S 04 500 05</v>
          </cell>
          <cell r="B594" t="str">
            <v>Dreno longitudinal prof. p/corte em solo - DPS 05</v>
          </cell>
          <cell r="E594" t="str">
            <v>m</v>
          </cell>
          <cell r="F594">
            <v>44.31</v>
          </cell>
        </row>
        <row r="595">
          <cell r="A595" t="str">
            <v>2 S 04 500 06</v>
          </cell>
          <cell r="B595" t="str">
            <v>Dreno longitudinal prof. p/corte em solo - DPS 06</v>
          </cell>
          <cell r="E595" t="str">
            <v>m</v>
          </cell>
          <cell r="F595">
            <v>50.88</v>
          </cell>
        </row>
        <row r="596">
          <cell r="A596" t="str">
            <v>2 S 04 500 07</v>
          </cell>
          <cell r="B596" t="str">
            <v>Dreno longitudinal prof. p/corte em solo - DPS 07</v>
          </cell>
          <cell r="E596" t="str">
            <v>m</v>
          </cell>
          <cell r="F596">
            <v>61.18</v>
          </cell>
        </row>
        <row r="597">
          <cell r="A597" t="str">
            <v>2 S 04 500 08</v>
          </cell>
          <cell r="B597" t="str">
            <v>Dreno longitudinal prof. p/corte em solo - DPS 08</v>
          </cell>
          <cell r="E597" t="str">
            <v>m</v>
          </cell>
          <cell r="F597">
            <v>67.75</v>
          </cell>
        </row>
        <row r="598">
          <cell r="A598" t="str">
            <v>2 S 04 501 01</v>
          </cell>
          <cell r="B598" t="str">
            <v>Dreno longitudinal prof. p/corte em rocha - DPR 01</v>
          </cell>
          <cell r="E598" t="str">
            <v>m</v>
          </cell>
          <cell r="F598">
            <v>23.89</v>
          </cell>
        </row>
        <row r="599">
          <cell r="A599" t="str">
            <v>2 S 04 501 02</v>
          </cell>
          <cell r="B599" t="str">
            <v>Dreno longitudinal prof. p/corte em rocha - DPR 02</v>
          </cell>
          <cell r="E599" t="str">
            <v>m</v>
          </cell>
          <cell r="F599">
            <v>38.26</v>
          </cell>
        </row>
        <row r="600">
          <cell r="A600" t="str">
            <v>2 S 04 501 03</v>
          </cell>
          <cell r="B600" t="str">
            <v>Dreno longitudinal prof. p/corte em rocha - DPR 03</v>
          </cell>
          <cell r="E600" t="str">
            <v>m</v>
          </cell>
          <cell r="F600">
            <v>21.89</v>
          </cell>
        </row>
        <row r="601">
          <cell r="A601" t="str">
            <v>2 S 04 501 04</v>
          </cell>
          <cell r="B601" t="str">
            <v>Dreno longitudinal prof. p/corte em rocha - DPR 04</v>
          </cell>
          <cell r="E601" t="str">
            <v>m</v>
          </cell>
          <cell r="F601">
            <v>7.29</v>
          </cell>
        </row>
        <row r="602">
          <cell r="A602" t="str">
            <v>2 S 04 501 05</v>
          </cell>
          <cell r="B602" t="str">
            <v>Dreno longitudinal prof. p/corte em rocha - DPR 05</v>
          </cell>
          <cell r="E602" t="str">
            <v>m</v>
          </cell>
          <cell r="F602">
            <v>21.55</v>
          </cell>
        </row>
        <row r="603">
          <cell r="A603" t="str">
            <v>2 S 04 502 01</v>
          </cell>
          <cell r="B603" t="str">
            <v>Boca saída p/dreno longitudinal prof. BSD 01</v>
          </cell>
          <cell r="E603" t="str">
            <v>und</v>
          </cell>
          <cell r="F603">
            <v>71.16</v>
          </cell>
        </row>
        <row r="604">
          <cell r="A604" t="str">
            <v>2 S 04 502 02</v>
          </cell>
          <cell r="B604" t="str">
            <v>Boca saída p/dreno longitudinal prof. BSD 02</v>
          </cell>
          <cell r="E604" t="str">
            <v>und</v>
          </cell>
          <cell r="F604">
            <v>82.9</v>
          </cell>
        </row>
        <row r="605">
          <cell r="A605" t="str">
            <v>2 S 04 510 01</v>
          </cell>
          <cell r="B605" t="str">
            <v>Dreno sub-superficial - DSS 01</v>
          </cell>
          <cell r="E605" t="str">
            <v>m</v>
          </cell>
          <cell r="F605">
            <v>7.42</v>
          </cell>
        </row>
        <row r="606">
          <cell r="A606" t="str">
            <v>2 S 04 510 02</v>
          </cell>
          <cell r="B606" t="str">
            <v>Dreno sub-superficial - DSS 02</v>
          </cell>
          <cell r="E606" t="str">
            <v>m</v>
          </cell>
          <cell r="F606">
            <v>20.12</v>
          </cell>
        </row>
        <row r="607">
          <cell r="A607" t="str">
            <v>2 S 04 510 03</v>
          </cell>
          <cell r="B607" t="str">
            <v>Dreno sub-superficial - DSS 03</v>
          </cell>
          <cell r="E607" t="str">
            <v>m</v>
          </cell>
          <cell r="F607">
            <v>5.0599999999999996</v>
          </cell>
        </row>
        <row r="608">
          <cell r="A608" t="str">
            <v>2 S 04 510 04</v>
          </cell>
          <cell r="B608" t="str">
            <v>Dreno sub-superficial - DSS 04</v>
          </cell>
          <cell r="E608" t="str">
            <v>m</v>
          </cell>
          <cell r="F608">
            <v>26.52</v>
          </cell>
        </row>
        <row r="609">
          <cell r="A609" t="str">
            <v>2 S 04 511 01</v>
          </cell>
          <cell r="B609" t="str">
            <v>Boca saída p/dreno sub-superficial - BSD 03</v>
          </cell>
          <cell r="E609" t="str">
            <v>und</v>
          </cell>
          <cell r="F609">
            <v>32.799999999999997</v>
          </cell>
        </row>
        <row r="610">
          <cell r="A610" t="str">
            <v>2 S 04 520 01</v>
          </cell>
          <cell r="B610" t="str">
            <v>Dreno sub-horizontal - DSH 01</v>
          </cell>
          <cell r="E610" t="str">
            <v>m</v>
          </cell>
          <cell r="F610">
            <v>127.19</v>
          </cell>
        </row>
        <row r="611">
          <cell r="A611" t="str">
            <v>2 S 04 521 01</v>
          </cell>
          <cell r="B611" t="str">
            <v>Boca saída p/dreno sub-horizontal - BSD 04</v>
          </cell>
          <cell r="E611" t="str">
            <v>und</v>
          </cell>
          <cell r="F611">
            <v>8.4700000000000006</v>
          </cell>
        </row>
        <row r="612">
          <cell r="A612" t="str">
            <v>2 S 04 900 01</v>
          </cell>
          <cell r="B612" t="str">
            <v>Sarjeta triangular de concreto - STC 01</v>
          </cell>
          <cell r="E612" t="str">
            <v>m</v>
          </cell>
          <cell r="F612">
            <v>37.07</v>
          </cell>
        </row>
        <row r="613">
          <cell r="A613" t="str">
            <v>2 S 04 900 02</v>
          </cell>
          <cell r="B613" t="str">
            <v>Sarjeta triangular de concreto - STC 02</v>
          </cell>
          <cell r="E613" t="str">
            <v>m</v>
          </cell>
          <cell r="F613">
            <v>25.03</v>
          </cell>
        </row>
        <row r="614">
          <cell r="A614" t="str">
            <v>2 S 04 900 03</v>
          </cell>
          <cell r="B614" t="str">
            <v>Sarjeta triangular de concreto - STC 03</v>
          </cell>
          <cell r="E614" t="str">
            <v>m</v>
          </cell>
          <cell r="F614">
            <v>21.69</v>
          </cell>
        </row>
        <row r="615">
          <cell r="A615" t="str">
            <v>2 S 04 900 04</v>
          </cell>
          <cell r="B615" t="str">
            <v>Sarjeta triangular de concreto - STC 04</v>
          </cell>
          <cell r="E615" t="str">
            <v>m</v>
          </cell>
          <cell r="F615">
            <v>17.600000000000001</v>
          </cell>
        </row>
        <row r="616">
          <cell r="A616" t="str">
            <v>2 S 04 900 05</v>
          </cell>
          <cell r="B616" t="str">
            <v>Sarjeta triangular de concreto - STC 05</v>
          </cell>
          <cell r="E616" t="str">
            <v>m</v>
          </cell>
          <cell r="F616">
            <v>30.24</v>
          </cell>
        </row>
        <row r="617">
          <cell r="A617" t="str">
            <v>2 S 04 900 06</v>
          </cell>
          <cell r="B617" t="str">
            <v>Sarjeta triangular de concreto - STC 06</v>
          </cell>
          <cell r="E617" t="str">
            <v>m</v>
          </cell>
          <cell r="F617">
            <v>20.420000000000002</v>
          </cell>
        </row>
        <row r="618">
          <cell r="A618" t="str">
            <v>2 S 04 900 07</v>
          </cell>
          <cell r="B618" t="str">
            <v>Sarjeta triangular de concreto - STC 07</v>
          </cell>
          <cell r="E618" t="str">
            <v>m</v>
          </cell>
          <cell r="F618">
            <v>17.61</v>
          </cell>
        </row>
        <row r="619">
          <cell r="A619" t="str">
            <v>2 S 04 900 08</v>
          </cell>
          <cell r="B619" t="str">
            <v>Sarjeta triangular de concreto - STC 08</v>
          </cell>
          <cell r="E619" t="str">
            <v>m</v>
          </cell>
          <cell r="F619">
            <v>14.71</v>
          </cell>
        </row>
        <row r="620">
          <cell r="A620" t="str">
            <v>2 S 04 900 21</v>
          </cell>
          <cell r="B620" t="str">
            <v>Sarjeta canteiro central concreto - SCC 01</v>
          </cell>
          <cell r="E620" t="str">
            <v>m</v>
          </cell>
          <cell r="F620">
            <v>21.45</v>
          </cell>
        </row>
        <row r="621">
          <cell r="A621" t="str">
            <v>2 S 04 900 22</v>
          </cell>
          <cell r="B621" t="str">
            <v>Sarjeta canteiro central concreto - SCC 02</v>
          </cell>
          <cell r="E621" t="str">
            <v>m</v>
          </cell>
          <cell r="F621">
            <v>29.69</v>
          </cell>
        </row>
        <row r="622">
          <cell r="A622" t="str">
            <v>2 S 04 900 31</v>
          </cell>
          <cell r="B622" t="str">
            <v>Sarjeta triangular de grama - STG 01</v>
          </cell>
          <cell r="E622" t="str">
            <v>m</v>
          </cell>
          <cell r="F622">
            <v>13.88</v>
          </cell>
        </row>
        <row r="623">
          <cell r="A623" t="str">
            <v>2 S 04 900 32</v>
          </cell>
          <cell r="B623" t="str">
            <v>Sarjeta triangular de grama - STG 02</v>
          </cell>
          <cell r="E623" t="str">
            <v>m</v>
          </cell>
          <cell r="F623">
            <v>11.5</v>
          </cell>
        </row>
        <row r="624">
          <cell r="A624" t="str">
            <v>2 S 04 900 33</v>
          </cell>
          <cell r="B624" t="str">
            <v>Sarjeta triangular de grama - STG 03</v>
          </cell>
          <cell r="E624" t="str">
            <v>m</v>
          </cell>
          <cell r="F624">
            <v>9.89</v>
          </cell>
        </row>
        <row r="625">
          <cell r="A625" t="str">
            <v>2 S 04 900 34</v>
          </cell>
          <cell r="B625" t="str">
            <v>Sarjeta triangular de grama - STG 04</v>
          </cell>
          <cell r="E625" t="str">
            <v>m</v>
          </cell>
          <cell r="F625">
            <v>7.59</v>
          </cell>
        </row>
        <row r="626">
          <cell r="A626" t="str">
            <v>2 S 04 900 41</v>
          </cell>
          <cell r="B626" t="str">
            <v>Sarjeta triangular não revestida - STT 01</v>
          </cell>
          <cell r="E626" t="str">
            <v>m</v>
          </cell>
          <cell r="F626">
            <v>7.66</v>
          </cell>
        </row>
        <row r="627">
          <cell r="A627" t="str">
            <v>2 S 04 900 42</v>
          </cell>
          <cell r="B627" t="str">
            <v>Sarjeta triangular não revestida - STT 02</v>
          </cell>
          <cell r="E627" t="str">
            <v>m</v>
          </cell>
          <cell r="F627">
            <v>6.4</v>
          </cell>
        </row>
        <row r="628">
          <cell r="A628" t="str">
            <v>2 S 04 900 43</v>
          </cell>
          <cell r="B628" t="str">
            <v>Sarjeta triangular não revestida - STT 03</v>
          </cell>
          <cell r="E628" t="str">
            <v>m</v>
          </cell>
          <cell r="F628">
            <v>5.44</v>
          </cell>
        </row>
        <row r="629">
          <cell r="A629" t="str">
            <v>2 S 04 900 44</v>
          </cell>
          <cell r="B629" t="str">
            <v>Sarjeta triangular não revestida - STT 04</v>
          </cell>
          <cell r="E629" t="str">
            <v>m</v>
          </cell>
          <cell r="F629">
            <v>3.99</v>
          </cell>
        </row>
        <row r="630">
          <cell r="A630" t="str">
            <v>2 S 04 901 01</v>
          </cell>
          <cell r="B630" t="str">
            <v>Sarjeta trapezoidal de concreto - SZC 01</v>
          </cell>
          <cell r="E630" t="str">
            <v>m</v>
          </cell>
          <cell r="F630">
            <v>29.78</v>
          </cell>
        </row>
        <row r="631">
          <cell r="A631" t="str">
            <v>2 S 04 901 02</v>
          </cell>
          <cell r="B631" t="str">
            <v>Sarjeta trapezoidal de concreto - SZC 02</v>
          </cell>
          <cell r="E631" t="str">
            <v>m</v>
          </cell>
          <cell r="F631">
            <v>18.239999999999998</v>
          </cell>
        </row>
        <row r="632">
          <cell r="A632" t="str">
            <v>2 S 04 901 21</v>
          </cell>
          <cell r="B632" t="str">
            <v>Sarjeta de canteiro central de concreto - SCC 03</v>
          </cell>
          <cell r="E632" t="str">
            <v>m</v>
          </cell>
          <cell r="F632">
            <v>23.88</v>
          </cell>
        </row>
        <row r="633">
          <cell r="A633" t="str">
            <v>2 S 04 901 22</v>
          </cell>
          <cell r="B633" t="str">
            <v>Sarjeta de canteiro central de cocnreto - SCC 04</v>
          </cell>
          <cell r="E633" t="str">
            <v>m</v>
          </cell>
          <cell r="F633">
            <v>43.71</v>
          </cell>
        </row>
        <row r="634">
          <cell r="A634" t="str">
            <v>2 S 04 901 31</v>
          </cell>
          <cell r="B634" t="str">
            <v>Sarjeta trapezoidal de grama - SZG 01</v>
          </cell>
          <cell r="E634" t="str">
            <v>m</v>
          </cell>
          <cell r="F634">
            <v>12.46</v>
          </cell>
        </row>
        <row r="635">
          <cell r="A635" t="str">
            <v>2 S 04 901 32</v>
          </cell>
          <cell r="B635" t="str">
            <v>Sarjeta trapezoidal de grama - SZG 02</v>
          </cell>
          <cell r="E635" t="str">
            <v>m</v>
          </cell>
          <cell r="F635">
            <v>8.0299999999999994</v>
          </cell>
        </row>
        <row r="636">
          <cell r="A636" t="str">
            <v>2 S 04 901 41</v>
          </cell>
          <cell r="B636" t="str">
            <v>Sarjeta trapezoidal não revestida - SZT 01</v>
          </cell>
          <cell r="E636" t="str">
            <v>m</v>
          </cell>
          <cell r="F636">
            <v>7.55</v>
          </cell>
        </row>
        <row r="637">
          <cell r="A637" t="str">
            <v>2 S 04 901 42</v>
          </cell>
          <cell r="B637" t="str">
            <v>Sarjeta trapezoidal não revestida - SZT 02</v>
          </cell>
          <cell r="E637" t="str">
            <v>m</v>
          </cell>
          <cell r="F637">
            <v>4.66</v>
          </cell>
        </row>
        <row r="638">
          <cell r="A638" t="str">
            <v>2 S 04 910 01</v>
          </cell>
          <cell r="B638" t="str">
            <v>Meio fio de concreto - MFC 01</v>
          </cell>
          <cell r="E638" t="str">
            <v>m</v>
          </cell>
          <cell r="F638">
            <v>38.630000000000003</v>
          </cell>
        </row>
        <row r="639">
          <cell r="A639" t="str">
            <v>2 S 04 910 02</v>
          </cell>
          <cell r="B639" t="str">
            <v>Meio fio de concreto - MFC 02</v>
          </cell>
          <cell r="E639" t="str">
            <v>m</v>
          </cell>
          <cell r="F639">
            <v>30.75</v>
          </cell>
        </row>
        <row r="640">
          <cell r="A640" t="str">
            <v>2 S 04 910 03</v>
          </cell>
          <cell r="B640" t="str">
            <v>Meio fio de concreto - MFC 03</v>
          </cell>
          <cell r="E640" t="str">
            <v>m</v>
          </cell>
          <cell r="F640">
            <v>18.04</v>
          </cell>
        </row>
        <row r="641">
          <cell r="A641" t="str">
            <v>2 S 04 910 04</v>
          </cell>
          <cell r="B641" t="str">
            <v>Meio fio de concreto - MFC 04</v>
          </cell>
          <cell r="E641" t="str">
            <v>m</v>
          </cell>
          <cell r="F641">
            <v>12.69</v>
          </cell>
        </row>
        <row r="642">
          <cell r="A642" t="str">
            <v>2 S 04 910 05</v>
          </cell>
          <cell r="B642" t="str">
            <v>Meio fio de concreto - MFC 05</v>
          </cell>
          <cell r="E642" t="str">
            <v>m</v>
          </cell>
          <cell r="F642">
            <v>17.72</v>
          </cell>
        </row>
        <row r="643">
          <cell r="A643" t="str">
            <v>2 S 04 910 06</v>
          </cell>
          <cell r="B643" t="str">
            <v>Meio fio de concreto - MFC 06</v>
          </cell>
          <cell r="E643" t="str">
            <v>m</v>
          </cell>
          <cell r="F643">
            <v>11.07</v>
          </cell>
        </row>
        <row r="644">
          <cell r="A644" t="str">
            <v>2 S 04 910 07</v>
          </cell>
          <cell r="B644" t="str">
            <v>Meio fio de concreto - MFC 07</v>
          </cell>
          <cell r="E644" t="str">
            <v>m</v>
          </cell>
          <cell r="F644">
            <v>17.420000000000002</v>
          </cell>
        </row>
        <row r="645">
          <cell r="A645" t="str">
            <v>2 S 04 910 08</v>
          </cell>
          <cell r="B645" t="str">
            <v>Meio fio de concreto - MFC 08</v>
          </cell>
          <cell r="E645" t="str">
            <v>m</v>
          </cell>
          <cell r="F645">
            <v>29.27</v>
          </cell>
        </row>
        <row r="646">
          <cell r="A646" t="str">
            <v>2 S 04 930 01</v>
          </cell>
          <cell r="B646" t="str">
            <v>Caixa coletora de sarjeta - CCS 01</v>
          </cell>
          <cell r="E646" t="str">
            <v>und</v>
          </cell>
          <cell r="F646">
            <v>909.9</v>
          </cell>
        </row>
        <row r="647">
          <cell r="A647" t="str">
            <v>2 S 04 930 02</v>
          </cell>
          <cell r="B647" t="str">
            <v>Caixa coletora de sarjeta - CCS 02</v>
          </cell>
          <cell r="E647" t="str">
            <v>und</v>
          </cell>
          <cell r="F647">
            <v>886.15</v>
          </cell>
        </row>
        <row r="648">
          <cell r="A648" t="str">
            <v>2 S 04 930 03</v>
          </cell>
          <cell r="B648" t="str">
            <v>Caixa coletora de sarjeta - CCS 03</v>
          </cell>
          <cell r="E648" t="str">
            <v>und</v>
          </cell>
          <cell r="F648">
            <v>862.39</v>
          </cell>
        </row>
        <row r="649">
          <cell r="A649" t="str">
            <v>2 S 04 930 04</v>
          </cell>
          <cell r="B649" t="str">
            <v>Caixa coletora de sarjeta - CCS 04</v>
          </cell>
          <cell r="E649" t="str">
            <v>und</v>
          </cell>
          <cell r="F649">
            <v>837.56</v>
          </cell>
        </row>
        <row r="650">
          <cell r="A650" t="str">
            <v>2 S 04 930 05</v>
          </cell>
          <cell r="B650" t="str">
            <v>Caixa coletora de sarjeta - CCS 05</v>
          </cell>
          <cell r="E650" t="str">
            <v>und</v>
          </cell>
          <cell r="F650">
            <v>1143.0899999999999</v>
          </cell>
        </row>
        <row r="651">
          <cell r="A651" t="str">
            <v>2 S 04 930 06</v>
          </cell>
          <cell r="B651" t="str">
            <v>Caixa coletora de sarjeta - CCS 06</v>
          </cell>
          <cell r="E651" t="str">
            <v>und</v>
          </cell>
          <cell r="F651">
            <v>1118.26</v>
          </cell>
        </row>
        <row r="652">
          <cell r="A652" t="str">
            <v>2 S 04 930 07</v>
          </cell>
          <cell r="B652" t="str">
            <v>Caixa coletora de sarjeta - CCS 07</v>
          </cell>
          <cell r="E652" t="str">
            <v>und</v>
          </cell>
          <cell r="F652">
            <v>1093.43</v>
          </cell>
        </row>
        <row r="653">
          <cell r="A653" t="str">
            <v>2 S 04 930 08</v>
          </cell>
          <cell r="B653" t="str">
            <v>Caixa coletora de sarjeta - CCS 08</v>
          </cell>
          <cell r="E653" t="str">
            <v>und</v>
          </cell>
          <cell r="F653">
            <v>1069.67</v>
          </cell>
        </row>
        <row r="654">
          <cell r="A654" t="str">
            <v>2 S 04 930 09</v>
          </cell>
          <cell r="B654" t="str">
            <v>Caixa coletora de sarjeta - CCS 09</v>
          </cell>
          <cell r="E654" t="str">
            <v>und</v>
          </cell>
          <cell r="F654">
            <v>1375.21</v>
          </cell>
        </row>
        <row r="655">
          <cell r="A655" t="str">
            <v>2 S 04 930 10</v>
          </cell>
          <cell r="B655" t="str">
            <v>Caixa coletora de sarjeta - CCS 10</v>
          </cell>
          <cell r="E655" t="str">
            <v>und</v>
          </cell>
          <cell r="F655">
            <v>1350.38</v>
          </cell>
        </row>
        <row r="656">
          <cell r="A656" t="str">
            <v>2 S 04 930 11</v>
          </cell>
          <cell r="B656" t="str">
            <v>Caixa coletora de sarjeta - CCS 11</v>
          </cell>
          <cell r="E656" t="str">
            <v>und</v>
          </cell>
          <cell r="F656">
            <v>1325.54</v>
          </cell>
        </row>
        <row r="657">
          <cell r="A657" t="str">
            <v>2 S 04 930 12</v>
          </cell>
          <cell r="B657" t="str">
            <v>Caixa coletora de sarjeta - CCS 12</v>
          </cell>
          <cell r="E657" t="str">
            <v>und</v>
          </cell>
          <cell r="F657">
            <v>1300.71</v>
          </cell>
        </row>
        <row r="658">
          <cell r="A658" t="str">
            <v>2 S 04 930 13</v>
          </cell>
          <cell r="B658" t="str">
            <v>Caixa coletora de sarjeta - CCS 13</v>
          </cell>
          <cell r="E658" t="str">
            <v>und</v>
          </cell>
          <cell r="F658">
            <v>1601.92</v>
          </cell>
        </row>
        <row r="659">
          <cell r="A659" t="str">
            <v>2 S 04 930 14</v>
          </cell>
          <cell r="B659" t="str">
            <v>Caixa coletora de sarjeta - CCS14</v>
          </cell>
          <cell r="E659" t="str">
            <v>und</v>
          </cell>
          <cell r="F659">
            <v>1577.09</v>
          </cell>
        </row>
        <row r="660">
          <cell r="A660" t="str">
            <v>2 S 04 930 15</v>
          </cell>
          <cell r="B660" t="str">
            <v>Caixa coletora de sarjeta - CCS 15</v>
          </cell>
          <cell r="E660" t="str">
            <v>und</v>
          </cell>
          <cell r="F660">
            <v>1552.25</v>
          </cell>
        </row>
        <row r="661">
          <cell r="A661" t="str">
            <v>2 S 04 930 16</v>
          </cell>
          <cell r="B661" t="str">
            <v>Caixa coletora de sarjeta - CCS 16</v>
          </cell>
          <cell r="E661" t="str">
            <v>und</v>
          </cell>
          <cell r="F661">
            <v>1527.42</v>
          </cell>
        </row>
        <row r="662">
          <cell r="A662" t="str">
            <v>2 S 04 930 17</v>
          </cell>
          <cell r="B662" t="str">
            <v>Caixa coletora de sarjeta - CCS 17</v>
          </cell>
          <cell r="E662" t="str">
            <v>und</v>
          </cell>
          <cell r="F662">
            <v>1834.04</v>
          </cell>
        </row>
        <row r="663">
          <cell r="A663" t="str">
            <v>2 S 04 930 18</v>
          </cell>
          <cell r="B663" t="str">
            <v>Caixa coletora de sarjeta - CCS 18</v>
          </cell>
          <cell r="E663" t="str">
            <v>und</v>
          </cell>
          <cell r="F663">
            <v>1809.2</v>
          </cell>
        </row>
        <row r="664">
          <cell r="A664" t="str">
            <v>2 S 04 930 19</v>
          </cell>
          <cell r="B664" t="str">
            <v>Caixa coletora de sarjeta - CCS 19</v>
          </cell>
          <cell r="E664" t="str">
            <v>und</v>
          </cell>
          <cell r="F664">
            <v>1784.37</v>
          </cell>
        </row>
        <row r="665">
          <cell r="A665" t="str">
            <v>2 S 04 930 20</v>
          </cell>
          <cell r="B665" t="str">
            <v>Caixa coletora de sarjeta - CCS 20</v>
          </cell>
          <cell r="E665" t="str">
            <v>und</v>
          </cell>
          <cell r="F665">
            <v>1759.53</v>
          </cell>
        </row>
        <row r="666">
          <cell r="A666" t="str">
            <v>2 S 04 931 01</v>
          </cell>
          <cell r="B666" t="str">
            <v>Caixa coletora de talvegue - CCT 01</v>
          </cell>
          <cell r="E666" t="str">
            <v>und</v>
          </cell>
          <cell r="F666">
            <v>926.31</v>
          </cell>
        </row>
        <row r="667">
          <cell r="A667" t="str">
            <v>2 S 04 931 02</v>
          </cell>
          <cell r="B667" t="str">
            <v>Caixa coletora de talvegue - CCT 02</v>
          </cell>
          <cell r="E667" t="str">
            <v>und</v>
          </cell>
          <cell r="F667">
            <v>901.48</v>
          </cell>
        </row>
        <row r="668">
          <cell r="A668" t="str">
            <v>2 S 04 931 03</v>
          </cell>
          <cell r="B668" t="str">
            <v>Caixa coletora de talvegue - CCT 03</v>
          </cell>
          <cell r="E668" t="str">
            <v>und</v>
          </cell>
          <cell r="F668">
            <v>879.02</v>
          </cell>
        </row>
        <row r="669">
          <cell r="A669" t="str">
            <v>2 S 04 931 04</v>
          </cell>
          <cell r="B669" t="str">
            <v>Caixa coletora de talvegue - CCT 04</v>
          </cell>
          <cell r="E669" t="str">
            <v>und</v>
          </cell>
          <cell r="F669">
            <v>851.81</v>
          </cell>
        </row>
        <row r="670">
          <cell r="A670" t="str">
            <v>2 S 04 931 05</v>
          </cell>
          <cell r="B670" t="str">
            <v>Caixa coletora de talvegue - CCT 05</v>
          </cell>
          <cell r="E670" t="str">
            <v>und</v>
          </cell>
          <cell r="F670">
            <v>1157.3499999999999</v>
          </cell>
        </row>
        <row r="671">
          <cell r="A671" t="str">
            <v>2 S 04 931 06</v>
          </cell>
          <cell r="B671" t="str">
            <v>Caixa coletora de talvegue - CCT 06</v>
          </cell>
          <cell r="E671" t="str">
            <v>und</v>
          </cell>
          <cell r="F671">
            <v>1133.5899999999999</v>
          </cell>
        </row>
        <row r="672">
          <cell r="A672" t="str">
            <v>2 S 04 931 07</v>
          </cell>
          <cell r="B672" t="str">
            <v>Caixa coletora de talvegue - CCT 07</v>
          </cell>
          <cell r="E672" t="str">
            <v>und</v>
          </cell>
          <cell r="F672">
            <v>1111.1400000000001</v>
          </cell>
        </row>
        <row r="673">
          <cell r="A673" t="str">
            <v>2 S 04 931 08</v>
          </cell>
          <cell r="B673" t="str">
            <v>Caixa coletora de talvegue - CCT 08</v>
          </cell>
          <cell r="E673" t="str">
            <v>und</v>
          </cell>
          <cell r="F673">
            <v>1182.18</v>
          </cell>
        </row>
        <row r="674">
          <cell r="A674" t="str">
            <v>2 S 04 931 09</v>
          </cell>
          <cell r="B674" t="str">
            <v>Caixa coletora de talvegue - CCT 09</v>
          </cell>
          <cell r="E674" t="str">
            <v>und</v>
          </cell>
          <cell r="F674">
            <v>1389.46</v>
          </cell>
        </row>
        <row r="675">
          <cell r="A675" t="str">
            <v>2 S 04 931 10</v>
          </cell>
          <cell r="B675" t="str">
            <v>Caixa coletora de talvegue - CCT 10</v>
          </cell>
          <cell r="E675" t="str">
            <v>und</v>
          </cell>
          <cell r="F675">
            <v>1365.71</v>
          </cell>
        </row>
        <row r="676">
          <cell r="A676" t="str">
            <v>2 S 04 931 11</v>
          </cell>
          <cell r="B676" t="str">
            <v>Caixa coletora de talvegue - CCT 11</v>
          </cell>
          <cell r="E676" t="str">
            <v>und</v>
          </cell>
          <cell r="F676">
            <v>1343.25</v>
          </cell>
        </row>
        <row r="677">
          <cell r="A677" t="str">
            <v>2 S 04 931 12</v>
          </cell>
          <cell r="B677" t="str">
            <v>Caixa coletora de talvegue - CCT 12</v>
          </cell>
          <cell r="E677" t="str">
            <v>und</v>
          </cell>
          <cell r="F677">
            <v>1316.04</v>
          </cell>
        </row>
        <row r="678">
          <cell r="A678" t="str">
            <v>2 S 04 931 13</v>
          </cell>
          <cell r="B678" t="str">
            <v>Caixa coletora de talvegue - CCT 13</v>
          </cell>
          <cell r="E678" t="str">
            <v>und</v>
          </cell>
          <cell r="F678">
            <v>1616.17</v>
          </cell>
        </row>
        <row r="679">
          <cell r="A679" t="str">
            <v>2 S 04 931 14</v>
          </cell>
          <cell r="B679" t="str">
            <v>Caixa coletora de talvegue - CCT 14</v>
          </cell>
          <cell r="E679" t="str">
            <v>und</v>
          </cell>
          <cell r="F679">
            <v>1591.34</v>
          </cell>
        </row>
        <row r="680">
          <cell r="A680" t="str">
            <v>2 S 04 931 15</v>
          </cell>
          <cell r="B680" t="str">
            <v>Caixa coletora de talvegue - CCT 15</v>
          </cell>
          <cell r="E680" t="str">
            <v>und</v>
          </cell>
          <cell r="F680">
            <v>1569.96</v>
          </cell>
        </row>
        <row r="681">
          <cell r="A681" t="str">
            <v>2 S 04 931 16</v>
          </cell>
          <cell r="B681" t="str">
            <v>Caixa coletora de talvegue - CCT 16</v>
          </cell>
          <cell r="E681" t="str">
            <v>und</v>
          </cell>
          <cell r="F681">
            <v>1542.75</v>
          </cell>
        </row>
        <row r="682">
          <cell r="A682" t="str">
            <v>2 S 04 931 17</v>
          </cell>
          <cell r="B682" t="str">
            <v>Caixa coletora de talvegue - CCT 17</v>
          </cell>
          <cell r="E682" t="str">
            <v>und</v>
          </cell>
          <cell r="F682">
            <v>1848.29</v>
          </cell>
        </row>
        <row r="683">
          <cell r="A683" t="str">
            <v>2 S 04 931 18</v>
          </cell>
          <cell r="B683" t="str">
            <v>Caixa coletora de talvegue - CCT 18</v>
          </cell>
          <cell r="E683" t="str">
            <v>und</v>
          </cell>
          <cell r="F683">
            <v>1823.45</v>
          </cell>
        </row>
        <row r="684">
          <cell r="A684" t="str">
            <v>2 S 04 931 19</v>
          </cell>
          <cell r="B684" t="str">
            <v>Caixa coletora de talvegue - CCT 19</v>
          </cell>
          <cell r="E684" t="str">
            <v>und</v>
          </cell>
          <cell r="F684">
            <v>1802.08</v>
          </cell>
        </row>
        <row r="685">
          <cell r="A685" t="str">
            <v>2 S 04 931 20</v>
          </cell>
          <cell r="B685" t="str">
            <v>Caixa coletora de talvegue - CCT 20</v>
          </cell>
          <cell r="E685" t="str">
            <v>und</v>
          </cell>
          <cell r="F685">
            <v>1774.87</v>
          </cell>
        </row>
        <row r="686">
          <cell r="A686" t="str">
            <v>2 S 04 940 01</v>
          </cell>
          <cell r="B686" t="str">
            <v>Descida d'água tipo rap. - calha concr. - DAR 01</v>
          </cell>
          <cell r="E686" t="str">
            <v>m</v>
          </cell>
          <cell r="F686">
            <v>98.8</v>
          </cell>
        </row>
        <row r="687">
          <cell r="A687" t="str">
            <v>2 S 04 940 02</v>
          </cell>
          <cell r="B687" t="str">
            <v>Descida d'água tipo rap. - canal retang.- DAR 02</v>
          </cell>
          <cell r="E687" t="str">
            <v>m</v>
          </cell>
          <cell r="F687">
            <v>50.34</v>
          </cell>
        </row>
        <row r="688">
          <cell r="A688" t="str">
            <v>2 S 04 940 03</v>
          </cell>
          <cell r="B688" t="str">
            <v>Descida d'água tipo rap. - canal retang.- DAR 03</v>
          </cell>
          <cell r="E688" t="str">
            <v>m</v>
          </cell>
          <cell r="F688">
            <v>73.92</v>
          </cell>
        </row>
        <row r="689">
          <cell r="A689" t="str">
            <v>2 S 04 940 04</v>
          </cell>
          <cell r="B689" t="str">
            <v>Descida d'água tipo rap. - calha metálica - DAR</v>
          </cell>
          <cell r="E689" t="str">
            <v>m</v>
          </cell>
          <cell r="F689">
            <v>131.97999999999999</v>
          </cell>
        </row>
        <row r="690">
          <cell r="A690" t="str">
            <v>2 S 04 941 01</v>
          </cell>
          <cell r="B690" t="str">
            <v>Descida d'água aterros em degraus - DAD 01</v>
          </cell>
          <cell r="E690" t="str">
            <v>m</v>
          </cell>
          <cell r="F690">
            <v>67.7</v>
          </cell>
        </row>
        <row r="691">
          <cell r="A691" t="str">
            <v>2 S 04 941 02</v>
          </cell>
          <cell r="B691" t="str">
            <v>Descida d'água aterros em degraus - arm - DAD</v>
          </cell>
          <cell r="E691" t="str">
            <v>m</v>
          </cell>
          <cell r="F691">
            <v>97.2</v>
          </cell>
        </row>
        <row r="692">
          <cell r="A692" t="str">
            <v>2 S 04 941 03</v>
          </cell>
          <cell r="B692" t="str">
            <v>Descida d'água aterros em degraus - DAD 03</v>
          </cell>
          <cell r="E692" t="str">
            <v>m</v>
          </cell>
          <cell r="F692">
            <v>177.28</v>
          </cell>
        </row>
        <row r="693">
          <cell r="A693" t="str">
            <v>2 S 04 941 04</v>
          </cell>
          <cell r="B693" t="str">
            <v>Descida d'água aterros em degraus - arm - DAD</v>
          </cell>
          <cell r="E693" t="str">
            <v>m</v>
          </cell>
          <cell r="F693">
            <v>226.16</v>
          </cell>
        </row>
        <row r="694">
          <cell r="A694" t="str">
            <v>2 S 04 941 05</v>
          </cell>
          <cell r="B694" t="str">
            <v>Descida d'água aterros em degraus - DAD 05</v>
          </cell>
          <cell r="E694" t="str">
            <v>m</v>
          </cell>
          <cell r="F694">
            <v>214.38</v>
          </cell>
        </row>
        <row r="695">
          <cell r="A695" t="str">
            <v>2 S 04 941 06</v>
          </cell>
          <cell r="B695" t="str">
            <v>Descida d'água aterros em degraus - arm - DAD</v>
          </cell>
          <cell r="E695" t="str">
            <v>m</v>
          </cell>
          <cell r="F695">
            <v>301.01</v>
          </cell>
        </row>
        <row r="696">
          <cell r="A696" t="str">
            <v>2 S 04 941 07</v>
          </cell>
          <cell r="B696" t="str">
            <v>Descida d'água aterros em degraus - DAD 07</v>
          </cell>
          <cell r="E696" t="str">
            <v>m</v>
          </cell>
          <cell r="F696">
            <v>252.6</v>
          </cell>
        </row>
        <row r="697">
          <cell r="A697" t="str">
            <v>2 S 04 941 08</v>
          </cell>
          <cell r="B697" t="str">
            <v>Descida d'água aterros em degraus - arm - DAD</v>
          </cell>
          <cell r="E697" t="str">
            <v>m</v>
          </cell>
          <cell r="F697">
            <v>349.95</v>
          </cell>
        </row>
        <row r="698">
          <cell r="A698" t="str">
            <v>2 S 04 941 09</v>
          </cell>
          <cell r="B698" t="str">
            <v>Descida d'água aterros em degraus - DAD 09</v>
          </cell>
          <cell r="E698" t="str">
            <v>m</v>
          </cell>
          <cell r="F698">
            <v>288.38</v>
          </cell>
        </row>
        <row r="699">
          <cell r="A699" t="str">
            <v>2 S 04 941 10</v>
          </cell>
          <cell r="B699" t="str">
            <v>Descida d'água aterros em degraus - arm - DAD</v>
          </cell>
          <cell r="E699" t="str">
            <v>m</v>
          </cell>
          <cell r="F699">
            <v>398.76</v>
          </cell>
        </row>
        <row r="700">
          <cell r="A700" t="str">
            <v>2 S 04 941 11</v>
          </cell>
          <cell r="B700" t="str">
            <v>Descida d'água aterros em degraus - DAD 11</v>
          </cell>
          <cell r="E700" t="str">
            <v>m</v>
          </cell>
          <cell r="F700">
            <v>379.25</v>
          </cell>
        </row>
        <row r="701">
          <cell r="A701" t="str">
            <v>2 S 04 941 12</v>
          </cell>
          <cell r="B701" t="str">
            <v>Descida d'água aterros em degraus - arm - dad 12</v>
          </cell>
          <cell r="E701" t="str">
            <v>m</v>
          </cell>
          <cell r="F701">
            <v>521.38</v>
          </cell>
        </row>
        <row r="702">
          <cell r="A702" t="str">
            <v>2 S 04 941 13</v>
          </cell>
          <cell r="B702" t="str">
            <v>Descida d'água aterros em degraus - DAD 13</v>
          </cell>
          <cell r="E702" t="str">
            <v>m</v>
          </cell>
          <cell r="F702">
            <v>356.33</v>
          </cell>
        </row>
        <row r="703">
          <cell r="A703" t="str">
            <v>2 S 04 941 14</v>
          </cell>
          <cell r="B703" t="str">
            <v>Descida d'água aterros em degraus - arm - DAD 14</v>
          </cell>
          <cell r="E703" t="str">
            <v>m</v>
          </cell>
          <cell r="F703">
            <v>489.91</v>
          </cell>
        </row>
        <row r="704">
          <cell r="A704" t="str">
            <v>2 S 04 941 15</v>
          </cell>
          <cell r="B704" t="str">
            <v>Descida d'água aterros em degraus - DAD 15</v>
          </cell>
          <cell r="E704" t="str">
            <v>m</v>
          </cell>
          <cell r="F704">
            <v>407.72</v>
          </cell>
        </row>
        <row r="705">
          <cell r="A705" t="str">
            <v>2 S 04 941 16</v>
          </cell>
          <cell r="B705" t="str">
            <v>Descida d'água aterros em degraus - arm - DAD 16</v>
          </cell>
          <cell r="E705" t="str">
            <v>m</v>
          </cell>
          <cell r="F705">
            <v>559.28</v>
          </cell>
        </row>
        <row r="706">
          <cell r="A706" t="str">
            <v>2 S 04 941 17</v>
          </cell>
          <cell r="B706" t="str">
            <v>Descida d'água aterros em degraus - DAD 17</v>
          </cell>
          <cell r="E706" t="str">
            <v>m</v>
          </cell>
          <cell r="F706">
            <v>521.67999999999995</v>
          </cell>
        </row>
        <row r="707">
          <cell r="A707" t="str">
            <v>2 S 04 941 18</v>
          </cell>
          <cell r="B707" t="str">
            <v>Descida d'água aterros em degraus - arm - DAD 18</v>
          </cell>
          <cell r="E707" t="str">
            <v>m</v>
          </cell>
          <cell r="F707">
            <v>710.29</v>
          </cell>
        </row>
        <row r="708">
          <cell r="A708" t="str">
            <v>2 S 04 941 31</v>
          </cell>
          <cell r="B708" t="str">
            <v>Descida d'água cortes em degraus - DCD 01</v>
          </cell>
          <cell r="E708" t="str">
            <v>m</v>
          </cell>
          <cell r="F708">
            <v>68.489999999999995</v>
          </cell>
        </row>
        <row r="709">
          <cell r="A709" t="str">
            <v>2 S 04 941 32</v>
          </cell>
          <cell r="B709" t="str">
            <v>Descida d'água cortes em degraus - arm - DCD 02</v>
          </cell>
          <cell r="E709" t="str">
            <v>m</v>
          </cell>
          <cell r="F709">
            <v>98.09</v>
          </cell>
        </row>
        <row r="710">
          <cell r="A710" t="str">
            <v>2 S 04 941 33</v>
          </cell>
          <cell r="B710" t="str">
            <v>Descida d'água cortes em degraus - DCD 03</v>
          </cell>
          <cell r="E710" t="str">
            <v>m</v>
          </cell>
          <cell r="F710">
            <v>107.74</v>
          </cell>
        </row>
        <row r="711">
          <cell r="A711" t="str">
            <v>2 S 04 941 34</v>
          </cell>
          <cell r="B711" t="str">
            <v>Descida d'água cortes em degraus - arm - DCD 04</v>
          </cell>
          <cell r="E711" t="str">
            <v>m</v>
          </cell>
          <cell r="F711">
            <v>154.69</v>
          </cell>
        </row>
        <row r="712">
          <cell r="A712" t="str">
            <v>2 S 04 942 01</v>
          </cell>
          <cell r="B712" t="str">
            <v>Entrada d'água - EDA 01</v>
          </cell>
          <cell r="E712" t="str">
            <v>und</v>
          </cell>
          <cell r="F712">
            <v>28.55</v>
          </cell>
        </row>
        <row r="713">
          <cell r="A713" t="str">
            <v>2 S 04 942 02</v>
          </cell>
          <cell r="B713" t="str">
            <v>Entrada d'água - EDA 02</v>
          </cell>
          <cell r="E713" t="str">
            <v>und</v>
          </cell>
          <cell r="F713">
            <v>34.96</v>
          </cell>
        </row>
        <row r="714">
          <cell r="A714" t="str">
            <v>2 S 04 950 01</v>
          </cell>
          <cell r="B714" t="str">
            <v>Dissipador de energia - DES 01</v>
          </cell>
          <cell r="E714" t="str">
            <v>und</v>
          </cell>
          <cell r="F714">
            <v>124.94</v>
          </cell>
        </row>
        <row r="715">
          <cell r="A715" t="str">
            <v>2 S 04 950 02</v>
          </cell>
          <cell r="B715" t="str">
            <v>Dissipador de energia - DES 02</v>
          </cell>
          <cell r="E715" t="str">
            <v>und</v>
          </cell>
          <cell r="F715">
            <v>148.59</v>
          </cell>
        </row>
        <row r="716">
          <cell r="A716" t="str">
            <v>2 S 04 950 03</v>
          </cell>
          <cell r="B716" t="str">
            <v>Dissipador de energia - DES 03</v>
          </cell>
          <cell r="E716" t="str">
            <v>und</v>
          </cell>
          <cell r="F716">
            <v>177.12</v>
          </cell>
        </row>
        <row r="717">
          <cell r="A717" t="str">
            <v>2 S 04 950 04</v>
          </cell>
          <cell r="B717" t="str">
            <v>Dissipador de energia - DES04</v>
          </cell>
          <cell r="E717" t="str">
            <v>und</v>
          </cell>
          <cell r="F717">
            <v>216.44</v>
          </cell>
        </row>
        <row r="718">
          <cell r="A718" t="str">
            <v>2 S 04 950 21</v>
          </cell>
          <cell r="B718" t="str">
            <v>Dissipador de energia - DEB 01</v>
          </cell>
          <cell r="E718" t="str">
            <v>und</v>
          </cell>
          <cell r="F718">
            <v>152.07</v>
          </cell>
        </row>
        <row r="719">
          <cell r="A719" t="str">
            <v>2 S 04 950 22</v>
          </cell>
          <cell r="B719" t="str">
            <v>Dissipador de energia - DEB 02</v>
          </cell>
          <cell r="E719" t="str">
            <v>und</v>
          </cell>
          <cell r="F719">
            <v>498.54</v>
          </cell>
        </row>
        <row r="720">
          <cell r="A720" t="str">
            <v>2 S 04 950 23</v>
          </cell>
          <cell r="B720" t="str">
            <v>Dissipador de energia - DEB 03</v>
          </cell>
          <cell r="E720" t="str">
            <v>und</v>
          </cell>
          <cell r="F720">
            <v>798.34</v>
          </cell>
        </row>
        <row r="721">
          <cell r="A721" t="str">
            <v>2 S 04 950 24</v>
          </cell>
          <cell r="B721" t="str">
            <v>Dissipador de energia - DEB 04</v>
          </cell>
          <cell r="E721" t="str">
            <v>und</v>
          </cell>
          <cell r="F721">
            <v>1172.0999999999999</v>
          </cell>
        </row>
        <row r="722">
          <cell r="A722" t="str">
            <v>2 S 04 950 25</v>
          </cell>
          <cell r="B722" t="str">
            <v>Dissipador de energia - DEB 05</v>
          </cell>
          <cell r="E722" t="str">
            <v>und</v>
          </cell>
          <cell r="F722">
            <v>1590.25</v>
          </cell>
        </row>
        <row r="723">
          <cell r="A723" t="str">
            <v>2 S 04 950 26</v>
          </cell>
          <cell r="B723" t="str">
            <v>Dissipador de energia - DEB 06</v>
          </cell>
          <cell r="E723" t="str">
            <v>und</v>
          </cell>
          <cell r="F723">
            <v>2611.79</v>
          </cell>
        </row>
        <row r="724">
          <cell r="A724" t="str">
            <v>2 S 04 950 27</v>
          </cell>
          <cell r="B724" t="str">
            <v>Dissipador de energia - DEB 07</v>
          </cell>
          <cell r="E724" t="str">
            <v>und</v>
          </cell>
          <cell r="F724">
            <v>1660.19</v>
          </cell>
        </row>
        <row r="725">
          <cell r="A725" t="str">
            <v>2 S 04 950 28</v>
          </cell>
          <cell r="B725" t="str">
            <v>Dissipador de energia - DEB 08</v>
          </cell>
          <cell r="E725" t="str">
            <v>und</v>
          </cell>
          <cell r="F725">
            <v>2257.5500000000002</v>
          </cell>
        </row>
        <row r="726">
          <cell r="A726" t="str">
            <v>2 S 04 950 29</v>
          </cell>
          <cell r="B726" t="str">
            <v>Dissipador de energia - DEB 09</v>
          </cell>
          <cell r="E726" t="str">
            <v>und</v>
          </cell>
          <cell r="F726">
            <v>3589.18</v>
          </cell>
        </row>
        <row r="727">
          <cell r="A727" t="str">
            <v>2 S 04 950 30</v>
          </cell>
          <cell r="B727" t="str">
            <v>Dissipador de energia - DEB 10</v>
          </cell>
          <cell r="E727" t="str">
            <v>und</v>
          </cell>
          <cell r="F727">
            <v>2149.31</v>
          </cell>
        </row>
        <row r="728">
          <cell r="A728" t="str">
            <v>2 S 04 950 31</v>
          </cell>
          <cell r="B728" t="str">
            <v>Dissipador de energia - DEB 11</v>
          </cell>
          <cell r="E728" t="str">
            <v>und</v>
          </cell>
          <cell r="F728">
            <v>2924.69</v>
          </cell>
        </row>
        <row r="729">
          <cell r="A729" t="str">
            <v>2 S 04 950 32</v>
          </cell>
          <cell r="B729" t="str">
            <v>Dissipador de energia - DEB 12</v>
          </cell>
          <cell r="E729" t="str">
            <v>und</v>
          </cell>
          <cell r="F729">
            <v>4566.1099999999997</v>
          </cell>
        </row>
        <row r="730">
          <cell r="A730" t="str">
            <v>2 S 04 950 51</v>
          </cell>
          <cell r="B730" t="str">
            <v>Dissipador de energia - DED 01</v>
          </cell>
          <cell r="E730" t="str">
            <v>und</v>
          </cell>
          <cell r="F730">
            <v>169.25</v>
          </cell>
        </row>
        <row r="731">
          <cell r="A731" t="str">
            <v>2 S 04 960 01</v>
          </cell>
          <cell r="B731" t="str">
            <v>Boca de lobo simples grelha concr. - BLS 01</v>
          </cell>
          <cell r="E731" t="str">
            <v>und</v>
          </cell>
          <cell r="F731">
            <v>313.18</v>
          </cell>
        </row>
        <row r="732">
          <cell r="A732" t="str">
            <v>2 S 04 960 02</v>
          </cell>
          <cell r="B732" t="str">
            <v>Boca de lobo simples grelha concr. - BLS 02</v>
          </cell>
          <cell r="E732" t="str">
            <v>und</v>
          </cell>
          <cell r="F732">
            <v>389.8</v>
          </cell>
        </row>
        <row r="733">
          <cell r="A733" t="str">
            <v>2 S 04 960 03</v>
          </cell>
          <cell r="B733" t="str">
            <v>Boca de lobo simples grelha concr. - BLS 03</v>
          </cell>
          <cell r="E733" t="str">
            <v>und</v>
          </cell>
          <cell r="F733">
            <v>466.53</v>
          </cell>
        </row>
        <row r="734">
          <cell r="A734" t="str">
            <v>2 S 04 960 04</v>
          </cell>
          <cell r="B734" t="str">
            <v>Boca de lobo simples grelha concr. - BLS 04</v>
          </cell>
          <cell r="E734" t="str">
            <v>und</v>
          </cell>
          <cell r="F734">
            <v>529.41</v>
          </cell>
        </row>
        <row r="735">
          <cell r="A735" t="str">
            <v>2 S 04 960 05</v>
          </cell>
          <cell r="B735" t="str">
            <v>Boca de lobo simples grelha concr. - BLS 05</v>
          </cell>
          <cell r="E735" t="str">
            <v>und</v>
          </cell>
          <cell r="F735">
            <v>616.46</v>
          </cell>
        </row>
        <row r="736">
          <cell r="A736" t="str">
            <v>2 S 04 960 06</v>
          </cell>
          <cell r="B736" t="str">
            <v>Boca de lobo simples grelha concr. - BLS 06</v>
          </cell>
          <cell r="E736" t="str">
            <v>und</v>
          </cell>
          <cell r="F736">
            <v>693.08</v>
          </cell>
        </row>
        <row r="737">
          <cell r="A737" t="str">
            <v>2 S 04 960 07</v>
          </cell>
          <cell r="B737" t="str">
            <v>Boca de lobo simples grelha concr. - BLS 07</v>
          </cell>
          <cell r="E737" t="str">
            <v>und</v>
          </cell>
          <cell r="F737">
            <v>769.81</v>
          </cell>
        </row>
        <row r="738">
          <cell r="A738" t="str">
            <v>2 S 04 961 01</v>
          </cell>
          <cell r="B738" t="str">
            <v>Boca de lobo dupla com grelha de concreto - BLD 01</v>
          </cell>
          <cell r="E738" t="str">
            <v>und</v>
          </cell>
          <cell r="F738">
            <v>603.79999999999995</v>
          </cell>
        </row>
        <row r="739">
          <cell r="A739" t="str">
            <v>2 S 04 961 02</v>
          </cell>
          <cell r="B739" t="str">
            <v>Boca de lobo dupla com grelha de concreto - BLD 02</v>
          </cell>
          <cell r="E739" t="str">
            <v>und</v>
          </cell>
          <cell r="F739">
            <v>729.55</v>
          </cell>
        </row>
        <row r="740">
          <cell r="A740" t="str">
            <v>2 S 04 961 03</v>
          </cell>
          <cell r="B740" t="str">
            <v>Boca de lobo dupla com grelha de concreto - BLD 03</v>
          </cell>
          <cell r="E740" t="str">
            <v>und</v>
          </cell>
          <cell r="F740">
            <v>858.72</v>
          </cell>
        </row>
        <row r="741">
          <cell r="A741" t="str">
            <v>2 S 04 961 04</v>
          </cell>
          <cell r="B741" t="str">
            <v>Boca de lobo dupla com grelha de concreto - BLD 04</v>
          </cell>
          <cell r="E741" t="str">
            <v>und</v>
          </cell>
          <cell r="F741">
            <v>984.47</v>
          </cell>
        </row>
        <row r="742">
          <cell r="A742" t="str">
            <v>2 S 04 961 05</v>
          </cell>
          <cell r="B742" t="str">
            <v>Boca de lobo dupla com grelha de concreto - BLD 05</v>
          </cell>
          <cell r="E742" t="str">
            <v>und</v>
          </cell>
          <cell r="F742">
            <v>1110.22</v>
          </cell>
        </row>
        <row r="743">
          <cell r="A743" t="str">
            <v>2 S 04 961 06</v>
          </cell>
          <cell r="B743" t="str">
            <v>Boca de lobo dupla com grelha de concreto - BLD 06</v>
          </cell>
          <cell r="E743" t="str">
            <v>und</v>
          </cell>
          <cell r="F743">
            <v>1239.4000000000001</v>
          </cell>
        </row>
        <row r="744">
          <cell r="A744" t="str">
            <v>2 S 04 961 07</v>
          </cell>
          <cell r="B744" t="str">
            <v>Boca de lobo dupla com grelha de concreto - BLD 07</v>
          </cell>
          <cell r="E744" t="str">
            <v>und</v>
          </cell>
          <cell r="F744">
            <v>1365.15</v>
          </cell>
        </row>
        <row r="745">
          <cell r="A745" t="str">
            <v>2 S 04 962 01</v>
          </cell>
          <cell r="B745" t="str">
            <v>Caixa de ligação e passagem - CLP 01</v>
          </cell>
          <cell r="E745" t="str">
            <v>und</v>
          </cell>
          <cell r="F745">
            <v>610.66</v>
          </cell>
        </row>
        <row r="746">
          <cell r="A746" t="str">
            <v>2 S 04 962 02</v>
          </cell>
          <cell r="B746" t="str">
            <v>Caixa de ligação e passagem - CLP 02</v>
          </cell>
          <cell r="E746" t="str">
            <v>und</v>
          </cell>
          <cell r="F746">
            <v>591.71</v>
          </cell>
        </row>
        <row r="747">
          <cell r="A747" t="str">
            <v>2 S 04 962 03</v>
          </cell>
          <cell r="B747" t="str">
            <v>Caixa de ligação e passagem - CLP 03</v>
          </cell>
          <cell r="E747" t="str">
            <v>und</v>
          </cell>
          <cell r="F747">
            <v>833.32</v>
          </cell>
        </row>
        <row r="748">
          <cell r="A748" t="str">
            <v>2 S 04 962 04</v>
          </cell>
          <cell r="B748" t="str">
            <v>Caixa de ligação e passagem - CLP 04</v>
          </cell>
          <cell r="E748" t="str">
            <v>und</v>
          </cell>
          <cell r="F748">
            <v>1060.18</v>
          </cell>
        </row>
        <row r="749">
          <cell r="A749" t="str">
            <v>2 S 04 962 05</v>
          </cell>
          <cell r="B749" t="str">
            <v>Caixa de ligação e passagem - CLP 05</v>
          </cell>
          <cell r="E749" t="str">
            <v>und</v>
          </cell>
          <cell r="F749">
            <v>1247.31</v>
          </cell>
        </row>
        <row r="750">
          <cell r="A750" t="str">
            <v>2 S 04 962 06</v>
          </cell>
          <cell r="B750" t="str">
            <v>Caixa de ligação e passagem - CLP 06</v>
          </cell>
          <cell r="E750" t="str">
            <v>und</v>
          </cell>
          <cell r="F750">
            <v>1554.04</v>
          </cell>
        </row>
        <row r="751">
          <cell r="A751" t="str">
            <v>2 S 04 962 07</v>
          </cell>
          <cell r="B751" t="str">
            <v>Caixa de ligação e passagem - CLP 07</v>
          </cell>
          <cell r="E751" t="str">
            <v>und</v>
          </cell>
          <cell r="F751">
            <v>726.46</v>
          </cell>
        </row>
        <row r="752">
          <cell r="A752" t="str">
            <v>2 S 04 962 08</v>
          </cell>
          <cell r="B752" t="str">
            <v>Caixa de ligação e passagem - CLP 08</v>
          </cell>
          <cell r="E752" t="str">
            <v>und</v>
          </cell>
          <cell r="F752">
            <v>704.35</v>
          </cell>
        </row>
        <row r="753">
          <cell r="A753" t="str">
            <v>2 S 04 962 09</v>
          </cell>
          <cell r="B753" t="str">
            <v>Caixa de ligação e passagem - CLP 09</v>
          </cell>
          <cell r="E753" t="str">
            <v>und</v>
          </cell>
          <cell r="F753">
            <v>971.12</v>
          </cell>
        </row>
        <row r="754">
          <cell r="A754" t="str">
            <v>2 S 04 962 10</v>
          </cell>
          <cell r="B754" t="str">
            <v>Caixa de ligação e passagem - CLP 10</v>
          </cell>
          <cell r="E754" t="str">
            <v>und</v>
          </cell>
          <cell r="F754">
            <v>1206.74</v>
          </cell>
        </row>
        <row r="755">
          <cell r="A755" t="str">
            <v>2 S 04 962 11</v>
          </cell>
          <cell r="B755" t="str">
            <v>Caixa de ligação e passagem - CLP 11</v>
          </cell>
          <cell r="E755" t="str">
            <v>und</v>
          </cell>
          <cell r="F755">
            <v>1405.78</v>
          </cell>
        </row>
        <row r="756">
          <cell r="A756" t="str">
            <v>2 S 04 962 12</v>
          </cell>
          <cell r="B756" t="str">
            <v>Caixa de ligação e passagem - CLP 12</v>
          </cell>
          <cell r="E756" t="str">
            <v>und</v>
          </cell>
          <cell r="F756">
            <v>1709.41</v>
          </cell>
        </row>
        <row r="757">
          <cell r="A757" t="str">
            <v>2 S 04 962 13</v>
          </cell>
          <cell r="B757" t="str">
            <v>Caixa de ligação e passagem - CLP 13</v>
          </cell>
          <cell r="E757" t="str">
            <v>und</v>
          </cell>
          <cell r="F757">
            <v>845.41</v>
          </cell>
        </row>
        <row r="758">
          <cell r="A758" t="str">
            <v>2 S 04 962 14</v>
          </cell>
          <cell r="B758" t="str">
            <v>Caixa de ligação e passagem - CLP 14</v>
          </cell>
          <cell r="E758" t="str">
            <v>und</v>
          </cell>
          <cell r="F758">
            <v>826.46</v>
          </cell>
        </row>
        <row r="759">
          <cell r="A759" t="str">
            <v>2 S 04 962 15</v>
          </cell>
          <cell r="B759" t="str">
            <v>Caixa de ligação e passagem - CLP 15</v>
          </cell>
          <cell r="E759" t="str">
            <v>und</v>
          </cell>
          <cell r="F759">
            <v>1118.3900000000001</v>
          </cell>
        </row>
        <row r="760">
          <cell r="A760" t="str">
            <v>2 S 04 962 16</v>
          </cell>
          <cell r="B760" t="str">
            <v>Caixa de ligação e passagem - CLP 16</v>
          </cell>
          <cell r="E760" t="str">
            <v>und</v>
          </cell>
          <cell r="F760">
            <v>1369.08</v>
          </cell>
        </row>
        <row r="761">
          <cell r="A761" t="str">
            <v>2 S 04 962 17</v>
          </cell>
          <cell r="B761" t="str">
            <v>Caixa de ligação e passagem - CLP 17</v>
          </cell>
          <cell r="E761" t="str">
            <v>und</v>
          </cell>
          <cell r="F761">
            <v>1576.88</v>
          </cell>
        </row>
        <row r="762">
          <cell r="A762" t="str">
            <v>2 S 04 962 18</v>
          </cell>
          <cell r="B762" t="str">
            <v>Caixa de ligação e passagem - CLP 18</v>
          </cell>
          <cell r="E762" t="str">
            <v>und</v>
          </cell>
          <cell r="F762">
            <v>1899.96</v>
          </cell>
        </row>
        <row r="763">
          <cell r="A763" t="str">
            <v>2 S 04 963 01</v>
          </cell>
          <cell r="B763" t="str">
            <v>Poço de visita - PVI 01</v>
          </cell>
          <cell r="E763" t="str">
            <v>und</v>
          </cell>
          <cell r="F763">
            <v>817.12</v>
          </cell>
        </row>
        <row r="764">
          <cell r="A764" t="str">
            <v>2 S 04 963 02</v>
          </cell>
          <cell r="B764" t="str">
            <v>Poço de visita - PVI 02</v>
          </cell>
          <cell r="E764" t="str">
            <v>und</v>
          </cell>
          <cell r="F764">
            <v>792.86</v>
          </cell>
        </row>
        <row r="765">
          <cell r="A765" t="str">
            <v>2 S 04 963 03</v>
          </cell>
          <cell r="B765" t="str">
            <v>Poço de visita - PVI 03</v>
          </cell>
          <cell r="E765" t="str">
            <v>und</v>
          </cell>
          <cell r="F765">
            <v>944.03</v>
          </cell>
        </row>
        <row r="766">
          <cell r="A766" t="str">
            <v>2 S 04 963 04</v>
          </cell>
          <cell r="B766" t="str">
            <v>Poço de visita - PVI 04</v>
          </cell>
          <cell r="E766" t="str">
            <v>und</v>
          </cell>
          <cell r="F766">
            <v>1133.06</v>
          </cell>
        </row>
        <row r="767">
          <cell r="A767" t="str">
            <v>2 S 04 963 05</v>
          </cell>
          <cell r="B767" t="str">
            <v>Poço de visita - PVI 05</v>
          </cell>
          <cell r="E767" t="str">
            <v>und</v>
          </cell>
          <cell r="F767">
            <v>1324.59</v>
          </cell>
        </row>
        <row r="768">
          <cell r="A768" t="str">
            <v>2 S 04 963 06</v>
          </cell>
          <cell r="B768" t="str">
            <v>Poço de visita - PVI 06</v>
          </cell>
          <cell r="E768" t="str">
            <v>und</v>
          </cell>
          <cell r="F768">
            <v>1625.81</v>
          </cell>
        </row>
        <row r="769">
          <cell r="A769" t="str">
            <v>2 S 04 963 07</v>
          </cell>
          <cell r="B769" t="str">
            <v>Poço de visita - PVI 07</v>
          </cell>
          <cell r="E769" t="str">
            <v>und</v>
          </cell>
          <cell r="F769">
            <v>940.74</v>
          </cell>
        </row>
        <row r="770">
          <cell r="A770" t="str">
            <v>2 S 04 963 08</v>
          </cell>
          <cell r="B770" t="str">
            <v>Poço de visita - PVI 08</v>
          </cell>
          <cell r="E770" t="str">
            <v>und</v>
          </cell>
          <cell r="F770">
            <v>921.79</v>
          </cell>
        </row>
        <row r="771">
          <cell r="A771" t="str">
            <v>2 S 04 963 09</v>
          </cell>
          <cell r="B771" t="str">
            <v>Poço de visita - PVI 09</v>
          </cell>
          <cell r="E771" t="str">
            <v>und</v>
          </cell>
          <cell r="F771">
            <v>1086.21</v>
          </cell>
        </row>
        <row r="772">
          <cell r="A772" t="str">
            <v>2 S 04 963 10</v>
          </cell>
          <cell r="B772" t="str">
            <v>Poço de visita - PVI 10</v>
          </cell>
          <cell r="E772" t="str">
            <v>und</v>
          </cell>
          <cell r="F772">
            <v>1258.0999999999999</v>
          </cell>
        </row>
        <row r="773">
          <cell r="A773" t="str">
            <v>2 S 04 963 11</v>
          </cell>
          <cell r="B773" t="str">
            <v>Poço de visita - PVI 11</v>
          </cell>
          <cell r="E773" t="str">
            <v>und</v>
          </cell>
          <cell r="F773">
            <v>1483.06</v>
          </cell>
        </row>
        <row r="774">
          <cell r="A774" t="str">
            <v>2 S 04 963 12</v>
          </cell>
          <cell r="B774" t="str">
            <v>Poço de visita - PVI 12</v>
          </cell>
          <cell r="E774" t="str">
            <v>und</v>
          </cell>
          <cell r="F774">
            <v>1800.58</v>
          </cell>
        </row>
        <row r="775">
          <cell r="A775" t="str">
            <v>2 S 04 963 13</v>
          </cell>
          <cell r="B775" t="str">
            <v>Poço de visita - PVI 13</v>
          </cell>
          <cell r="E775" t="str">
            <v>und</v>
          </cell>
          <cell r="F775">
            <v>1117.4100000000001</v>
          </cell>
        </row>
        <row r="776">
          <cell r="A776" t="str">
            <v>2 S 04 963 14</v>
          </cell>
          <cell r="B776" t="str">
            <v>Poço de visita - PVI 14</v>
          </cell>
          <cell r="E776" t="str">
            <v>und</v>
          </cell>
          <cell r="F776">
            <v>1060.2</v>
          </cell>
        </row>
        <row r="777">
          <cell r="A777" t="str">
            <v>2 S 04 963 15</v>
          </cell>
          <cell r="B777" t="str">
            <v>Poço de visita - PVI 15</v>
          </cell>
          <cell r="E777" t="str">
            <v>und</v>
          </cell>
          <cell r="F777">
            <v>1241.01</v>
          </cell>
        </row>
        <row r="778">
          <cell r="A778" t="str">
            <v>2 S 04 963 16</v>
          </cell>
          <cell r="B778" t="str">
            <v>Poço de visita - PVI 16</v>
          </cell>
          <cell r="E778" t="str">
            <v>und</v>
          </cell>
          <cell r="F778">
            <v>1445.11</v>
          </cell>
        </row>
        <row r="779">
          <cell r="A779" t="str">
            <v>2 S 04 963 17</v>
          </cell>
          <cell r="B779" t="str">
            <v>Poço de visita - PVI 17</v>
          </cell>
          <cell r="E779" t="str">
            <v>und</v>
          </cell>
          <cell r="F779">
            <v>1654.16</v>
          </cell>
        </row>
        <row r="780">
          <cell r="A780" t="str">
            <v>2 S 04 963 18</v>
          </cell>
          <cell r="B780" t="str">
            <v>Poço de visita - PVI 18</v>
          </cell>
          <cell r="E780" t="str">
            <v>und</v>
          </cell>
          <cell r="F780">
            <v>1987.98</v>
          </cell>
        </row>
        <row r="781">
          <cell r="A781" t="str">
            <v>2 S 04 963 31</v>
          </cell>
          <cell r="B781" t="str">
            <v>Chaminé dos poços de visita - CPV 01</v>
          </cell>
          <cell r="E781" t="str">
            <v>und</v>
          </cell>
          <cell r="F781">
            <v>562.11</v>
          </cell>
        </row>
        <row r="782">
          <cell r="A782" t="str">
            <v>2 S 04 963 32</v>
          </cell>
          <cell r="B782" t="str">
            <v>Chaminé dos poços de visita - CPV 02</v>
          </cell>
          <cell r="E782" t="str">
            <v>und</v>
          </cell>
          <cell r="F782">
            <v>645.38</v>
          </cell>
        </row>
        <row r="783">
          <cell r="A783" t="str">
            <v>2 S 04 963 33</v>
          </cell>
          <cell r="B783" t="str">
            <v>Chaminé dos poços de visita - CPV 03</v>
          </cell>
          <cell r="E783" t="str">
            <v>und</v>
          </cell>
          <cell r="F783">
            <v>724.79</v>
          </cell>
        </row>
        <row r="784">
          <cell r="A784" t="str">
            <v>2 S 04 963 34</v>
          </cell>
          <cell r="B784" t="str">
            <v>Chaminé dos poços de visita - CPV 04</v>
          </cell>
          <cell r="E784" t="str">
            <v>und</v>
          </cell>
          <cell r="F784">
            <v>808.65</v>
          </cell>
        </row>
        <row r="785">
          <cell r="A785" t="str">
            <v>2 S 04 963 35</v>
          </cell>
          <cell r="B785" t="str">
            <v>Chaminé dos poços de visita - CPV 05</v>
          </cell>
          <cell r="E785" t="str">
            <v>und</v>
          </cell>
          <cell r="F785">
            <v>888.46</v>
          </cell>
        </row>
        <row r="786">
          <cell r="A786" t="str">
            <v>2 S 04 963 36</v>
          </cell>
          <cell r="B786" t="str">
            <v>Chaminé dos poços de visita - CPV 06</v>
          </cell>
          <cell r="E786" t="str">
            <v>und</v>
          </cell>
          <cell r="F786">
            <v>971.33</v>
          </cell>
        </row>
        <row r="787">
          <cell r="A787" t="str">
            <v>2 S 04 963 37</v>
          </cell>
          <cell r="B787" t="str">
            <v>Chaminé dos poços de visita - CPV 07</v>
          </cell>
          <cell r="E787" t="str">
            <v>und</v>
          </cell>
          <cell r="F787">
            <v>1051.33</v>
          </cell>
        </row>
        <row r="788">
          <cell r="A788" t="str">
            <v>2 S 04 964 01</v>
          </cell>
          <cell r="B788" t="str">
            <v>Tubulação de drenagem urbana - D=0,40 m s/ berço</v>
          </cell>
          <cell r="E788" t="str">
            <v>m</v>
          </cell>
          <cell r="F788">
            <v>68.849999999999994</v>
          </cell>
        </row>
        <row r="789">
          <cell r="A789" t="str">
            <v>2 S 04 964 02</v>
          </cell>
          <cell r="B789" t="str">
            <v>Tubulação de drenagem urbana - D=0,60 m s/ berço</v>
          </cell>
          <cell r="E789" t="str">
            <v>m</v>
          </cell>
          <cell r="F789">
            <v>160.61000000000001</v>
          </cell>
        </row>
        <row r="790">
          <cell r="A790" t="str">
            <v>2 S 04 964 03</v>
          </cell>
          <cell r="B790" t="str">
            <v>Tubulação de drenagem urbana - D=0,80 m s/ berço</v>
          </cell>
          <cell r="E790" t="str">
            <v>m</v>
          </cell>
          <cell r="F790">
            <v>226.37</v>
          </cell>
        </row>
        <row r="791">
          <cell r="A791" t="str">
            <v>2 S 04 964 04</v>
          </cell>
          <cell r="B791" t="str">
            <v>Tubulação de drenagem urbana - D=1,00 m s/ berço</v>
          </cell>
          <cell r="E791" t="str">
            <v>m</v>
          </cell>
          <cell r="F791">
            <v>326.72000000000003</v>
          </cell>
        </row>
        <row r="792">
          <cell r="A792" t="str">
            <v>2 S 04 964 05</v>
          </cell>
          <cell r="B792" t="str">
            <v>Tubulação de drenagem urbana - D=1,20 m s/ berço</v>
          </cell>
          <cell r="E792" t="str">
            <v>m</v>
          </cell>
          <cell r="F792">
            <v>441.13</v>
          </cell>
        </row>
        <row r="793">
          <cell r="A793" t="str">
            <v>2 S 04 964 06</v>
          </cell>
          <cell r="B793" t="str">
            <v>Tubulação de drenagem urbana - D=1,50 m s/ berço</v>
          </cell>
          <cell r="E793" t="str">
            <v>m</v>
          </cell>
          <cell r="F793">
            <v>661.36</v>
          </cell>
        </row>
        <row r="794">
          <cell r="A794" t="str">
            <v>2 S 04 990 01</v>
          </cell>
          <cell r="B794" t="str">
            <v>Transposição de segmento de sarjetas - TSS 01</v>
          </cell>
          <cell r="E794" t="str">
            <v>m</v>
          </cell>
          <cell r="F794">
            <v>101.81</v>
          </cell>
        </row>
        <row r="795">
          <cell r="A795" t="str">
            <v>2 S 04 990 02</v>
          </cell>
          <cell r="B795" t="str">
            <v>Transposição de segmento de sarjetas - TSS 02</v>
          </cell>
          <cell r="E795" t="str">
            <v>m</v>
          </cell>
          <cell r="F795">
            <v>123.46</v>
          </cell>
        </row>
        <row r="796">
          <cell r="A796" t="str">
            <v>2 S 04 990 03</v>
          </cell>
          <cell r="B796" t="str">
            <v>Transposição de segmento de sarjetas - TSS 03</v>
          </cell>
          <cell r="E796" t="str">
            <v>m</v>
          </cell>
          <cell r="F796">
            <v>181.44</v>
          </cell>
        </row>
        <row r="797">
          <cell r="A797" t="str">
            <v>2 S 04 990 04</v>
          </cell>
          <cell r="B797" t="str">
            <v>Transposição de segmento de sarjetas - TSS 04</v>
          </cell>
          <cell r="E797" t="str">
            <v>m</v>
          </cell>
          <cell r="F797">
            <v>157.61000000000001</v>
          </cell>
        </row>
        <row r="798">
          <cell r="A798" t="str">
            <v>2 S 04 990 05</v>
          </cell>
          <cell r="B798" t="str">
            <v>Transposição de segmento de sarjetas - TSS 05</v>
          </cell>
          <cell r="E798" t="str">
            <v>m</v>
          </cell>
          <cell r="F798">
            <v>141.74</v>
          </cell>
        </row>
        <row r="799">
          <cell r="A799" t="str">
            <v>2 S 04 990 06</v>
          </cell>
          <cell r="B799" t="str">
            <v>Transposição de segmento de sarjetas - TSS 06</v>
          </cell>
          <cell r="E799" t="str">
            <v>m</v>
          </cell>
          <cell r="F799">
            <v>133.72999999999999</v>
          </cell>
        </row>
        <row r="800">
          <cell r="A800" t="str">
            <v>2 S 04 991 01</v>
          </cell>
          <cell r="B800" t="str">
            <v>Tampa concr. p/caixa colet. (4 nervuras) - TCC 01</v>
          </cell>
          <cell r="E800" t="str">
            <v>und</v>
          </cell>
          <cell r="F800">
            <v>91.29</v>
          </cell>
        </row>
        <row r="801">
          <cell r="A801" t="str">
            <v>2 S 04 991 02</v>
          </cell>
          <cell r="B801" t="str">
            <v>Tampa de ferro p/ caixa coletora - TCC 02</v>
          </cell>
          <cell r="E801" t="str">
            <v>und</v>
          </cell>
          <cell r="F801">
            <v>194.39</v>
          </cell>
        </row>
        <row r="802">
          <cell r="A802" t="str">
            <v>2 S 04 999 03</v>
          </cell>
          <cell r="B802" t="str">
            <v>Escoramento de bueiros celulares</v>
          </cell>
          <cell r="E802" t="str">
            <v>m3</v>
          </cell>
          <cell r="F802">
            <v>30.27</v>
          </cell>
        </row>
        <row r="803">
          <cell r="A803" t="str">
            <v>2 S 04 999 06</v>
          </cell>
          <cell r="B803" t="str">
            <v>Solo local / selo de argila apiloado</v>
          </cell>
          <cell r="E803" t="str">
            <v>m3</v>
          </cell>
          <cell r="F803">
            <v>10.119999999999999</v>
          </cell>
        </row>
        <row r="804">
          <cell r="A804" t="str">
            <v>2 S 04 999 07</v>
          </cell>
          <cell r="B804" t="str">
            <v>Lastro de brita</v>
          </cell>
          <cell r="E804" t="str">
            <v>m3</v>
          </cell>
          <cell r="F804">
            <v>32.03</v>
          </cell>
        </row>
        <row r="805">
          <cell r="A805" t="str">
            <v>2 S 05 000 06</v>
          </cell>
          <cell r="B805" t="str">
            <v>Calha metálica semi-circular D=0,40 m</v>
          </cell>
          <cell r="E805" t="str">
            <v>m</v>
          </cell>
          <cell r="F805">
            <v>125.07</v>
          </cell>
        </row>
        <row r="806">
          <cell r="A806" t="str">
            <v>2 S 05 000 09</v>
          </cell>
          <cell r="B806" t="str">
            <v>Dentes para bueiros simples D=0,60 m</v>
          </cell>
          <cell r="E806" t="str">
            <v>und</v>
          </cell>
          <cell r="F806">
            <v>35.590000000000003</v>
          </cell>
        </row>
        <row r="807">
          <cell r="A807" t="str">
            <v>2 S 05 000 10</v>
          </cell>
          <cell r="B807" t="str">
            <v>Dentes para bueiros simples D=0,80 m</v>
          </cell>
          <cell r="E807" t="str">
            <v>und</v>
          </cell>
          <cell r="F807">
            <v>44.28</v>
          </cell>
        </row>
        <row r="808">
          <cell r="A808" t="str">
            <v>2 S 05 000 11</v>
          </cell>
          <cell r="B808" t="str">
            <v>Dentes para bueiros simples D=1,00 m</v>
          </cell>
          <cell r="E808" t="str">
            <v>und</v>
          </cell>
          <cell r="F808">
            <v>52.64</v>
          </cell>
        </row>
        <row r="809">
          <cell r="A809" t="str">
            <v>2 S 05 000 12</v>
          </cell>
          <cell r="B809" t="str">
            <v>Dentes para bueiros simples D=1,20 m</v>
          </cell>
          <cell r="E809" t="str">
            <v>und</v>
          </cell>
          <cell r="F809">
            <v>59.73</v>
          </cell>
        </row>
        <row r="810">
          <cell r="A810" t="str">
            <v>2 S 05 000 13</v>
          </cell>
          <cell r="B810" t="str">
            <v>Dentes para bueiros simples D=1,50 m</v>
          </cell>
          <cell r="E810" t="str">
            <v>und</v>
          </cell>
          <cell r="F810">
            <v>75.87</v>
          </cell>
        </row>
        <row r="811">
          <cell r="A811" t="str">
            <v>2 S 05 000 14</v>
          </cell>
          <cell r="B811" t="str">
            <v>Dentes para bueiros duplos D=1,00 m</v>
          </cell>
          <cell r="E811" t="str">
            <v>und</v>
          </cell>
          <cell r="F811">
            <v>105.47</v>
          </cell>
        </row>
        <row r="812">
          <cell r="A812" t="str">
            <v>2 S 05 000 15</v>
          </cell>
          <cell r="B812" t="str">
            <v>Dentes para bueiros duplos D=1,20 m</v>
          </cell>
          <cell r="E812" t="str">
            <v>und</v>
          </cell>
          <cell r="F812">
            <v>119.28</v>
          </cell>
        </row>
        <row r="813">
          <cell r="A813" t="str">
            <v>2 S 05 000 16</v>
          </cell>
          <cell r="B813" t="str">
            <v>Dentes para bueiros duplos D=1,50 m</v>
          </cell>
          <cell r="E813" t="str">
            <v>und</v>
          </cell>
          <cell r="F813">
            <v>147.33000000000001</v>
          </cell>
        </row>
        <row r="814">
          <cell r="A814" t="str">
            <v>2 S 05 000 17</v>
          </cell>
          <cell r="B814" t="str">
            <v>Dentes para bueiros triplos D=1,00 m</v>
          </cell>
          <cell r="E814" t="str">
            <v>und</v>
          </cell>
          <cell r="F814">
            <v>154.47999999999999</v>
          </cell>
        </row>
        <row r="815">
          <cell r="A815" t="str">
            <v>2 S 05 000 18</v>
          </cell>
          <cell r="B815" t="str">
            <v>Dentes para bueiros triplos D=1,20</v>
          </cell>
          <cell r="E815" t="str">
            <v>und</v>
          </cell>
          <cell r="F815">
            <v>179.01</v>
          </cell>
        </row>
        <row r="816">
          <cell r="A816" t="str">
            <v>2 S 05 000 19</v>
          </cell>
          <cell r="B816" t="str">
            <v>Dentes para bueiros triplos D=1,50 m</v>
          </cell>
          <cell r="E816" t="str">
            <v>und</v>
          </cell>
          <cell r="F816">
            <v>218.2</v>
          </cell>
        </row>
        <row r="817">
          <cell r="A817" t="str">
            <v>2 S 05 100 00</v>
          </cell>
          <cell r="B817" t="str">
            <v>Enleivamento</v>
          </cell>
          <cell r="E817" t="str">
            <v>m2</v>
          </cell>
          <cell r="F817">
            <v>3.92</v>
          </cell>
        </row>
        <row r="818">
          <cell r="A818" t="str">
            <v>2 S 05 102 00</v>
          </cell>
          <cell r="B818" t="str">
            <v>Hidrossemeadura</v>
          </cell>
          <cell r="E818" t="str">
            <v>m2</v>
          </cell>
          <cell r="F818">
            <v>0.86</v>
          </cell>
        </row>
        <row r="819">
          <cell r="A819" t="str">
            <v>2 S 05 300 01</v>
          </cell>
          <cell r="B819" t="str">
            <v>Alvenaria de pedra arrumada</v>
          </cell>
          <cell r="E819" t="str">
            <v>m3</v>
          </cell>
          <cell r="F819">
            <v>56.22</v>
          </cell>
        </row>
        <row r="820">
          <cell r="A820" t="str">
            <v>2 S 05 300 02</v>
          </cell>
          <cell r="B820" t="str">
            <v>Enrocamento de pedra jogada</v>
          </cell>
          <cell r="E820" t="str">
            <v>m3</v>
          </cell>
          <cell r="F820">
            <v>32.03</v>
          </cell>
        </row>
        <row r="821">
          <cell r="A821" t="str">
            <v>2 S 05 301 00</v>
          </cell>
          <cell r="B821" t="str">
            <v>Alvenaria de pedra argamassada</v>
          </cell>
          <cell r="E821" t="str">
            <v>m3</v>
          </cell>
          <cell r="F821">
            <v>139.43</v>
          </cell>
        </row>
        <row r="822">
          <cell r="A822" t="str">
            <v>2 S 05 301 01</v>
          </cell>
          <cell r="B822" t="str">
            <v>Alvenaria tijolos de 20 cm de espessura</v>
          </cell>
          <cell r="E822" t="str">
            <v>m2</v>
          </cell>
          <cell r="F822">
            <v>33.17</v>
          </cell>
        </row>
        <row r="823">
          <cell r="A823" t="str">
            <v>2 S 05 302 01</v>
          </cell>
          <cell r="B823" t="str">
            <v>Muro gabião tipo caixa</v>
          </cell>
          <cell r="E823" t="str">
            <v>m3</v>
          </cell>
          <cell r="F823">
            <v>138.34</v>
          </cell>
        </row>
        <row r="824">
          <cell r="A824" t="str">
            <v>2 S 05 303 01</v>
          </cell>
          <cell r="B824" t="str">
            <v>Terra armada - ECE - greide 0,0&lt;h&lt;6,00m</v>
          </cell>
          <cell r="E824" t="str">
            <v>m2</v>
          </cell>
          <cell r="F824">
            <v>196.56</v>
          </cell>
        </row>
        <row r="825">
          <cell r="A825" t="str">
            <v>2 S 05 303 02</v>
          </cell>
          <cell r="B825" t="str">
            <v>Terra armada - ECE - greide 6,0&lt;h&lt;9,00m</v>
          </cell>
          <cell r="E825" t="str">
            <v>m2</v>
          </cell>
          <cell r="F825">
            <v>220.52</v>
          </cell>
        </row>
        <row r="826">
          <cell r="A826" t="str">
            <v>2 S 05 303 03</v>
          </cell>
          <cell r="B826" t="str">
            <v>Terra armada - ECE - greide 9,0&lt;h&lt;12,00m</v>
          </cell>
          <cell r="E826" t="str">
            <v>m2</v>
          </cell>
          <cell r="F826">
            <v>244.38</v>
          </cell>
        </row>
        <row r="827">
          <cell r="A827" t="str">
            <v>2 S 05 303 04</v>
          </cell>
          <cell r="B827" t="str">
            <v>Terra armada - ECE - pé de talude 0,0&lt;h&lt;6,00m</v>
          </cell>
          <cell r="E827" t="str">
            <v>m2</v>
          </cell>
          <cell r="F827">
            <v>231.72</v>
          </cell>
        </row>
        <row r="828">
          <cell r="A828" t="str">
            <v>2 S 05 303 05</v>
          </cell>
          <cell r="B828" t="str">
            <v>Terra armada - ECE - pé de talude 6,0&lt;h&lt;9,00m</v>
          </cell>
          <cell r="E828" t="str">
            <v>m2</v>
          </cell>
          <cell r="F828">
            <v>260.49</v>
          </cell>
        </row>
        <row r="829">
          <cell r="A829" t="str">
            <v>2 S 05 303 06</v>
          </cell>
          <cell r="B829" t="str">
            <v>Terra armada - ECE - pé de talude 9,0&lt;h&lt;12,00m</v>
          </cell>
          <cell r="E829" t="str">
            <v>m2</v>
          </cell>
          <cell r="F829">
            <v>287.66000000000003</v>
          </cell>
        </row>
        <row r="830">
          <cell r="A830" t="str">
            <v>2 S 05 303 07</v>
          </cell>
          <cell r="B830" t="str">
            <v>Terra armada - ECE - encontro portante 0,0&lt;h&lt;6,00m</v>
          </cell>
          <cell r="E830" t="str">
            <v>m2</v>
          </cell>
          <cell r="F830">
            <v>421.92</v>
          </cell>
        </row>
        <row r="831">
          <cell r="A831" t="str">
            <v>2 S 05 303 08</v>
          </cell>
          <cell r="B831" t="str">
            <v>Terra armada - ECE - encontro portante 6,0&lt;h&lt;9,00m</v>
          </cell>
          <cell r="E831" t="str">
            <v>m2</v>
          </cell>
          <cell r="F831">
            <v>562.24</v>
          </cell>
        </row>
        <row r="832">
          <cell r="A832" t="str">
            <v>2 S 05 303 09</v>
          </cell>
          <cell r="B832" t="str">
            <v>Escamas de concreto armado para terra armada</v>
          </cell>
          <cell r="E832" t="str">
            <v>m3</v>
          </cell>
          <cell r="F832">
            <v>535.33000000000004</v>
          </cell>
        </row>
        <row r="833">
          <cell r="A833" t="str">
            <v>2 S 05 303 10</v>
          </cell>
          <cell r="B833" t="str">
            <v>Concr. soleira e arremates de maciço terra armada</v>
          </cell>
          <cell r="E833" t="str">
            <v>m3</v>
          </cell>
          <cell r="F833">
            <v>254.14</v>
          </cell>
        </row>
        <row r="834">
          <cell r="A834" t="str">
            <v>2 S 05 303 11</v>
          </cell>
          <cell r="B834" t="str">
            <v>Montagem de maciço terra armada</v>
          </cell>
          <cell r="E834" t="str">
            <v>m2</v>
          </cell>
          <cell r="F834">
            <v>63.72</v>
          </cell>
        </row>
        <row r="835">
          <cell r="A835" t="str">
            <v>2 S 05 340 01</v>
          </cell>
          <cell r="B835" t="str">
            <v>Execução cortina atirantada conc.armado fck=15 MPa</v>
          </cell>
          <cell r="E835" t="str">
            <v>m2</v>
          </cell>
          <cell r="F835">
            <v>882.36</v>
          </cell>
        </row>
        <row r="836">
          <cell r="A836" t="str">
            <v>2 S 05 900 01</v>
          </cell>
          <cell r="B836" t="str">
            <v>Tirante protendido p/ cort. aço st 85/105 D= 32mm</v>
          </cell>
          <cell r="E836" t="str">
            <v>m</v>
          </cell>
          <cell r="F836">
            <v>86.05</v>
          </cell>
        </row>
        <row r="837">
          <cell r="A837" t="str">
            <v>2 S 06 210 01</v>
          </cell>
          <cell r="B837" t="str">
            <v>Pórtico metálico</v>
          </cell>
          <cell r="E837" t="str">
            <v>und</v>
          </cell>
          <cell r="F837">
            <v>40044.01</v>
          </cell>
        </row>
        <row r="838">
          <cell r="A838" t="str">
            <v>2 S 06 400 01</v>
          </cell>
          <cell r="B838" t="str">
            <v>Cerca arame farp. c/ mourão concr. seção quadrada</v>
          </cell>
          <cell r="E838" t="str">
            <v>m</v>
          </cell>
          <cell r="F838">
            <v>15.13</v>
          </cell>
        </row>
        <row r="839">
          <cell r="A839" t="str">
            <v>2 S 06 400 02</v>
          </cell>
          <cell r="B839" t="str">
            <v>Cerca arame farp. c/ mourão concr. seção triang.</v>
          </cell>
          <cell r="E839" t="str">
            <v>m</v>
          </cell>
          <cell r="F839">
            <v>11.7</v>
          </cell>
        </row>
        <row r="840">
          <cell r="A840" t="str">
            <v>2 S 06 410 00</v>
          </cell>
          <cell r="B840" t="str">
            <v>Cercas de arame farpado com suportes de madeira</v>
          </cell>
          <cell r="E840" t="str">
            <v>m</v>
          </cell>
          <cell r="F840">
            <v>7.83</v>
          </cell>
        </row>
        <row r="841">
          <cell r="A841" t="str">
            <v>2 S 09 001 05</v>
          </cell>
          <cell r="B841" t="str">
            <v>Transporte local em rodov. não pav. (const.)</v>
          </cell>
          <cell r="E841" t="str">
            <v>tkm</v>
          </cell>
          <cell r="F841">
            <v>0.47</v>
          </cell>
        </row>
        <row r="842">
          <cell r="A842" t="str">
            <v>2 S 09 001 40</v>
          </cell>
          <cell r="B842" t="str">
            <v>Transporte local c/ carroceria em rodovia não pav.</v>
          </cell>
          <cell r="E842" t="str">
            <v>tkm</v>
          </cell>
          <cell r="F842">
            <v>0.53</v>
          </cell>
        </row>
        <row r="843">
          <cell r="A843" t="str">
            <v>2 S 09 001 90</v>
          </cell>
          <cell r="B843" t="str">
            <v>Transporte comercial c/ carr. rodov. não pav.</v>
          </cell>
          <cell r="E843" t="str">
            <v>tkm</v>
          </cell>
          <cell r="F843">
            <v>0.36</v>
          </cell>
        </row>
        <row r="844">
          <cell r="A844" t="str">
            <v>2 S 09 002 05</v>
          </cell>
          <cell r="B844" t="str">
            <v>Transporte local em rodov. pavim. (const.)</v>
          </cell>
          <cell r="E844" t="str">
            <v>tkm</v>
          </cell>
          <cell r="F844">
            <v>0.36</v>
          </cell>
        </row>
        <row r="845">
          <cell r="A845" t="str">
            <v>2 S 09 002 40</v>
          </cell>
          <cell r="B845" t="str">
            <v>Transporte local c/ carroceria em rodov. pavim.</v>
          </cell>
          <cell r="E845" t="str">
            <v>tkm</v>
          </cell>
          <cell r="F845">
            <v>0.4</v>
          </cell>
        </row>
        <row r="846">
          <cell r="A846" t="str">
            <v>2 S 09 002 90</v>
          </cell>
          <cell r="B846" t="str">
            <v>Transporte comerc. c/ carr. rodov. pavim.</v>
          </cell>
          <cell r="E846" t="str">
            <v>tkm</v>
          </cell>
          <cell r="F846">
            <v>0.24</v>
          </cell>
        </row>
        <row r="847">
          <cell r="B847" t="str">
            <v>Conservação</v>
          </cell>
        </row>
        <row r="848">
          <cell r="A848" t="str">
            <v>3 S 01 200 00</v>
          </cell>
          <cell r="B848" t="str">
            <v>Escavação e carga mat. jazida (consv)</v>
          </cell>
          <cell r="E848" t="str">
            <v>m3</v>
          </cell>
          <cell r="F848">
            <v>6.81</v>
          </cell>
        </row>
        <row r="849">
          <cell r="A849" t="str">
            <v>3 S 01 401 00</v>
          </cell>
          <cell r="B849" t="str">
            <v>Recomposição de revestimento primário</v>
          </cell>
          <cell r="E849" t="str">
            <v>m3</v>
          </cell>
          <cell r="F849">
            <v>10.57</v>
          </cell>
        </row>
        <row r="850">
          <cell r="A850" t="str">
            <v>3 S 01 930 00</v>
          </cell>
          <cell r="B850" t="str">
            <v>Regularização mecânica da faixa de domínio</v>
          </cell>
          <cell r="E850" t="str">
            <v>m2</v>
          </cell>
          <cell r="F850">
            <v>0.15</v>
          </cell>
        </row>
        <row r="851">
          <cell r="A851" t="str">
            <v>3 S 02 200 00</v>
          </cell>
          <cell r="B851" t="str">
            <v>Solo p/ base de remendo profundo</v>
          </cell>
          <cell r="E851" t="str">
            <v>m3</v>
          </cell>
          <cell r="F851">
            <v>7.84</v>
          </cell>
        </row>
        <row r="852">
          <cell r="A852" t="str">
            <v>3 S 02 200 01</v>
          </cell>
          <cell r="B852" t="str">
            <v>Recomposição de camada granular do pavimento</v>
          </cell>
          <cell r="E852" t="str">
            <v>m3</v>
          </cell>
          <cell r="F852">
            <v>12.57</v>
          </cell>
        </row>
        <row r="853">
          <cell r="A853" t="str">
            <v>3 S 02 220 00</v>
          </cell>
          <cell r="B853" t="str">
            <v>Solo brita p/ base de rem. profundo</v>
          </cell>
          <cell r="E853" t="str">
            <v>m3</v>
          </cell>
          <cell r="F853">
            <v>19.899999999999999</v>
          </cell>
        </row>
        <row r="854">
          <cell r="A854" t="str">
            <v>3 S 02 230 00</v>
          </cell>
          <cell r="B854" t="str">
            <v>Brita para base de remendo profundo</v>
          </cell>
          <cell r="E854" t="str">
            <v>m3</v>
          </cell>
          <cell r="F854">
            <v>45.27</v>
          </cell>
        </row>
        <row r="855">
          <cell r="A855" t="str">
            <v>3 S 02 241 00</v>
          </cell>
          <cell r="B855" t="str">
            <v>Solo melhorado c/ cimento p/ base rem. profundo</v>
          </cell>
          <cell r="E855" t="str">
            <v>m3</v>
          </cell>
          <cell r="F855">
            <v>39.04</v>
          </cell>
        </row>
        <row r="856">
          <cell r="A856" t="str">
            <v>3 S 02 300 00</v>
          </cell>
          <cell r="B856" t="str">
            <v>Imprimação</v>
          </cell>
          <cell r="E856" t="str">
            <v>m2</v>
          </cell>
          <cell r="F856">
            <v>0.14000000000000001</v>
          </cell>
        </row>
        <row r="857">
          <cell r="A857" t="str">
            <v>3 S 02 400 00</v>
          </cell>
          <cell r="B857" t="str">
            <v>Pintura de ligação</v>
          </cell>
          <cell r="E857" t="str">
            <v>m2</v>
          </cell>
          <cell r="F857">
            <v>0.1</v>
          </cell>
        </row>
        <row r="858">
          <cell r="A858" t="str">
            <v>3 S 02 500 00</v>
          </cell>
          <cell r="B858" t="str">
            <v>Capa selante com pedrisco</v>
          </cell>
          <cell r="E858" t="str">
            <v>m2</v>
          </cell>
          <cell r="F858">
            <v>0.41</v>
          </cell>
        </row>
        <row r="859">
          <cell r="A859" t="str">
            <v>3 S 02 500 01</v>
          </cell>
          <cell r="B859" t="str">
            <v>Capa selante com areia</v>
          </cell>
          <cell r="E859" t="str">
            <v>m2</v>
          </cell>
          <cell r="F859">
            <v>0.21</v>
          </cell>
        </row>
        <row r="860">
          <cell r="A860" t="str">
            <v>3 S 02 500 02</v>
          </cell>
          <cell r="B860" t="str">
            <v>Tratamento superficial simples com CAP</v>
          </cell>
          <cell r="E860" t="str">
            <v>m2</v>
          </cell>
          <cell r="F860">
            <v>0.56999999999999995</v>
          </cell>
        </row>
        <row r="861">
          <cell r="A861" t="str">
            <v>3 S 02 500 03</v>
          </cell>
          <cell r="B861" t="str">
            <v>Tratamento superficial simples com emulsão</v>
          </cell>
          <cell r="E861" t="str">
            <v>m2</v>
          </cell>
          <cell r="F861">
            <v>0.54</v>
          </cell>
        </row>
        <row r="862">
          <cell r="A862" t="str">
            <v>3 S 02 500 04</v>
          </cell>
          <cell r="B862" t="str">
            <v>Tratamento superficial simples c/ banho diluído</v>
          </cell>
          <cell r="E862" t="str">
            <v>m2</v>
          </cell>
          <cell r="F862">
            <v>0.61</v>
          </cell>
        </row>
        <row r="863">
          <cell r="A863" t="str">
            <v>3 S 02 501 00</v>
          </cell>
          <cell r="B863" t="str">
            <v>Tratamento superficial duplo c/ CAP</v>
          </cell>
          <cell r="E863" t="str">
            <v>m2</v>
          </cell>
          <cell r="F863">
            <v>1.72</v>
          </cell>
        </row>
        <row r="864">
          <cell r="A864" t="str">
            <v>3 S 02 501 01</v>
          </cell>
          <cell r="B864" t="str">
            <v>Tratamento superficial duplo com emulsão</v>
          </cell>
          <cell r="E864" t="str">
            <v>m2</v>
          </cell>
          <cell r="F864">
            <v>1.7</v>
          </cell>
        </row>
        <row r="865">
          <cell r="A865" t="str">
            <v>3 S 02 501 02</v>
          </cell>
          <cell r="B865" t="str">
            <v>Tratamento superficial duplo com banho diluído</v>
          </cell>
          <cell r="E865" t="str">
            <v>m2</v>
          </cell>
          <cell r="F865">
            <v>1.86</v>
          </cell>
        </row>
        <row r="866">
          <cell r="A866" t="str">
            <v>3 S 02 502 00</v>
          </cell>
          <cell r="B866" t="str">
            <v>Tratamento superficial triplo com c.a.p.</v>
          </cell>
          <cell r="E866" t="str">
            <v>m2</v>
          </cell>
          <cell r="F866">
            <v>2.44</v>
          </cell>
        </row>
        <row r="867">
          <cell r="A867" t="str">
            <v>3 S 02 502 01</v>
          </cell>
          <cell r="B867" t="str">
            <v>Tratamento superficial triplo com emulsão</v>
          </cell>
          <cell r="E867" t="str">
            <v>m2</v>
          </cell>
          <cell r="F867">
            <v>2.4700000000000002</v>
          </cell>
        </row>
        <row r="868">
          <cell r="A868" t="str">
            <v>3 S 02 502 02</v>
          </cell>
          <cell r="B868" t="str">
            <v>Tratamento superficial triplo com banho diluído</v>
          </cell>
          <cell r="E868" t="str">
            <v>m2</v>
          </cell>
          <cell r="F868">
            <v>2.64</v>
          </cell>
        </row>
        <row r="869">
          <cell r="A869" t="str">
            <v>3 S 02 510 00</v>
          </cell>
          <cell r="B869" t="str">
            <v>Lama asfáltica fina (granulometrias I e II )</v>
          </cell>
          <cell r="E869" t="str">
            <v>m2</v>
          </cell>
          <cell r="F869">
            <v>0.59</v>
          </cell>
        </row>
        <row r="870">
          <cell r="A870" t="str">
            <v>3 S 02 510 01</v>
          </cell>
          <cell r="B870" t="str">
            <v>Lama asfáltica grossa (granulometrias III e IV)</v>
          </cell>
          <cell r="E870" t="str">
            <v>m2</v>
          </cell>
          <cell r="F870">
            <v>1.07</v>
          </cell>
        </row>
        <row r="871">
          <cell r="A871" t="str">
            <v>3 S 02 520 00</v>
          </cell>
          <cell r="B871" t="str">
            <v>Mistura areia-asfalto em betoneira</v>
          </cell>
          <cell r="E871" t="str">
            <v>m3</v>
          </cell>
          <cell r="F871">
            <v>29.78</v>
          </cell>
        </row>
        <row r="872">
          <cell r="A872" t="str">
            <v>3 S 02 520 01</v>
          </cell>
          <cell r="B872" t="str">
            <v>Mistura areia-asfalto usinada a frio</v>
          </cell>
          <cell r="E872" t="str">
            <v>m3</v>
          </cell>
          <cell r="F872">
            <v>19.96</v>
          </cell>
        </row>
        <row r="873">
          <cell r="A873" t="str">
            <v>3 S 02 520 02</v>
          </cell>
          <cell r="B873" t="str">
            <v>Rec.do rev. com areia asfalto a frio</v>
          </cell>
          <cell r="E873" t="str">
            <v>m3</v>
          </cell>
          <cell r="F873">
            <v>23.8</v>
          </cell>
        </row>
        <row r="874">
          <cell r="A874" t="str">
            <v>3 S 02 521 00</v>
          </cell>
          <cell r="B874" t="str">
            <v>Mistura areia-asfalto usinada a quente</v>
          </cell>
          <cell r="E874" t="str">
            <v>m3</v>
          </cell>
          <cell r="F874">
            <v>65.11</v>
          </cell>
        </row>
        <row r="875">
          <cell r="A875" t="str">
            <v>3 S 02 521 01</v>
          </cell>
          <cell r="B875" t="str">
            <v>Rec. do rev. com areia asfalto a quente</v>
          </cell>
          <cell r="E875" t="str">
            <v>m3</v>
          </cell>
          <cell r="F875">
            <v>16.22</v>
          </cell>
        </row>
        <row r="876">
          <cell r="A876" t="str">
            <v>3 S 02 530 00</v>
          </cell>
          <cell r="B876" t="str">
            <v>Mistura betuminosa em betoneira</v>
          </cell>
          <cell r="E876" t="str">
            <v>m3</v>
          </cell>
          <cell r="F876">
            <v>43.5</v>
          </cell>
        </row>
        <row r="877">
          <cell r="A877" t="str">
            <v>3 S 02 530 01</v>
          </cell>
          <cell r="B877" t="str">
            <v>Mistura betuminosa usinada a frio</v>
          </cell>
          <cell r="E877" t="str">
            <v>m3</v>
          </cell>
          <cell r="F877">
            <v>42.13</v>
          </cell>
        </row>
        <row r="878">
          <cell r="A878" t="str">
            <v>3 S 02 530 02</v>
          </cell>
          <cell r="B878" t="str">
            <v>Rec.do rev. com mistura betuminosa a frio</v>
          </cell>
          <cell r="E878" t="str">
            <v>m3</v>
          </cell>
          <cell r="F878">
            <v>26.99</v>
          </cell>
        </row>
        <row r="879">
          <cell r="A879" t="str">
            <v>3 S 02 540 00</v>
          </cell>
          <cell r="B879" t="str">
            <v>Mistura betuminosa usinada a quente</v>
          </cell>
          <cell r="E879" t="str">
            <v>m3</v>
          </cell>
          <cell r="F879">
            <v>84.21</v>
          </cell>
        </row>
        <row r="880">
          <cell r="A880" t="str">
            <v>3 S 02 540 01</v>
          </cell>
          <cell r="B880" t="str">
            <v>Rec.do rev.com mistura betuminosa a quente</v>
          </cell>
          <cell r="E880" t="str">
            <v>m3</v>
          </cell>
          <cell r="F880">
            <v>18.84</v>
          </cell>
        </row>
        <row r="881">
          <cell r="A881" t="str">
            <v>3 S 02 601 00</v>
          </cell>
          <cell r="B881" t="str">
            <v>Recomposição de placa de concreto</v>
          </cell>
          <cell r="E881" t="str">
            <v>m3</v>
          </cell>
          <cell r="F881">
            <v>243.59</v>
          </cell>
        </row>
        <row r="882">
          <cell r="A882" t="str">
            <v>3 S 02 900 00</v>
          </cell>
          <cell r="B882" t="str">
            <v>Remoção mecanizada de revestimento betuminoso</v>
          </cell>
          <cell r="E882" t="str">
            <v>m3</v>
          </cell>
          <cell r="F882">
            <v>6.65</v>
          </cell>
        </row>
        <row r="883">
          <cell r="A883" t="str">
            <v>3 S 02 901 00</v>
          </cell>
          <cell r="B883" t="str">
            <v>Remoção manual de revestimento betuminoso</v>
          </cell>
          <cell r="E883" t="str">
            <v>m3</v>
          </cell>
          <cell r="F883">
            <v>110.91</v>
          </cell>
        </row>
        <row r="884">
          <cell r="A884" t="str">
            <v>3 S 02 902 00</v>
          </cell>
          <cell r="B884" t="str">
            <v>Remoção mecanizada da camada granular do pavimento</v>
          </cell>
          <cell r="E884" t="str">
            <v>m3</v>
          </cell>
          <cell r="F884">
            <v>4.24</v>
          </cell>
        </row>
        <row r="885">
          <cell r="A885" t="str">
            <v>3 S 02 903 00</v>
          </cell>
          <cell r="B885" t="str">
            <v>Remoção manual da camada granular do pavimento</v>
          </cell>
          <cell r="E885" t="str">
            <v>m3</v>
          </cell>
          <cell r="F885">
            <v>58.52</v>
          </cell>
        </row>
        <row r="886">
          <cell r="A886" t="str">
            <v>3 S 02 999 00</v>
          </cell>
          <cell r="B886" t="str">
            <v>Peneiramento</v>
          </cell>
          <cell r="E886" t="str">
            <v>m3</v>
          </cell>
          <cell r="F886">
            <v>6.98</v>
          </cell>
        </row>
        <row r="887">
          <cell r="A887" t="str">
            <v>3 S 03 310 00</v>
          </cell>
          <cell r="B887" t="str">
            <v>Concreto ciclópico</v>
          </cell>
          <cell r="E887" t="str">
            <v>m3</v>
          </cell>
          <cell r="F887">
            <v>187.34</v>
          </cell>
        </row>
        <row r="888">
          <cell r="A888" t="str">
            <v>3 S 03 329 00</v>
          </cell>
          <cell r="B888" t="str">
            <v>Concreto de cimento (confecção e lançamento)</v>
          </cell>
          <cell r="E888" t="str">
            <v>m3</v>
          </cell>
          <cell r="F888">
            <v>234.67</v>
          </cell>
        </row>
        <row r="889">
          <cell r="A889" t="str">
            <v>3 S 03 329 01</v>
          </cell>
          <cell r="B889" t="str">
            <v>Concreto de cimento(confecção manual e lançamento)</v>
          </cell>
          <cell r="E889" t="str">
            <v>m3</v>
          </cell>
          <cell r="F889">
            <v>274.27</v>
          </cell>
        </row>
        <row r="890">
          <cell r="A890" t="str">
            <v>3 S 03 340 02</v>
          </cell>
          <cell r="B890" t="str">
            <v>Argamassa cimento areia 1-6</v>
          </cell>
          <cell r="E890" t="str">
            <v>m3</v>
          </cell>
          <cell r="F890">
            <v>200.78</v>
          </cell>
        </row>
        <row r="891">
          <cell r="A891" t="str">
            <v>3 S 03 340 03</v>
          </cell>
          <cell r="B891" t="str">
            <v>Argamassa cimento solo 1:10</v>
          </cell>
          <cell r="E891" t="str">
            <v>m3</v>
          </cell>
          <cell r="F891">
            <v>127.58</v>
          </cell>
        </row>
        <row r="892">
          <cell r="A892" t="str">
            <v>3 S 03 353 00</v>
          </cell>
          <cell r="B892" t="str">
            <v>Dobragem e colocação de armadura</v>
          </cell>
          <cell r="E892" t="str">
            <v>kg</v>
          </cell>
          <cell r="F892">
            <v>4.55</v>
          </cell>
        </row>
        <row r="893">
          <cell r="A893" t="str">
            <v>3 S 03 370 00</v>
          </cell>
          <cell r="B893" t="str">
            <v>Forma comum de madeira</v>
          </cell>
          <cell r="E893" t="str">
            <v>m2</v>
          </cell>
          <cell r="F893">
            <v>30.84</v>
          </cell>
        </row>
        <row r="894">
          <cell r="A894" t="str">
            <v>3 S 03 940 01</v>
          </cell>
          <cell r="B894" t="str">
            <v>Reaterro e compactação p/ bueiro</v>
          </cell>
          <cell r="E894" t="str">
            <v>m3</v>
          </cell>
          <cell r="F894">
            <v>16.04</v>
          </cell>
        </row>
        <row r="895">
          <cell r="A895" t="str">
            <v>3 S 03 940 02</v>
          </cell>
          <cell r="B895" t="str">
            <v>Reaterro apiloado</v>
          </cell>
          <cell r="E895" t="str">
            <v>m3</v>
          </cell>
          <cell r="F895">
            <v>10.5</v>
          </cell>
        </row>
        <row r="896">
          <cell r="A896" t="str">
            <v>3 S 03 950 00</v>
          </cell>
          <cell r="B896" t="str">
            <v>Limpeza de ponte</v>
          </cell>
          <cell r="E896" t="str">
            <v>m</v>
          </cell>
          <cell r="F896">
            <v>2.5299999999999998</v>
          </cell>
        </row>
        <row r="897">
          <cell r="A897" t="str">
            <v>3 S 04 000 00</v>
          </cell>
          <cell r="B897" t="str">
            <v>Escavação manual em material de 1a categoria</v>
          </cell>
          <cell r="E897" t="str">
            <v>m3</v>
          </cell>
          <cell r="F897">
            <v>18.95</v>
          </cell>
        </row>
        <row r="898">
          <cell r="A898" t="str">
            <v>3 S 04 000 01</v>
          </cell>
          <cell r="B898" t="str">
            <v>Escavação manual em material de 2a categoria</v>
          </cell>
          <cell r="E898" t="str">
            <v>m3</v>
          </cell>
          <cell r="F898">
            <v>25.27</v>
          </cell>
        </row>
        <row r="899">
          <cell r="A899" t="str">
            <v>3 S 04 001 00</v>
          </cell>
          <cell r="B899" t="str">
            <v>Escavação mecaniz. de vala em mater. de 1a cat.</v>
          </cell>
          <cell r="E899" t="str">
            <v>m3</v>
          </cell>
          <cell r="F899">
            <v>4.37</v>
          </cell>
        </row>
        <row r="900">
          <cell r="A900" t="str">
            <v>3 S 04 010 00</v>
          </cell>
          <cell r="B900" t="str">
            <v>Escavação mecaniz.de vala em material de 2a cat.</v>
          </cell>
          <cell r="E900" t="str">
            <v>m3</v>
          </cell>
          <cell r="F900">
            <v>5.46</v>
          </cell>
        </row>
        <row r="901">
          <cell r="A901" t="str">
            <v>3 S 04 020 00</v>
          </cell>
          <cell r="B901" t="str">
            <v>Escavação e carga de material de 3a cat. em valas</v>
          </cell>
          <cell r="E901" t="str">
            <v>m3</v>
          </cell>
          <cell r="F901">
            <v>52.49</v>
          </cell>
        </row>
        <row r="902">
          <cell r="A902" t="str">
            <v>3 S 04 300 16</v>
          </cell>
          <cell r="B902" t="str">
            <v>Bueiro met. chapa múltipla D=1,60m galv.</v>
          </cell>
          <cell r="E902" t="str">
            <v>m</v>
          </cell>
          <cell r="F902">
            <v>1036.74</v>
          </cell>
        </row>
        <row r="903">
          <cell r="A903" t="str">
            <v>3 S 04 300 20</v>
          </cell>
          <cell r="B903" t="str">
            <v>Bueiro met. chapa múltipla D=2,00m galv.</v>
          </cell>
          <cell r="E903" t="str">
            <v>m</v>
          </cell>
          <cell r="F903">
            <v>1285.8</v>
          </cell>
        </row>
        <row r="904">
          <cell r="A904" t="str">
            <v>3 S 04 301 16</v>
          </cell>
          <cell r="B904" t="str">
            <v>Bueiro met.chapas múlt. D=1,60 m rev. epoxy</v>
          </cell>
          <cell r="E904" t="str">
            <v>m</v>
          </cell>
          <cell r="F904">
            <v>1085.56</v>
          </cell>
        </row>
        <row r="905">
          <cell r="A905" t="str">
            <v>3 S 04 301 20</v>
          </cell>
          <cell r="B905" t="str">
            <v>Bueiro met. chapas múlt. D=2,00 m rev. epoxy</v>
          </cell>
          <cell r="E905" t="str">
            <v>m</v>
          </cell>
          <cell r="F905">
            <v>1346.44</v>
          </cell>
        </row>
        <row r="906">
          <cell r="A906" t="str">
            <v>3 S 04 310 16</v>
          </cell>
          <cell r="B906" t="str">
            <v>Bueiro met. s/interrupção tráf. D=1,60 m galv.</v>
          </cell>
          <cell r="E906" t="str">
            <v>m</v>
          </cell>
          <cell r="F906">
            <v>1958.05</v>
          </cell>
        </row>
        <row r="907">
          <cell r="A907" t="str">
            <v>3 S 04 310 20</v>
          </cell>
          <cell r="B907" t="str">
            <v>Bueiro met. s/interrupção tráf. D=2,00 m galv.</v>
          </cell>
          <cell r="E907" t="str">
            <v>m</v>
          </cell>
          <cell r="F907">
            <v>2435.4499999999998</v>
          </cell>
        </row>
        <row r="908">
          <cell r="A908" t="str">
            <v>3 S 04 311 16</v>
          </cell>
          <cell r="B908" t="str">
            <v>Bueiro met.s/interrupção tráf. D=1,60 m rev. epoxy</v>
          </cell>
          <cell r="E908" t="str">
            <v>m</v>
          </cell>
          <cell r="F908">
            <v>2031.03</v>
          </cell>
        </row>
        <row r="909">
          <cell r="A909" t="str">
            <v>3 S 04 311 20</v>
          </cell>
          <cell r="B909" t="str">
            <v>Bueiro met.s/interrupção tráf. D=2,00 m rev. epoxy</v>
          </cell>
          <cell r="E909" t="str">
            <v>m</v>
          </cell>
          <cell r="F909">
            <v>2442.35</v>
          </cell>
        </row>
        <row r="910">
          <cell r="A910" t="str">
            <v>3 S 04 590 00</v>
          </cell>
          <cell r="B910" t="str">
            <v>Assentamento de dreno profundo</v>
          </cell>
          <cell r="E910" t="str">
            <v>m</v>
          </cell>
          <cell r="F910">
            <v>40.96</v>
          </cell>
        </row>
        <row r="911">
          <cell r="A911" t="str">
            <v>3 S 04 999 08</v>
          </cell>
          <cell r="B911" t="str">
            <v>Selo de argila apiloado com solo local</v>
          </cell>
          <cell r="E911" t="str">
            <v>m3</v>
          </cell>
          <cell r="F911">
            <v>10.5</v>
          </cell>
        </row>
        <row r="912">
          <cell r="A912" t="str">
            <v>3 S 05 000 00</v>
          </cell>
          <cell r="B912" t="str">
            <v>Enrocamento de pedra arrumada</v>
          </cell>
          <cell r="E912" t="str">
            <v>m3</v>
          </cell>
          <cell r="F912">
            <v>73.02</v>
          </cell>
        </row>
        <row r="913">
          <cell r="A913" t="str">
            <v>3 S 05 001 00</v>
          </cell>
          <cell r="B913" t="str">
            <v>Enrocamento de pedra jogada</v>
          </cell>
          <cell r="E913" t="str">
            <v>m3</v>
          </cell>
          <cell r="F913">
            <v>48.23</v>
          </cell>
        </row>
        <row r="914">
          <cell r="A914" t="str">
            <v>3 S 05 101 01</v>
          </cell>
          <cell r="B914" t="str">
            <v>Revestimento vegetal com mudas</v>
          </cell>
          <cell r="E914" t="str">
            <v>m2</v>
          </cell>
          <cell r="F914">
            <v>3.47</v>
          </cell>
        </row>
        <row r="915">
          <cell r="A915" t="str">
            <v>3 S 05 101 02</v>
          </cell>
          <cell r="B915" t="str">
            <v>Revestimento vegetal com grama em leivas</v>
          </cell>
          <cell r="E915" t="str">
            <v>m2</v>
          </cell>
          <cell r="F915">
            <v>3.7</v>
          </cell>
        </row>
        <row r="916">
          <cell r="A916" t="str">
            <v>3 S 08 001 00</v>
          </cell>
          <cell r="B916" t="str">
            <v>Reconformação da plataforma</v>
          </cell>
          <cell r="E916" t="str">
            <v>ha</v>
          </cell>
          <cell r="F916">
            <v>120.63</v>
          </cell>
        </row>
        <row r="917">
          <cell r="A917" t="str">
            <v>3 S 08 100 00</v>
          </cell>
          <cell r="B917" t="str">
            <v>Tapa buraco</v>
          </cell>
          <cell r="E917" t="str">
            <v>m3</v>
          </cell>
          <cell r="F917">
            <v>110.38</v>
          </cell>
        </row>
        <row r="918">
          <cell r="A918" t="str">
            <v>3 S 08 101 01</v>
          </cell>
          <cell r="B918" t="str">
            <v>Remendo profundo com demolição manual</v>
          </cell>
          <cell r="E918" t="str">
            <v>m3</v>
          </cell>
          <cell r="F918">
            <v>129.85</v>
          </cell>
        </row>
        <row r="919">
          <cell r="A919" t="str">
            <v>3 S 08 101 02</v>
          </cell>
          <cell r="B919" t="str">
            <v>Remendo profundo com demolição mecanizada</v>
          </cell>
          <cell r="E919" t="str">
            <v>m3</v>
          </cell>
          <cell r="F919">
            <v>94.79</v>
          </cell>
        </row>
        <row r="920">
          <cell r="A920" t="str">
            <v>3 S 08 102 00</v>
          </cell>
          <cell r="B920" t="str">
            <v>Limpeza ench. juntas pav. concr. a quente (consv)</v>
          </cell>
          <cell r="E920" t="str">
            <v>m</v>
          </cell>
          <cell r="F920">
            <v>1.54</v>
          </cell>
        </row>
        <row r="921">
          <cell r="A921" t="str">
            <v>3 S 08 102 01</v>
          </cell>
          <cell r="B921" t="str">
            <v>Limpeza ench. juntas pav. concr. a frio (consv)</v>
          </cell>
          <cell r="E921" t="str">
            <v>m</v>
          </cell>
          <cell r="F921">
            <v>1.23</v>
          </cell>
        </row>
        <row r="922">
          <cell r="A922" t="str">
            <v>3 S 08 103 00</v>
          </cell>
          <cell r="B922" t="str">
            <v>Selagem de trinca</v>
          </cell>
          <cell r="E922" t="str">
            <v>l</v>
          </cell>
          <cell r="F922">
            <v>0.96</v>
          </cell>
        </row>
        <row r="923">
          <cell r="A923" t="str">
            <v>3 S 08 104 01</v>
          </cell>
          <cell r="B923" t="str">
            <v>Combate à exsudação com areia</v>
          </cell>
          <cell r="E923" t="str">
            <v>m2</v>
          </cell>
          <cell r="F923">
            <v>0.32</v>
          </cell>
        </row>
        <row r="924">
          <cell r="A924" t="str">
            <v>3 S 08 104 02</v>
          </cell>
          <cell r="B924" t="str">
            <v>Combate à exsudação com pedrisco</v>
          </cell>
          <cell r="E924" t="str">
            <v>m2</v>
          </cell>
          <cell r="F924">
            <v>0.39</v>
          </cell>
        </row>
        <row r="925">
          <cell r="A925" t="str">
            <v>3 S 08 109 00</v>
          </cell>
          <cell r="B925" t="str">
            <v>Correção de defeitos com mistura betuminosa</v>
          </cell>
          <cell r="E925" t="str">
            <v>m3</v>
          </cell>
          <cell r="F925">
            <v>69.45</v>
          </cell>
        </row>
        <row r="926">
          <cell r="A926" t="str">
            <v>3 S 08 109 12</v>
          </cell>
          <cell r="B926" t="str">
            <v>Correção de defeitos por fresagem descontínua</v>
          </cell>
          <cell r="E926" t="str">
            <v>m3</v>
          </cell>
          <cell r="F926">
            <v>152.65</v>
          </cell>
        </row>
        <row r="927">
          <cell r="A927" t="str">
            <v>3 S 08 110 00</v>
          </cell>
          <cell r="B927" t="str">
            <v>Correção de defeitos por penetração</v>
          </cell>
          <cell r="E927" t="str">
            <v>m2</v>
          </cell>
          <cell r="F927">
            <v>7.66</v>
          </cell>
        </row>
        <row r="928">
          <cell r="A928" t="str">
            <v>3 S 08 200 00</v>
          </cell>
          <cell r="B928" t="str">
            <v>Recomp. de guarda corpo</v>
          </cell>
          <cell r="E928" t="str">
            <v>m</v>
          </cell>
          <cell r="F928">
            <v>67</v>
          </cell>
        </row>
        <row r="929">
          <cell r="A929" t="str">
            <v>3 S 08 200 01</v>
          </cell>
          <cell r="B929" t="str">
            <v>Recomposição de sarjeta em alvenaria de tijolo</v>
          </cell>
          <cell r="E929" t="str">
            <v>m2</v>
          </cell>
          <cell r="F929">
            <v>30.01</v>
          </cell>
        </row>
        <row r="930">
          <cell r="A930" t="str">
            <v>3 S 08 300 01</v>
          </cell>
          <cell r="B930" t="str">
            <v>Limpeza de sarjeta e meio fio</v>
          </cell>
          <cell r="E930" t="str">
            <v>m</v>
          </cell>
          <cell r="F930">
            <v>0.21</v>
          </cell>
        </row>
        <row r="931">
          <cell r="A931" t="str">
            <v>3 S 08 301 01</v>
          </cell>
          <cell r="B931" t="str">
            <v>Limpeza de valeta de corte</v>
          </cell>
          <cell r="E931" t="str">
            <v>m</v>
          </cell>
          <cell r="F931">
            <v>0.32</v>
          </cell>
        </row>
        <row r="932">
          <cell r="A932" t="str">
            <v>3 S 08 301 02</v>
          </cell>
          <cell r="B932" t="str">
            <v>Limpeza de vala de drenagem</v>
          </cell>
          <cell r="E932" t="str">
            <v>m</v>
          </cell>
          <cell r="F932">
            <v>1.28</v>
          </cell>
        </row>
        <row r="933">
          <cell r="A933" t="str">
            <v>3 S 08 301 03</v>
          </cell>
          <cell r="B933" t="str">
            <v>Limpeza de descida d'água</v>
          </cell>
          <cell r="E933" t="str">
            <v>m</v>
          </cell>
          <cell r="F933">
            <v>0.42</v>
          </cell>
        </row>
        <row r="934">
          <cell r="A934" t="str">
            <v>3 S 08 302 01</v>
          </cell>
          <cell r="B934" t="str">
            <v>Limpeza de bueiro</v>
          </cell>
          <cell r="E934" t="str">
            <v>m3</v>
          </cell>
          <cell r="F934">
            <v>6.98</v>
          </cell>
        </row>
        <row r="935">
          <cell r="A935" t="str">
            <v>3 S 08 302 02</v>
          </cell>
          <cell r="B935" t="str">
            <v>Desobstrução de bueiro</v>
          </cell>
          <cell r="E935" t="str">
            <v>m3</v>
          </cell>
          <cell r="F935">
            <v>20.37</v>
          </cell>
        </row>
        <row r="936">
          <cell r="A936" t="str">
            <v>3 S 08 302 03</v>
          </cell>
          <cell r="B936" t="str">
            <v>Assentamento de tubo D=0,60 m</v>
          </cell>
          <cell r="E936" t="str">
            <v>m</v>
          </cell>
          <cell r="F936">
            <v>138.94</v>
          </cell>
        </row>
        <row r="937">
          <cell r="A937" t="str">
            <v>3 S 08 302 04</v>
          </cell>
          <cell r="B937" t="str">
            <v>Assentamento de tubo D=0,80 m</v>
          </cell>
          <cell r="E937" t="str">
            <v>m</v>
          </cell>
          <cell r="F937">
            <v>210.07</v>
          </cell>
        </row>
        <row r="938">
          <cell r="A938" t="str">
            <v>3 S 08 302 05</v>
          </cell>
          <cell r="B938" t="str">
            <v>Assentamento de tubo D=1,0 m</v>
          </cell>
          <cell r="E938" t="str">
            <v>m</v>
          </cell>
          <cell r="F938">
            <v>309.63</v>
          </cell>
        </row>
        <row r="939">
          <cell r="A939" t="str">
            <v>3 S 08 302 06</v>
          </cell>
          <cell r="B939" t="str">
            <v>Assentamento de tubo D=1,20 m</v>
          </cell>
          <cell r="E939" t="str">
            <v>m</v>
          </cell>
          <cell r="F939">
            <v>446.58</v>
          </cell>
        </row>
        <row r="940">
          <cell r="A940" t="str">
            <v>3 S 08 400 00</v>
          </cell>
          <cell r="B940" t="str">
            <v>Limpeza de placa de sinalização</v>
          </cell>
          <cell r="E940" t="str">
            <v>m2</v>
          </cell>
          <cell r="F940">
            <v>3.06</v>
          </cell>
        </row>
        <row r="941">
          <cell r="A941" t="str">
            <v>3 S 08 400 01</v>
          </cell>
          <cell r="B941" t="str">
            <v>Recomposição placa de sinalização</v>
          </cell>
          <cell r="E941" t="str">
            <v>m2</v>
          </cell>
          <cell r="F941">
            <v>12.73</v>
          </cell>
        </row>
        <row r="942">
          <cell r="A942" t="str">
            <v>3 S 08 400 02</v>
          </cell>
          <cell r="B942" t="str">
            <v>Substituição de balizador</v>
          </cell>
          <cell r="E942" t="str">
            <v>un</v>
          </cell>
          <cell r="F942">
            <v>15.52</v>
          </cell>
        </row>
        <row r="943">
          <cell r="A943" t="str">
            <v>3 S 08 401 00</v>
          </cell>
          <cell r="B943" t="str">
            <v>Recomposição de defensa metálica</v>
          </cell>
          <cell r="E943" t="str">
            <v>m</v>
          </cell>
          <cell r="F943">
            <v>127.92</v>
          </cell>
        </row>
        <row r="944">
          <cell r="A944" t="str">
            <v>3 S 08 402 00</v>
          </cell>
          <cell r="B944" t="str">
            <v>Caiação</v>
          </cell>
          <cell r="E944" t="str">
            <v>m2</v>
          </cell>
          <cell r="F944">
            <v>0.97</v>
          </cell>
        </row>
        <row r="945">
          <cell r="A945" t="str">
            <v>3 S 08 403 00</v>
          </cell>
          <cell r="B945" t="str">
            <v>Renovação de sinalização horizontal</v>
          </cell>
          <cell r="E945" t="str">
            <v>m2</v>
          </cell>
          <cell r="F945">
            <v>19.87</v>
          </cell>
        </row>
        <row r="946">
          <cell r="A946" t="str">
            <v>3 S 08 404 00</v>
          </cell>
          <cell r="B946" t="str">
            <v>Recomp. tot. cerca c/ mourão de conc. secção quad.</v>
          </cell>
          <cell r="E946" t="str">
            <v>m</v>
          </cell>
          <cell r="F946">
            <v>14.72</v>
          </cell>
        </row>
        <row r="947">
          <cell r="A947" t="str">
            <v>3 S 08 404 01</v>
          </cell>
          <cell r="B947" t="str">
            <v>Recomp. parc. cerca de conc. seção quad. - mourão</v>
          </cell>
          <cell r="E947" t="str">
            <v>m</v>
          </cell>
          <cell r="F947">
            <v>12.62</v>
          </cell>
        </row>
        <row r="948">
          <cell r="A948" t="str">
            <v>3 S 08 404 02</v>
          </cell>
          <cell r="B948" t="str">
            <v>Recomp. parc. cerca c/ mourão de concr.-arame</v>
          </cell>
          <cell r="E948" t="str">
            <v>m</v>
          </cell>
          <cell r="F948">
            <v>2.71</v>
          </cell>
        </row>
        <row r="949">
          <cell r="A949" t="str">
            <v>3 S 08 404 03</v>
          </cell>
          <cell r="B949" t="str">
            <v>Recomp. tot. cerca c/ mourão concr. seção triang.</v>
          </cell>
          <cell r="E949" t="str">
            <v>m</v>
          </cell>
          <cell r="F949">
            <v>12.13</v>
          </cell>
        </row>
        <row r="950">
          <cell r="A950" t="str">
            <v>3 S 08 404 04</v>
          </cell>
          <cell r="B950" t="str">
            <v>Recomp. parc. cerca c/ mourão concr. seção triang.</v>
          </cell>
          <cell r="E950" t="str">
            <v>m</v>
          </cell>
          <cell r="F950">
            <v>10.34</v>
          </cell>
        </row>
        <row r="951">
          <cell r="A951" t="str">
            <v>3 S 08 414 00</v>
          </cell>
          <cell r="B951" t="str">
            <v>Recomposição total de cerca com mourão de madeira</v>
          </cell>
          <cell r="E951" t="str">
            <v>m</v>
          </cell>
          <cell r="F951">
            <v>6.84</v>
          </cell>
        </row>
        <row r="952">
          <cell r="A952" t="str">
            <v>3 S 08 414 01</v>
          </cell>
          <cell r="B952" t="str">
            <v>Recomposição parcial cerca de madeira - mourão</v>
          </cell>
          <cell r="E952" t="str">
            <v>m</v>
          </cell>
          <cell r="F952">
            <v>5.64</v>
          </cell>
        </row>
        <row r="953">
          <cell r="A953" t="str">
            <v>3 S 08 414 02</v>
          </cell>
          <cell r="B953" t="str">
            <v>Recomp. parcial cerca c/ mourão de madeira - arame</v>
          </cell>
          <cell r="E953" t="str">
            <v>m</v>
          </cell>
          <cell r="F953">
            <v>2.0699999999999998</v>
          </cell>
        </row>
        <row r="954">
          <cell r="A954" t="str">
            <v>3 S 08 500 00</v>
          </cell>
          <cell r="B954" t="str">
            <v>Recomposição manual de aterro</v>
          </cell>
          <cell r="E954" t="str">
            <v>m3</v>
          </cell>
          <cell r="F954">
            <v>52</v>
          </cell>
        </row>
        <row r="955">
          <cell r="A955" t="str">
            <v>3 S 08 501 00</v>
          </cell>
          <cell r="B955" t="str">
            <v>Recomposição mecanizada de aterro</v>
          </cell>
          <cell r="E955" t="str">
            <v>m3</v>
          </cell>
          <cell r="F955">
            <v>15.04</v>
          </cell>
        </row>
        <row r="956">
          <cell r="A956" t="str">
            <v>3 S 08 510 00</v>
          </cell>
          <cell r="B956" t="str">
            <v>Remoção manual de barreira em solo</v>
          </cell>
          <cell r="E956" t="str">
            <v>m3</v>
          </cell>
          <cell r="F956">
            <v>13</v>
          </cell>
        </row>
        <row r="957">
          <cell r="A957" t="str">
            <v>3 S 08 510 01</v>
          </cell>
          <cell r="B957" t="str">
            <v>Remoção manual de barreira em rocha</v>
          </cell>
          <cell r="E957" t="str">
            <v>m3</v>
          </cell>
          <cell r="F957">
            <v>16.260000000000002</v>
          </cell>
        </row>
        <row r="958">
          <cell r="A958" t="str">
            <v>3 S 08 511 00</v>
          </cell>
          <cell r="B958" t="str">
            <v>Remoção mecanizada de barreira - solo</v>
          </cell>
          <cell r="E958" t="str">
            <v>m3</v>
          </cell>
          <cell r="F958">
            <v>3.23</v>
          </cell>
        </row>
        <row r="959">
          <cell r="A959" t="str">
            <v>3 S 08 512 00</v>
          </cell>
          <cell r="B959" t="str">
            <v>Remoção mecanizada de barreira - rocha</v>
          </cell>
          <cell r="E959" t="str">
            <v>m3</v>
          </cell>
          <cell r="F959">
            <v>4.95</v>
          </cell>
        </row>
        <row r="960">
          <cell r="A960" t="str">
            <v>3 S 08 513 00</v>
          </cell>
          <cell r="B960" t="str">
            <v>Remoção de matacões</v>
          </cell>
          <cell r="E960" t="str">
            <v>m3</v>
          </cell>
          <cell r="F960">
            <v>43.7</v>
          </cell>
        </row>
        <row r="961">
          <cell r="A961" t="str">
            <v>3 S 08 900 00</v>
          </cell>
          <cell r="B961" t="str">
            <v>Roçada manual</v>
          </cell>
          <cell r="E961" t="str">
            <v>ha</v>
          </cell>
          <cell r="F961">
            <v>581.79999999999995</v>
          </cell>
        </row>
        <row r="962">
          <cell r="A962" t="str">
            <v>3 S 08 900 01</v>
          </cell>
          <cell r="B962" t="str">
            <v>Roçada de capim colonião</v>
          </cell>
          <cell r="E962" t="str">
            <v>ha</v>
          </cell>
          <cell r="F962">
            <v>1396.33</v>
          </cell>
        </row>
        <row r="963">
          <cell r="A963" t="str">
            <v>3 S 08 901 00</v>
          </cell>
          <cell r="B963" t="str">
            <v>Roçada mecanizada</v>
          </cell>
          <cell r="E963" t="str">
            <v>ha</v>
          </cell>
          <cell r="F963">
            <v>189.77</v>
          </cell>
        </row>
        <row r="964">
          <cell r="A964" t="str">
            <v>3 S 08 901 01</v>
          </cell>
          <cell r="B964" t="str">
            <v>Corte e limpeza de áreas gramadas</v>
          </cell>
          <cell r="E964" t="str">
            <v>m2</v>
          </cell>
          <cell r="F964">
            <v>0.06</v>
          </cell>
        </row>
        <row r="965">
          <cell r="A965" t="str">
            <v>3 S 08 910 00</v>
          </cell>
          <cell r="B965" t="str">
            <v>Capina manual</v>
          </cell>
          <cell r="E965" t="str">
            <v>m2</v>
          </cell>
          <cell r="F965">
            <v>0.23</v>
          </cell>
        </row>
        <row r="966">
          <cell r="A966" t="str">
            <v>3 S 09 001 00</v>
          </cell>
          <cell r="B966" t="str">
            <v>Transporte local c/ basc. 5m3 em rodov. não pav.</v>
          </cell>
          <cell r="E966" t="str">
            <v>tkm</v>
          </cell>
          <cell r="F966">
            <v>0.54</v>
          </cell>
        </row>
        <row r="967">
          <cell r="A967" t="str">
            <v>3 S 09 001 06</v>
          </cell>
          <cell r="B967" t="str">
            <v>Transporte local c/ basc. 10m3 em rodov. não pav.</v>
          </cell>
          <cell r="E967" t="str">
            <v>tkm</v>
          </cell>
          <cell r="F967">
            <v>0.55000000000000004</v>
          </cell>
        </row>
        <row r="968">
          <cell r="A968" t="str">
            <v>3 S 09 001 41</v>
          </cell>
          <cell r="B968" t="str">
            <v>Transp. local c/ carroceria 4t em rodov. não pav.</v>
          </cell>
          <cell r="E968" t="str">
            <v>tkm</v>
          </cell>
          <cell r="F968">
            <v>0.78</v>
          </cell>
        </row>
        <row r="969">
          <cell r="A969" t="str">
            <v>3 S 09 001 90</v>
          </cell>
          <cell r="B969" t="str">
            <v>Transporte comercial c/ carroc. rodov. não pav.</v>
          </cell>
          <cell r="E969" t="str">
            <v>tkm</v>
          </cell>
          <cell r="F969">
            <v>0.36</v>
          </cell>
        </row>
        <row r="970">
          <cell r="A970" t="str">
            <v>3 S 09 002 00</v>
          </cell>
          <cell r="B970" t="str">
            <v>Transporte local basc. 5m3 em rodov. pav.</v>
          </cell>
          <cell r="E970" t="str">
            <v>tkm</v>
          </cell>
          <cell r="F970">
            <v>0.43</v>
          </cell>
        </row>
        <row r="971">
          <cell r="A971" t="str">
            <v>3 S 09 002 03</v>
          </cell>
          <cell r="B971" t="str">
            <v>Transporte local de material para remendos</v>
          </cell>
          <cell r="E971" t="str">
            <v>tkm</v>
          </cell>
          <cell r="F971">
            <v>0.64</v>
          </cell>
        </row>
        <row r="972">
          <cell r="A972" t="str">
            <v>3 S 09 002 06</v>
          </cell>
          <cell r="B972" t="str">
            <v>Transporte local c/ basc. 10m3 em rodov. pav.</v>
          </cell>
          <cell r="E972" t="str">
            <v>tkm</v>
          </cell>
          <cell r="F972">
            <v>0.41</v>
          </cell>
        </row>
        <row r="973">
          <cell r="A973" t="str">
            <v>3 S 09 002 41</v>
          </cell>
          <cell r="B973" t="str">
            <v>Transp. local c/ carroceria 4t em rodov. pav.</v>
          </cell>
          <cell r="E973" t="str">
            <v>tkm</v>
          </cell>
          <cell r="F973">
            <v>0.6</v>
          </cell>
        </row>
        <row r="974">
          <cell r="A974" t="str">
            <v>3 S 09 002 90</v>
          </cell>
          <cell r="B974" t="str">
            <v>Transporte comercial c/ carroceria rodov. pav.</v>
          </cell>
          <cell r="E974" t="str">
            <v>tkm</v>
          </cell>
          <cell r="F974">
            <v>0.24</v>
          </cell>
        </row>
        <row r="975">
          <cell r="A975" t="str">
            <v>3 S 09 102 00</v>
          </cell>
          <cell r="B975" t="str">
            <v>Transporte local material betuminoso</v>
          </cell>
          <cell r="E975" t="str">
            <v>tkm</v>
          </cell>
          <cell r="F975">
            <v>1.03</v>
          </cell>
        </row>
        <row r="976">
          <cell r="A976" t="str">
            <v>3 S 09 201 70</v>
          </cell>
          <cell r="B976" t="str">
            <v>Transp. local água c/ cam. tanque rodov. não pav.</v>
          </cell>
          <cell r="E976" t="str">
            <v>tkm</v>
          </cell>
          <cell r="F976">
            <v>1.07</v>
          </cell>
        </row>
        <row r="977">
          <cell r="A977" t="str">
            <v>3 S 09 202 70</v>
          </cell>
          <cell r="B977" t="str">
            <v>Transp. local água c/ cam. tanque em rodov. pav.</v>
          </cell>
          <cell r="E977" t="str">
            <v>tkm</v>
          </cell>
          <cell r="F977">
            <v>0.84</v>
          </cell>
        </row>
        <row r="978">
          <cell r="B978" t="str">
            <v>Sinalização</v>
          </cell>
        </row>
        <row r="979">
          <cell r="A979" t="str">
            <v>4 S 03 300 01</v>
          </cell>
          <cell r="B979" t="str">
            <v>Confecção e lanç. de concreto magro em betoneira</v>
          </cell>
          <cell r="E979" t="str">
            <v>m3</v>
          </cell>
          <cell r="F979">
            <v>182.92</v>
          </cell>
        </row>
        <row r="980">
          <cell r="A980" t="str">
            <v>4 S 03 323 01</v>
          </cell>
          <cell r="B980" t="str">
            <v>Conc.estr.fck=22 MPa contr.raz.uso ger.conf.e lanç</v>
          </cell>
          <cell r="E980" t="str">
            <v>m3</v>
          </cell>
          <cell r="F980">
            <v>291.39</v>
          </cell>
        </row>
        <row r="981">
          <cell r="A981" t="str">
            <v>4 S 03 353 00</v>
          </cell>
          <cell r="B981" t="str">
            <v>Fornecimento, preparo colocação aço CA-50</v>
          </cell>
          <cell r="E981" t="str">
            <v>kg</v>
          </cell>
          <cell r="F981">
            <v>4.8</v>
          </cell>
        </row>
        <row r="982">
          <cell r="A982" t="str">
            <v>4 S 03 370 00</v>
          </cell>
          <cell r="B982" t="str">
            <v>Forma comum de madeira</v>
          </cell>
          <cell r="E982" t="str">
            <v>m2</v>
          </cell>
          <cell r="F982">
            <v>30.84</v>
          </cell>
        </row>
        <row r="983">
          <cell r="A983" t="str">
            <v>4 S 06 000 01</v>
          </cell>
          <cell r="B983" t="str">
            <v>Defensa maleável simples (forn./ impl.)</v>
          </cell>
          <cell r="E983" t="str">
            <v>m</v>
          </cell>
          <cell r="F983">
            <v>183.82</v>
          </cell>
        </row>
        <row r="984">
          <cell r="A984" t="str">
            <v>4 S 06 000 02</v>
          </cell>
          <cell r="B984" t="str">
            <v>Ancoragem de defensa maleável simples (forn/ impl)</v>
          </cell>
          <cell r="E984" t="str">
            <v>m</v>
          </cell>
          <cell r="F984">
            <v>201.4</v>
          </cell>
        </row>
        <row r="985">
          <cell r="A985" t="str">
            <v>4 S 06 000 11</v>
          </cell>
          <cell r="B985" t="str">
            <v>Defensa maleável dupla (forn./ impl.)</v>
          </cell>
          <cell r="E985" t="str">
            <v>m</v>
          </cell>
          <cell r="F985">
            <v>228.84</v>
          </cell>
        </row>
        <row r="986">
          <cell r="A986" t="str">
            <v>4 S 06 000 12</v>
          </cell>
          <cell r="B986" t="str">
            <v>Ancoragem de defensa maleável dupla (forn./ impl.)</v>
          </cell>
          <cell r="E986" t="str">
            <v>m</v>
          </cell>
          <cell r="F986">
            <v>249.65</v>
          </cell>
        </row>
        <row r="987">
          <cell r="A987" t="str">
            <v>4 S 06 010 01</v>
          </cell>
          <cell r="B987" t="str">
            <v>Defensa semi-maleável simples (forn./ impl.)</v>
          </cell>
          <cell r="E987" t="str">
            <v>m</v>
          </cell>
          <cell r="F987">
            <v>127.24</v>
          </cell>
        </row>
        <row r="988">
          <cell r="A988" t="str">
            <v>4 S 06 010 02</v>
          </cell>
          <cell r="B988" t="str">
            <v>Ancoragem defensa semi-maleável simples (forn/imp)</v>
          </cell>
          <cell r="E988" t="str">
            <v>m</v>
          </cell>
          <cell r="F988">
            <v>139.97</v>
          </cell>
        </row>
        <row r="989">
          <cell r="A989" t="str">
            <v>4 S 06 010 11</v>
          </cell>
          <cell r="B989" t="str">
            <v>Defensa semi-maleável dupla (forn./ impl.)</v>
          </cell>
          <cell r="E989" t="str">
            <v>m</v>
          </cell>
          <cell r="F989">
            <v>217.45</v>
          </cell>
        </row>
        <row r="990">
          <cell r="A990" t="str">
            <v>4 S 06 010 12</v>
          </cell>
          <cell r="B990" t="str">
            <v>Ancoragem defensa semi-maleável dupla (forn/ impl)</v>
          </cell>
          <cell r="E990" t="str">
            <v>m</v>
          </cell>
          <cell r="F990">
            <v>237.78</v>
          </cell>
        </row>
        <row r="991">
          <cell r="A991" t="str">
            <v>4 S 06 030 11</v>
          </cell>
          <cell r="B991" t="str">
            <v>Barreira de segurança dupla DNER PRO 176/86</v>
          </cell>
          <cell r="E991" t="str">
            <v>m</v>
          </cell>
          <cell r="F991">
            <v>201.42</v>
          </cell>
        </row>
        <row r="992">
          <cell r="A992" t="str">
            <v>4 S 06 100 11</v>
          </cell>
          <cell r="B992" t="str">
            <v>Pintura de faixa - tinta durabilidade - 1 ano</v>
          </cell>
          <cell r="E992" t="str">
            <v>m2</v>
          </cell>
          <cell r="F992">
            <v>6.87</v>
          </cell>
        </row>
        <row r="993">
          <cell r="A993" t="str">
            <v>4 S 06 100 12</v>
          </cell>
          <cell r="B993" t="str">
            <v>Pint. setas e zebrado - tinta durabilidade - 1 ano</v>
          </cell>
          <cell r="E993" t="str">
            <v>m2</v>
          </cell>
          <cell r="F993">
            <v>10.66</v>
          </cell>
        </row>
        <row r="994">
          <cell r="A994" t="str">
            <v>4 S 06 100 21</v>
          </cell>
          <cell r="B994" t="str">
            <v>Pintura faixa - tinta durabilidade - 2 anos</v>
          </cell>
          <cell r="E994" t="str">
            <v>m2</v>
          </cell>
          <cell r="F994">
            <v>9.9499999999999993</v>
          </cell>
        </row>
        <row r="995">
          <cell r="A995" t="str">
            <v>4 S 06 100 22</v>
          </cell>
          <cell r="B995" t="str">
            <v>Pintura setas e zebrado - 2 anos</v>
          </cell>
          <cell r="E995" t="str">
            <v>m2</v>
          </cell>
          <cell r="F995">
            <v>13.56</v>
          </cell>
        </row>
        <row r="996">
          <cell r="A996" t="str">
            <v>4 S 06 110 01</v>
          </cell>
          <cell r="B996" t="str">
            <v>Pintura faixa c/termoplástico-3 anos (p/ aspersão)</v>
          </cell>
          <cell r="E996" t="str">
            <v>m2</v>
          </cell>
          <cell r="F996">
            <v>27.8</v>
          </cell>
        </row>
        <row r="997">
          <cell r="A997" t="str">
            <v>4 S 06 110 02</v>
          </cell>
          <cell r="B997" t="str">
            <v>Pintura setas e zebrado term.-3 anos (p/ aspersão)</v>
          </cell>
          <cell r="E997" t="str">
            <v>m2</v>
          </cell>
          <cell r="F997">
            <v>34.42</v>
          </cell>
        </row>
        <row r="998">
          <cell r="A998" t="str">
            <v>4 S 06 110 03</v>
          </cell>
          <cell r="B998" t="str">
            <v>Pintura setas e zebrado term.-5 anos (p/ extrusão)</v>
          </cell>
          <cell r="E998" t="str">
            <v>m2</v>
          </cell>
          <cell r="F998">
            <v>39.03</v>
          </cell>
        </row>
        <row r="999">
          <cell r="A999" t="str">
            <v>4 S 06 120 01</v>
          </cell>
          <cell r="B999" t="str">
            <v>Forn. e colocação de tacha reflet. monodirecional</v>
          </cell>
          <cell r="E999" t="str">
            <v>und</v>
          </cell>
          <cell r="F999">
            <v>8.3000000000000007</v>
          </cell>
        </row>
        <row r="1000">
          <cell r="A1000" t="str">
            <v>4 S 06 120 11</v>
          </cell>
          <cell r="B1000" t="str">
            <v>Forn. e colocação de tachão reflet. monodirecional</v>
          </cell>
          <cell r="E1000" t="str">
            <v>und</v>
          </cell>
          <cell r="F1000">
            <v>23.2</v>
          </cell>
        </row>
        <row r="1001">
          <cell r="A1001" t="str">
            <v>4 S 06 121 01</v>
          </cell>
          <cell r="B1001" t="str">
            <v>Forn. e colocação de tacha reflet. bidirecional</v>
          </cell>
          <cell r="E1001" t="str">
            <v>und</v>
          </cell>
          <cell r="F1001">
            <v>8.9600000000000009</v>
          </cell>
        </row>
        <row r="1002">
          <cell r="A1002" t="str">
            <v>4 S 06 121 11</v>
          </cell>
          <cell r="B1002" t="str">
            <v>Forn. e colocação de tachão reflet. bidirecional</v>
          </cell>
          <cell r="E1002" t="str">
            <v>und</v>
          </cell>
          <cell r="F1002">
            <v>24.53</v>
          </cell>
        </row>
        <row r="1003">
          <cell r="A1003" t="str">
            <v>4 S 06 200 01</v>
          </cell>
          <cell r="B1003" t="str">
            <v>Forn. e implantação placa sinaliz. semi-refletiva</v>
          </cell>
          <cell r="E1003" t="str">
            <v>m2</v>
          </cell>
          <cell r="F1003">
            <v>186.91</v>
          </cell>
        </row>
        <row r="1004">
          <cell r="A1004" t="str">
            <v>4 S 06 200 02</v>
          </cell>
          <cell r="B1004" t="str">
            <v>Forn. e implantação placa sinaliz. tot.refletiva</v>
          </cell>
          <cell r="E1004" t="str">
            <v>m2</v>
          </cell>
          <cell r="F1004">
            <v>246.95</v>
          </cell>
        </row>
        <row r="1005">
          <cell r="A1005" t="str">
            <v>4 S 06 200 91</v>
          </cell>
          <cell r="B1005" t="str">
            <v>Remoção de placa de sinalização</v>
          </cell>
          <cell r="E1005" t="str">
            <v>m2</v>
          </cell>
          <cell r="F1005">
            <v>11.76</v>
          </cell>
        </row>
        <row r="1006">
          <cell r="A1006" t="str">
            <v>4 S 06 200 92</v>
          </cell>
          <cell r="B1006" t="str">
            <v>Recuperação de chapa p/placa de sinalização</v>
          </cell>
          <cell r="E1006" t="str">
            <v>m2</v>
          </cell>
          <cell r="F1006">
            <v>18.73</v>
          </cell>
        </row>
        <row r="1007">
          <cell r="A1007" t="str">
            <v>4 S 06 202 01</v>
          </cell>
          <cell r="B1007" t="str">
            <v>Confecção de placa sinalização semi-refletiva</v>
          </cell>
          <cell r="E1007" t="str">
            <v>m2</v>
          </cell>
          <cell r="F1007">
            <v>147.65</v>
          </cell>
        </row>
        <row r="1008">
          <cell r="A1008" t="str">
            <v>4 S 06 202 11</v>
          </cell>
          <cell r="B1008" t="str">
            <v>Confecção placa sinalização tot.refletiva</v>
          </cell>
          <cell r="E1008" t="str">
            <v>m2</v>
          </cell>
          <cell r="F1008">
            <v>207.69</v>
          </cell>
        </row>
        <row r="1009">
          <cell r="A1009" t="str">
            <v>4 S 06 202 21</v>
          </cell>
          <cell r="B1009" t="str">
            <v>Conf.placa sinal.semi-refletiva chapa recuperada</v>
          </cell>
          <cell r="E1009" t="str">
            <v>m2</v>
          </cell>
          <cell r="F1009">
            <v>67.849999999999994</v>
          </cell>
        </row>
        <row r="1010">
          <cell r="A1010" t="str">
            <v>4 S 06 202 31</v>
          </cell>
          <cell r="B1010" t="str">
            <v>Conf.placa sinal.tot.refletiva - chapa recuperada</v>
          </cell>
          <cell r="E1010" t="str">
            <v>m2</v>
          </cell>
          <cell r="F1010">
            <v>125.99</v>
          </cell>
        </row>
        <row r="1011">
          <cell r="A1011" t="str">
            <v>4 S 06 203 01</v>
          </cell>
          <cell r="B1011" t="str">
            <v>Confecção suporte e travessa p/placa sinaliz.</v>
          </cell>
          <cell r="E1011" t="str">
            <v>und</v>
          </cell>
          <cell r="F1011">
            <v>24.73</v>
          </cell>
        </row>
        <row r="1012">
          <cell r="A1012" t="str">
            <v>4 S 06 230 01</v>
          </cell>
          <cell r="B1012" t="str">
            <v>Forn. e implantação de balizador de concreto</v>
          </cell>
          <cell r="E1012" t="str">
            <v>und</v>
          </cell>
          <cell r="F1012">
            <v>17.399999999999999</v>
          </cell>
        </row>
        <row r="1013">
          <cell r="A1013" t="str">
            <v>4 S 09 002 00</v>
          </cell>
          <cell r="B1013" t="str">
            <v>Transporte local c/ basc. 5 m3 rodov. pav.</v>
          </cell>
          <cell r="E1013" t="str">
            <v>tkm</v>
          </cell>
          <cell r="F1013">
            <v>0.43</v>
          </cell>
        </row>
        <row r="1014">
          <cell r="A1014" t="str">
            <v>4 S 09 002 41</v>
          </cell>
          <cell r="B1014" t="str">
            <v>Transporte local c/ carroceria 4t rodov. pav.</v>
          </cell>
          <cell r="E1014" t="str">
            <v>tkm</v>
          </cell>
          <cell r="F1014">
            <v>0.6</v>
          </cell>
        </row>
        <row r="1015">
          <cell r="A1015" t="str">
            <v>4 S 09 202 70</v>
          </cell>
          <cell r="B1015" t="str">
            <v>Transp. local de água c/ cam. tanque rodov. pav.</v>
          </cell>
          <cell r="E1015" t="str">
            <v>tkm</v>
          </cell>
          <cell r="F1015">
            <v>0.84</v>
          </cell>
        </row>
        <row r="1016">
          <cell r="B1016" t="str">
            <v>Restauração</v>
          </cell>
        </row>
        <row r="1017">
          <cell r="A1017" t="str">
            <v>5 S 01 000 00</v>
          </cell>
          <cell r="B1017" t="str">
            <v>Desm. dest. e limp. áreas c/ arv. diam. até 0,15m</v>
          </cell>
          <cell r="E1017" t="str">
            <v>m2</v>
          </cell>
          <cell r="F1017">
            <v>0.24</v>
          </cell>
        </row>
        <row r="1018">
          <cell r="A1018" t="str">
            <v>5 S 01 010 00</v>
          </cell>
          <cell r="B1018" t="str">
            <v>Destocamento de árvores c/ diâm. 0,15 a 030m</v>
          </cell>
          <cell r="E1018" t="str">
            <v>und</v>
          </cell>
          <cell r="F1018">
            <v>21.1</v>
          </cell>
        </row>
        <row r="1019">
          <cell r="A1019" t="str">
            <v>5 S 01 011 00</v>
          </cell>
          <cell r="B1019" t="str">
            <v>Destocamento de árvores c/ diâm. &gt; 0,30m</v>
          </cell>
          <cell r="E1019" t="str">
            <v>und</v>
          </cell>
          <cell r="F1019">
            <v>52.76</v>
          </cell>
        </row>
        <row r="1020">
          <cell r="A1020" t="str">
            <v>5 S 01 100 01</v>
          </cell>
          <cell r="B1020" t="str">
            <v>Esc. carga transp. mat 1a cat DMT 50m</v>
          </cell>
          <cell r="E1020" t="str">
            <v>m3</v>
          </cell>
          <cell r="F1020">
            <v>1.24</v>
          </cell>
        </row>
        <row r="1021">
          <cell r="A1021" t="str">
            <v>5 S 01 100 09</v>
          </cell>
          <cell r="B1021" t="str">
            <v>Esc. carga tr. mat 1a c. DMT 50 a 200m c/carreg</v>
          </cell>
          <cell r="E1021" t="str">
            <v>m3</v>
          </cell>
          <cell r="F1021">
            <v>4</v>
          </cell>
        </row>
        <row r="1022">
          <cell r="A1022" t="str">
            <v>5 S 01 100 10</v>
          </cell>
          <cell r="B1022" t="str">
            <v>Esc. carga tr. mat 1a c. DMT 200 a 400m c/carreg</v>
          </cell>
          <cell r="E1022" t="str">
            <v>m3</v>
          </cell>
          <cell r="F1022">
            <v>4.33</v>
          </cell>
        </row>
        <row r="1023">
          <cell r="A1023" t="str">
            <v>5 S 01 100 11</v>
          </cell>
          <cell r="B1023" t="str">
            <v>Esc. carga tr. mat 1a c. DMT 400 a 600m c/carreg</v>
          </cell>
          <cell r="E1023" t="str">
            <v>m3</v>
          </cell>
          <cell r="F1023">
            <v>4.59</v>
          </cell>
        </row>
        <row r="1024">
          <cell r="A1024" t="str">
            <v>5 S 01 100 12</v>
          </cell>
          <cell r="B1024" t="str">
            <v>Esc. carga tr. mat 1a c. DMT 600 a 800m c/carreg</v>
          </cell>
          <cell r="E1024" t="str">
            <v>m3</v>
          </cell>
          <cell r="F1024">
            <v>4.92</v>
          </cell>
        </row>
        <row r="1025">
          <cell r="A1025" t="str">
            <v>5 S 01 100 13</v>
          </cell>
          <cell r="B1025" t="str">
            <v>Esc. carga tr. mat 1a c. DMT 800 a 1000m c/carreg</v>
          </cell>
          <cell r="E1025" t="str">
            <v>m3</v>
          </cell>
          <cell r="F1025">
            <v>5.18</v>
          </cell>
        </row>
        <row r="1026">
          <cell r="A1026" t="str">
            <v>5 S 01 100 14</v>
          </cell>
          <cell r="B1026" t="str">
            <v>Esc. carga tr. mat 1a c. DMT 1000 a 1200m c/carreg</v>
          </cell>
          <cell r="E1026" t="str">
            <v>m3</v>
          </cell>
          <cell r="F1026">
            <v>5.49</v>
          </cell>
        </row>
        <row r="1027">
          <cell r="A1027" t="str">
            <v>5 S 01 100 15</v>
          </cell>
          <cell r="B1027" t="str">
            <v>Esc. carga tr. mat 1a c. DMT 1200 a 1400m c/carreg</v>
          </cell>
          <cell r="E1027" t="str">
            <v>m3</v>
          </cell>
          <cell r="F1027">
            <v>5.69</v>
          </cell>
        </row>
        <row r="1028">
          <cell r="A1028" t="str">
            <v>5 S 01 100 16</v>
          </cell>
          <cell r="B1028" t="str">
            <v>Esc. carga tr. mat 1a c. DMT 1400 a 1600m c/carreg</v>
          </cell>
          <cell r="E1028" t="str">
            <v>m3</v>
          </cell>
          <cell r="F1028">
            <v>5.84</v>
          </cell>
        </row>
        <row r="1029">
          <cell r="A1029" t="str">
            <v>5 S 01 100 17</v>
          </cell>
          <cell r="B1029" t="str">
            <v>Esc. carga tr. mat 1a c. DMT 1600 a 1800m c/carreg</v>
          </cell>
          <cell r="E1029" t="str">
            <v>m3</v>
          </cell>
          <cell r="F1029">
            <v>6.09</v>
          </cell>
        </row>
        <row r="1030">
          <cell r="A1030" t="str">
            <v>5 S 01 100 18</v>
          </cell>
          <cell r="B1030" t="str">
            <v>Esc. carga tr. mat 1a c. DMT 1800 a 2000m c/carreg</v>
          </cell>
          <cell r="E1030" t="str">
            <v>m3</v>
          </cell>
          <cell r="F1030">
            <v>6.33</v>
          </cell>
        </row>
        <row r="1031">
          <cell r="A1031" t="str">
            <v>5 S 01 100 19</v>
          </cell>
          <cell r="B1031" t="str">
            <v>Esc. carga tr. mat 1a c. DMT 2000 a 3000m c/carreg</v>
          </cell>
          <cell r="E1031" t="str">
            <v>m3</v>
          </cell>
          <cell r="F1031">
            <v>7.19</v>
          </cell>
        </row>
        <row r="1032">
          <cell r="A1032" t="str">
            <v>5 S 01 100 20</v>
          </cell>
          <cell r="B1032" t="str">
            <v>Esc. carga tr. mat 1a c. DMT 3000 a 5000m c/carreg</v>
          </cell>
          <cell r="E1032" t="str">
            <v>m3</v>
          </cell>
          <cell r="F1032">
            <v>9.48</v>
          </cell>
        </row>
        <row r="1033">
          <cell r="A1033" t="str">
            <v>5 S 01 100 22</v>
          </cell>
          <cell r="B1033" t="str">
            <v>Esc. carga transp. mat 1a cat DMT 50 a 200m c/e</v>
          </cell>
          <cell r="E1033" t="str">
            <v>m3</v>
          </cell>
          <cell r="F1033">
            <v>3.89</v>
          </cell>
        </row>
        <row r="1034">
          <cell r="A1034" t="str">
            <v>5 S 01 100 23</v>
          </cell>
          <cell r="B1034" t="str">
            <v>Esc. carga transp. mat 1a cat DMT 200 a 400m c/e</v>
          </cell>
          <cell r="E1034" t="str">
            <v>m3</v>
          </cell>
          <cell r="F1034">
            <v>4.28</v>
          </cell>
        </row>
        <row r="1035">
          <cell r="A1035" t="str">
            <v>5 S 01 100 24</v>
          </cell>
          <cell r="B1035" t="str">
            <v>Esc. carga transp. mat 1a cat DMT 400 a 600m c/e</v>
          </cell>
          <cell r="E1035" t="str">
            <v>m3</v>
          </cell>
          <cell r="F1035">
            <v>4.5199999999999996</v>
          </cell>
        </row>
        <row r="1036">
          <cell r="A1036" t="str">
            <v>5 S 01 100 25</v>
          </cell>
          <cell r="B1036" t="str">
            <v>Esc. carga transp. mat 1a cat DMT 600 a 800m c/e</v>
          </cell>
          <cell r="E1036" t="str">
            <v>m3</v>
          </cell>
          <cell r="F1036">
            <v>4.82</v>
          </cell>
        </row>
        <row r="1037">
          <cell r="A1037" t="str">
            <v>5 S 01 100 26</v>
          </cell>
          <cell r="B1037" t="str">
            <v>Esc. carga transp. mat 1a cat DMT 800 a 1000m c/e</v>
          </cell>
          <cell r="E1037" t="str">
            <v>m3</v>
          </cell>
          <cell r="F1037">
            <v>5.13</v>
          </cell>
        </row>
        <row r="1038">
          <cell r="A1038" t="str">
            <v>5 S 01 100 27</v>
          </cell>
          <cell r="B1038" t="str">
            <v>Esc. carga transp. mat 1a cat DMT 1000 a 1200m c/e</v>
          </cell>
          <cell r="E1038" t="str">
            <v>m3</v>
          </cell>
          <cell r="F1038">
            <v>5.39</v>
          </cell>
        </row>
        <row r="1039">
          <cell r="A1039" t="str">
            <v>5 S 01 100 28</v>
          </cell>
          <cell r="B1039" t="str">
            <v>Esc. carga transp. mat 1a cat DMT 1200 a 1400m c/e</v>
          </cell>
          <cell r="E1039" t="str">
            <v>m3</v>
          </cell>
          <cell r="F1039">
            <v>5.6</v>
          </cell>
        </row>
        <row r="1040">
          <cell r="A1040" t="str">
            <v>5 S 01 100 29</v>
          </cell>
          <cell r="B1040" t="str">
            <v>Esc. carga transp. mat 1a cat DMT 1400 a 1600m c/e</v>
          </cell>
          <cell r="E1040" t="str">
            <v>m3</v>
          </cell>
          <cell r="F1040">
            <v>5.87</v>
          </cell>
        </row>
        <row r="1041">
          <cell r="A1041" t="str">
            <v>5 S 01 100 30</v>
          </cell>
          <cell r="B1041" t="str">
            <v>Esc. carga transp .mat 1a cat DMT 1600 a 1800m c/e</v>
          </cell>
          <cell r="E1041" t="str">
            <v>m3</v>
          </cell>
          <cell r="F1041">
            <v>6.04</v>
          </cell>
        </row>
        <row r="1042">
          <cell r="A1042" t="str">
            <v>5 S 01 100 31</v>
          </cell>
          <cell r="B1042" t="str">
            <v>Esc. carga transp. mat 1a cat DMT 1800 a 2000m c/e</v>
          </cell>
          <cell r="E1042" t="str">
            <v>m3</v>
          </cell>
          <cell r="F1042">
            <v>6.25</v>
          </cell>
        </row>
        <row r="1043">
          <cell r="A1043" t="str">
            <v>5 S 01 100 32</v>
          </cell>
          <cell r="B1043" t="str">
            <v>Esc. carga transp. mat 1a cat DMT 2000 a 3000m c/e</v>
          </cell>
          <cell r="E1043" t="str">
            <v>m3</v>
          </cell>
          <cell r="F1043">
            <v>7.1</v>
          </cell>
        </row>
        <row r="1044">
          <cell r="A1044" t="str">
            <v>5 S 01 100 33</v>
          </cell>
          <cell r="B1044" t="str">
            <v>Esc. carga transp. mat 1a cat DMT 3000 a 5000m c/e</v>
          </cell>
          <cell r="E1044" t="str">
            <v>m3</v>
          </cell>
          <cell r="F1044">
            <v>9.44</v>
          </cell>
        </row>
        <row r="1045">
          <cell r="A1045" t="str">
            <v>5 S 01 101 01</v>
          </cell>
          <cell r="B1045" t="str">
            <v>Esc. carga transp. mat 2a cat DMT 50m</v>
          </cell>
          <cell r="E1045" t="str">
            <v>m3</v>
          </cell>
          <cell r="F1045">
            <v>2.16</v>
          </cell>
        </row>
        <row r="1046">
          <cell r="A1046" t="str">
            <v>5 S 01 101 09</v>
          </cell>
          <cell r="B1046" t="str">
            <v>Esc. carga tr. mat 2a c. DMT 50 a 200m c/carreg</v>
          </cell>
          <cell r="E1046" t="str">
            <v>m3</v>
          </cell>
          <cell r="F1046">
            <v>6.39</v>
          </cell>
        </row>
        <row r="1047">
          <cell r="A1047" t="str">
            <v>5 S 01 101 10</v>
          </cell>
          <cell r="B1047" t="str">
            <v>Esc. carga tr. mat 2a c. DMT 200 a 400m c/carreg</v>
          </cell>
          <cell r="E1047" t="str">
            <v>m3</v>
          </cell>
          <cell r="F1047">
            <v>6.89</v>
          </cell>
        </row>
        <row r="1048">
          <cell r="A1048" t="str">
            <v>5 S 01 101 11</v>
          </cell>
          <cell r="B1048" t="str">
            <v>Esc. carga tr. mat 2a c. DMT 400 a 600m c/carreg</v>
          </cell>
          <cell r="E1048" t="str">
            <v>m3</v>
          </cell>
          <cell r="F1048">
            <v>7.17</v>
          </cell>
        </row>
        <row r="1049">
          <cell r="A1049" t="str">
            <v>5 S 01 101 12</v>
          </cell>
          <cell r="B1049" t="str">
            <v>Esc. carga tr. mat 2a c. DMT 600 a 800m c/carreg</v>
          </cell>
          <cell r="E1049" t="str">
            <v>m3</v>
          </cell>
          <cell r="F1049">
            <v>7.62</v>
          </cell>
        </row>
        <row r="1050">
          <cell r="A1050" t="str">
            <v>5 S 01 101 13</v>
          </cell>
          <cell r="B1050" t="str">
            <v>Esc. carga tr. mat 2a c. DMT 800 a 1000m c/carreg</v>
          </cell>
          <cell r="E1050" t="str">
            <v>m3</v>
          </cell>
          <cell r="F1050">
            <v>7.93</v>
          </cell>
        </row>
        <row r="1051">
          <cell r="A1051" t="str">
            <v>5 S 01 101 14</v>
          </cell>
          <cell r="B1051" t="str">
            <v>Esc. carga tr. mat 2a c. DMT 1000 a 1200m c/carreg</v>
          </cell>
          <cell r="E1051" t="str">
            <v>m3</v>
          </cell>
          <cell r="F1051">
            <v>8.1300000000000008</v>
          </cell>
        </row>
        <row r="1052">
          <cell r="A1052" t="str">
            <v>5 S 01 101 15</v>
          </cell>
          <cell r="B1052" t="str">
            <v>Esc. carga tr. mat 2a c. DMT 1200 a 1400m c/carreg</v>
          </cell>
          <cell r="E1052" t="str">
            <v>m3</v>
          </cell>
          <cell r="F1052">
            <v>8.4499999999999993</v>
          </cell>
        </row>
        <row r="1053">
          <cell r="A1053" t="str">
            <v>5 S 01 101 16</v>
          </cell>
          <cell r="B1053" t="str">
            <v>Esc. carga tr. mat 2a c. DMT 1400 a 1600m c/carreg</v>
          </cell>
          <cell r="E1053" t="str">
            <v>m3</v>
          </cell>
          <cell r="F1053">
            <v>8.7100000000000009</v>
          </cell>
        </row>
        <row r="1054">
          <cell r="A1054" t="str">
            <v>5 S 01 101 17</v>
          </cell>
          <cell r="B1054" t="str">
            <v>Esc. carga tr. mat 2a c. DMT 1600 a 1800m c/carreg</v>
          </cell>
          <cell r="E1054" t="str">
            <v>m3</v>
          </cell>
          <cell r="F1054">
            <v>8.86</v>
          </cell>
        </row>
        <row r="1055">
          <cell r="A1055" t="str">
            <v>5 S 01 101 18</v>
          </cell>
          <cell r="B1055" t="str">
            <v>Esc. carga tr. mat 2a c. DMT 1800 a 2000m c/carreg</v>
          </cell>
          <cell r="E1055" t="str">
            <v>m3</v>
          </cell>
          <cell r="F1055">
            <v>9.25</v>
          </cell>
        </row>
        <row r="1056">
          <cell r="A1056" t="str">
            <v>5 S 01 101 19</v>
          </cell>
          <cell r="B1056" t="str">
            <v>Esc. carga tr. mat 2a c. DMT 2000 a 3000m c/carreg</v>
          </cell>
          <cell r="E1056" t="str">
            <v>m3</v>
          </cell>
          <cell r="F1056">
            <v>10.220000000000001</v>
          </cell>
        </row>
        <row r="1057">
          <cell r="A1057" t="str">
            <v>5 S 01 101 20</v>
          </cell>
          <cell r="B1057" t="str">
            <v>Esc. carga tr. mat 2a c. DMT 3000 a 5000m c/carreg</v>
          </cell>
          <cell r="E1057" t="str">
            <v>m3</v>
          </cell>
          <cell r="F1057">
            <v>12.81</v>
          </cell>
        </row>
        <row r="1058">
          <cell r="A1058" t="str">
            <v>5 S 01 101 22</v>
          </cell>
          <cell r="B1058" t="str">
            <v>Esc. carga transp. mat 2a cat DMT 50 a 200m c/e</v>
          </cell>
          <cell r="E1058" t="str">
            <v>m3</v>
          </cell>
          <cell r="F1058">
            <v>5.46</v>
          </cell>
        </row>
        <row r="1059">
          <cell r="A1059" t="str">
            <v>5 S 01 101 23</v>
          </cell>
          <cell r="B1059" t="str">
            <v>Esc. carga transp. mat 2a cat DMT 200 a 400m c/e</v>
          </cell>
          <cell r="E1059" t="str">
            <v>m3</v>
          </cell>
          <cell r="F1059">
            <v>5.83</v>
          </cell>
        </row>
        <row r="1060">
          <cell r="A1060" t="str">
            <v>5 S 01 101 24</v>
          </cell>
          <cell r="B1060" t="str">
            <v>Esc. carga transp. mat 2a cat DMT 400 a 600m c/e</v>
          </cell>
          <cell r="E1060" t="str">
            <v>m3</v>
          </cell>
          <cell r="F1060">
            <v>6.26</v>
          </cell>
        </row>
        <row r="1061">
          <cell r="A1061" t="str">
            <v>5 S 01 101 25</v>
          </cell>
          <cell r="B1061" t="str">
            <v>Esc. carga transp. mat 2a cat DMT 600 a 800m c/e</v>
          </cell>
          <cell r="E1061" t="str">
            <v>m3</v>
          </cell>
          <cell r="F1061">
            <v>6.63</v>
          </cell>
        </row>
        <row r="1062">
          <cell r="A1062" t="str">
            <v>5 S 01 101 26</v>
          </cell>
          <cell r="B1062" t="str">
            <v>Esc. carga transp. mat 2a cat DMT 800 a 1000m c/e</v>
          </cell>
          <cell r="E1062" t="str">
            <v>m3</v>
          </cell>
          <cell r="F1062">
            <v>6.91</v>
          </cell>
        </row>
        <row r="1063">
          <cell r="A1063" t="str">
            <v>5 S 01 101 27</v>
          </cell>
          <cell r="B1063" t="str">
            <v>Esc. carga transp. mat 2a cat DMT 1000 a 1200m c/e</v>
          </cell>
          <cell r="E1063" t="str">
            <v>m3</v>
          </cell>
          <cell r="F1063">
            <v>7.24</v>
          </cell>
        </row>
        <row r="1064">
          <cell r="A1064" t="str">
            <v>5 S 01 101 28</v>
          </cell>
          <cell r="B1064" t="str">
            <v>Esc. carga transp. mat 2a cat DMT 1200 a 1400m c/e</v>
          </cell>
          <cell r="E1064" t="str">
            <v>m3</v>
          </cell>
          <cell r="F1064">
            <v>7.64</v>
          </cell>
        </row>
        <row r="1065">
          <cell r="A1065" t="str">
            <v>5 S 01 101 29</v>
          </cell>
          <cell r="B1065" t="str">
            <v>Esc. carga transp. mat 2a cat DMT 1400 a 1600m c/e</v>
          </cell>
          <cell r="E1065" t="str">
            <v>m3</v>
          </cell>
          <cell r="F1065">
            <v>7.85</v>
          </cell>
        </row>
        <row r="1066">
          <cell r="A1066" t="str">
            <v>5 S 01 101 30</v>
          </cell>
          <cell r="B1066" t="str">
            <v>Esc. carga transp. mat 2a cat DMT 1600 a 1800m c/e</v>
          </cell>
          <cell r="E1066" t="str">
            <v>m3</v>
          </cell>
          <cell r="F1066">
            <v>8.01</v>
          </cell>
        </row>
        <row r="1067">
          <cell r="A1067" t="str">
            <v>5 S 01 101 31</v>
          </cell>
          <cell r="B1067" t="str">
            <v>Esc. carga transp. mat 2a cat DMT 1800 a 2000m c/e</v>
          </cell>
          <cell r="E1067" t="str">
            <v>m3</v>
          </cell>
          <cell r="F1067">
            <v>8.36</v>
          </cell>
        </row>
        <row r="1068">
          <cell r="A1068" t="str">
            <v>5 S 01 101 32</v>
          </cell>
          <cell r="B1068" t="str">
            <v>Esc. carga transp. mat 2a cat DMT 2000 a 3000m c/e</v>
          </cell>
          <cell r="E1068" t="str">
            <v>m3</v>
          </cell>
          <cell r="F1068">
            <v>9.41</v>
          </cell>
        </row>
        <row r="1069">
          <cell r="A1069" t="str">
            <v>5 S 01 101 33</v>
          </cell>
          <cell r="B1069" t="str">
            <v>Esc. carga transp. mat 2a cat DMT 3000 a 5000m c/e</v>
          </cell>
          <cell r="E1069" t="str">
            <v>m3</v>
          </cell>
          <cell r="F1069">
            <v>12</v>
          </cell>
        </row>
        <row r="1070">
          <cell r="A1070" t="str">
            <v>5 S 01 102 01</v>
          </cell>
          <cell r="B1070" t="str">
            <v>Esc. carga transp. mat 3a cat DMT até 50m</v>
          </cell>
          <cell r="E1070" t="str">
            <v>m3</v>
          </cell>
          <cell r="F1070">
            <v>19.3</v>
          </cell>
        </row>
        <row r="1071">
          <cell r="A1071" t="str">
            <v>5 S 01 102 02</v>
          </cell>
          <cell r="B1071" t="str">
            <v>Esc. carga transp. mat 3a cat DMT 50 a 200m</v>
          </cell>
          <cell r="E1071" t="str">
            <v>m3</v>
          </cell>
          <cell r="F1071">
            <v>21.71</v>
          </cell>
        </row>
        <row r="1072">
          <cell r="A1072" t="str">
            <v>5 S 01 102 03</v>
          </cell>
          <cell r="B1072" t="str">
            <v>Esc. carga transp. mat 3a cat DMT 200 a 400m</v>
          </cell>
          <cell r="E1072" t="str">
            <v>m3</v>
          </cell>
          <cell r="F1072">
            <v>22.35</v>
          </cell>
        </row>
        <row r="1073">
          <cell r="A1073" t="str">
            <v>5 S 01 102 04</v>
          </cell>
          <cell r="B1073" t="str">
            <v>Esc. carga transp. mat 3a cat DMT 400 a 600m</v>
          </cell>
          <cell r="E1073" t="str">
            <v>m3</v>
          </cell>
          <cell r="F1073">
            <v>23.12</v>
          </cell>
        </row>
        <row r="1074">
          <cell r="A1074" t="str">
            <v>5 S 01 102 05</v>
          </cell>
          <cell r="B1074" t="str">
            <v>Esc. carga transp. mat 3a cat DMT 600 a 800m</v>
          </cell>
          <cell r="E1074" t="str">
            <v>m3</v>
          </cell>
          <cell r="F1074">
            <v>23.81</v>
          </cell>
        </row>
        <row r="1075">
          <cell r="A1075" t="str">
            <v>5 S 01 102 06</v>
          </cell>
          <cell r="B1075" t="str">
            <v>Esc. carga transp. mat 3a cat DMT 800 a 1000m</v>
          </cell>
          <cell r="E1075" t="str">
            <v>m3</v>
          </cell>
          <cell r="F1075">
            <v>24.25</v>
          </cell>
        </row>
        <row r="1076">
          <cell r="A1076" t="str">
            <v>5 S 01 102 07</v>
          </cell>
          <cell r="B1076" t="str">
            <v>Esc. carga transp. mat 3a cat DMT 1000 a 1200m</v>
          </cell>
          <cell r="E1076" t="str">
            <v>m3</v>
          </cell>
          <cell r="F1076">
            <v>24.68</v>
          </cell>
        </row>
        <row r="1077">
          <cell r="A1077" t="str">
            <v>5 S 01 510 00</v>
          </cell>
          <cell r="B1077" t="str">
            <v>Compactação de aterros a 95% proctor normal</v>
          </cell>
          <cell r="E1077" t="str">
            <v>m3</v>
          </cell>
          <cell r="F1077">
            <v>1.7</v>
          </cell>
        </row>
        <row r="1078">
          <cell r="A1078" t="str">
            <v>5 S 01 511 00</v>
          </cell>
          <cell r="B1078" t="str">
            <v>Compactação de aterros a 100% proctor normal</v>
          </cell>
          <cell r="E1078" t="str">
            <v>m3</v>
          </cell>
          <cell r="F1078">
            <v>2.02</v>
          </cell>
        </row>
        <row r="1079">
          <cell r="A1079" t="str">
            <v>5 S 01 513 01</v>
          </cell>
          <cell r="B1079" t="str">
            <v>Compactação de material de "bota-fora"</v>
          </cell>
          <cell r="E1079" t="str">
            <v>m3</v>
          </cell>
          <cell r="F1079">
            <v>1.3</v>
          </cell>
        </row>
        <row r="1080">
          <cell r="A1080" t="str">
            <v>5 S 02 100 00</v>
          </cell>
          <cell r="B1080" t="str">
            <v>Reforço do subleito</v>
          </cell>
          <cell r="E1080" t="str">
            <v>m3</v>
          </cell>
          <cell r="F1080">
            <v>8.57</v>
          </cell>
        </row>
        <row r="1081">
          <cell r="A1081" t="str">
            <v>5 S 02 110 00</v>
          </cell>
          <cell r="B1081" t="str">
            <v>Regularização do subleito</v>
          </cell>
          <cell r="E1081" t="str">
            <v>m2</v>
          </cell>
          <cell r="F1081">
            <v>0.53</v>
          </cell>
        </row>
        <row r="1082">
          <cell r="A1082" t="str">
            <v>5 S 02 110 01</v>
          </cell>
          <cell r="B1082" t="str">
            <v>Regul. subleito c/ fresa. corte contr. aut. greide</v>
          </cell>
          <cell r="E1082" t="str">
            <v>m2</v>
          </cell>
          <cell r="F1082">
            <v>0.83</v>
          </cell>
        </row>
        <row r="1083">
          <cell r="A1083" t="str">
            <v>5 S 02 200 00</v>
          </cell>
          <cell r="B1083" t="str">
            <v>Sub-base solo estabilizado granul. s/ mistura</v>
          </cell>
          <cell r="E1083" t="str">
            <v>m3</v>
          </cell>
          <cell r="F1083">
            <v>8.57</v>
          </cell>
        </row>
        <row r="1084">
          <cell r="A1084" t="str">
            <v>5 S 02 200 01</v>
          </cell>
          <cell r="B1084" t="str">
            <v>Base solo estabilizado granul. s/ mistura</v>
          </cell>
          <cell r="E1084" t="str">
            <v>m3</v>
          </cell>
          <cell r="F1084">
            <v>8.57</v>
          </cell>
        </row>
        <row r="1085">
          <cell r="A1085" t="str">
            <v>5 S 02 201 00</v>
          </cell>
          <cell r="B1085" t="str">
            <v>Recomposição camada de base s/ adição de material</v>
          </cell>
          <cell r="E1085" t="str">
            <v>m2</v>
          </cell>
          <cell r="F1085">
            <v>0.53</v>
          </cell>
        </row>
        <row r="1086">
          <cell r="A1086" t="str">
            <v>5 S 02 210 00</v>
          </cell>
          <cell r="B1086" t="str">
            <v>Sub-base estabiliz. granul. c/ mist. solo na pista</v>
          </cell>
          <cell r="E1086" t="str">
            <v>m3</v>
          </cell>
          <cell r="F1086">
            <v>9.07</v>
          </cell>
        </row>
        <row r="1087">
          <cell r="A1087" t="str">
            <v>5 S 02 210 01</v>
          </cell>
          <cell r="B1087" t="str">
            <v>Sub-base estab. granul.c/mist. solo-areia na pista</v>
          </cell>
          <cell r="E1087" t="str">
            <v>m3</v>
          </cell>
          <cell r="F1087">
            <v>10.43</v>
          </cell>
        </row>
        <row r="1088">
          <cell r="A1088" t="str">
            <v>5 S 02 210 02</v>
          </cell>
          <cell r="B1088" t="str">
            <v>Base estabiliz.granul.c/ mist. solo areia na pista</v>
          </cell>
          <cell r="E1088" t="str">
            <v>m3</v>
          </cell>
          <cell r="F1088">
            <v>10.43</v>
          </cell>
        </row>
        <row r="1089">
          <cell r="A1089" t="str">
            <v>5 S 02 220 00</v>
          </cell>
          <cell r="B1089" t="str">
            <v>Base estabilizada granul. c/ mistura solo-brita</v>
          </cell>
          <cell r="E1089" t="str">
            <v>m3</v>
          </cell>
          <cell r="F1089">
            <v>27.52</v>
          </cell>
        </row>
        <row r="1090">
          <cell r="A1090" t="str">
            <v>5 S 02 230 00</v>
          </cell>
          <cell r="B1090" t="str">
            <v>Base de brita graduada</v>
          </cell>
          <cell r="E1090" t="str">
            <v>m3</v>
          </cell>
          <cell r="F1090">
            <v>43.43</v>
          </cell>
        </row>
        <row r="1091">
          <cell r="A1091" t="str">
            <v>5 S 02 230 01</v>
          </cell>
          <cell r="B1091" t="str">
            <v>Base brita grad.c/distr.agreg. contr. autom.greide</v>
          </cell>
          <cell r="E1091" t="str">
            <v>m3</v>
          </cell>
          <cell r="F1091">
            <v>44.54</v>
          </cell>
        </row>
        <row r="1092">
          <cell r="A1092" t="str">
            <v>5 S 02 231 00</v>
          </cell>
          <cell r="B1092" t="str">
            <v>Base de macadame hidraúlico</v>
          </cell>
          <cell r="E1092" t="str">
            <v>m3</v>
          </cell>
          <cell r="F1092">
            <v>38.22</v>
          </cell>
        </row>
        <row r="1093">
          <cell r="A1093" t="str">
            <v>5 S 02 240 11</v>
          </cell>
          <cell r="B1093" t="str">
            <v>Recomposição camada de base c/ adição de cimento</v>
          </cell>
          <cell r="E1093" t="str">
            <v>m3</v>
          </cell>
          <cell r="F1093">
            <v>52.12</v>
          </cell>
        </row>
        <row r="1094">
          <cell r="A1094" t="str">
            <v>5 S 02 241 01</v>
          </cell>
          <cell r="B1094" t="str">
            <v>Base de solo cimento com mistura em usina</v>
          </cell>
          <cell r="E1094" t="str">
            <v>m3</v>
          </cell>
          <cell r="F1094">
            <v>109.61</v>
          </cell>
        </row>
        <row r="1095">
          <cell r="A1095" t="str">
            <v>5 S 02 243 01</v>
          </cell>
          <cell r="B1095" t="str">
            <v>Sub-base solo melhorado c/cimento c/mist. em usina</v>
          </cell>
          <cell r="E1095" t="str">
            <v>m3</v>
          </cell>
          <cell r="F1095">
            <v>64.09</v>
          </cell>
        </row>
        <row r="1096">
          <cell r="A1096" t="str">
            <v>5 S 02 249 11</v>
          </cell>
          <cell r="B1096" t="str">
            <v>Recomp. base c/ demol. do rev. e incorp. à base</v>
          </cell>
          <cell r="E1096" t="str">
            <v>m3</v>
          </cell>
          <cell r="F1096">
            <v>29.73</v>
          </cell>
        </row>
        <row r="1097">
          <cell r="A1097" t="str">
            <v>5 S 02 300 00</v>
          </cell>
          <cell r="B1097" t="str">
            <v>Imprimação</v>
          </cell>
          <cell r="E1097" t="str">
            <v>m2</v>
          </cell>
          <cell r="F1097">
            <v>0.17</v>
          </cell>
        </row>
        <row r="1098">
          <cell r="A1098" t="str">
            <v>5 S 02 400 00</v>
          </cell>
          <cell r="B1098" t="str">
            <v>Pintura de ligação</v>
          </cell>
          <cell r="E1098" t="str">
            <v>m2</v>
          </cell>
          <cell r="F1098">
            <v>0.1</v>
          </cell>
        </row>
        <row r="1099">
          <cell r="A1099" t="str">
            <v>5 S 02 500 00</v>
          </cell>
          <cell r="B1099" t="str">
            <v>Tratamento superficial simples c/ CAP</v>
          </cell>
          <cell r="E1099" t="str">
            <v>m2</v>
          </cell>
          <cell r="F1099">
            <v>0.5</v>
          </cell>
        </row>
        <row r="1100">
          <cell r="A1100" t="str">
            <v>5 S 02 500 01</v>
          </cell>
          <cell r="B1100" t="str">
            <v>Tratamento superficial simples c/ emulsão</v>
          </cell>
          <cell r="E1100" t="str">
            <v>m2</v>
          </cell>
          <cell r="F1100">
            <v>0.47</v>
          </cell>
        </row>
        <row r="1101">
          <cell r="A1101" t="str">
            <v>5 S 02 500 02</v>
          </cell>
          <cell r="B1101" t="str">
            <v>Tratamento superficial simples c/ banho diluído</v>
          </cell>
          <cell r="E1101" t="str">
            <v>m2</v>
          </cell>
          <cell r="F1101">
            <v>0.54</v>
          </cell>
        </row>
        <row r="1102">
          <cell r="A1102" t="str">
            <v>5 S 02 501 00</v>
          </cell>
          <cell r="B1102" t="str">
            <v>Tratamento superficial duplo c/ CAP</v>
          </cell>
          <cell r="E1102" t="str">
            <v>m2</v>
          </cell>
          <cell r="F1102">
            <v>1.49</v>
          </cell>
        </row>
        <row r="1103">
          <cell r="A1103" t="str">
            <v>5 S 02 501 01</v>
          </cell>
          <cell r="B1103" t="str">
            <v>Tratamento superficial duplo c/ emulsão</v>
          </cell>
          <cell r="E1103" t="str">
            <v>m2</v>
          </cell>
          <cell r="F1103">
            <v>1.49</v>
          </cell>
        </row>
        <row r="1104">
          <cell r="A1104" t="str">
            <v>5 S 02 501 02</v>
          </cell>
          <cell r="B1104" t="str">
            <v>Tratamento superficial duplo c/ banho diluído</v>
          </cell>
          <cell r="E1104" t="str">
            <v>m2</v>
          </cell>
          <cell r="F1104">
            <v>1.63</v>
          </cell>
        </row>
        <row r="1105">
          <cell r="A1105" t="str">
            <v>5 S 02 502 00</v>
          </cell>
          <cell r="B1105" t="str">
            <v>Tratamento superficial triplo c/ CAP</v>
          </cell>
          <cell r="E1105" t="str">
            <v>m2</v>
          </cell>
          <cell r="F1105">
            <v>2.14</v>
          </cell>
        </row>
        <row r="1106">
          <cell r="A1106" t="str">
            <v>5 S 02 502 01</v>
          </cell>
          <cell r="B1106" t="str">
            <v>Tratamento superficial triplo c/ emulsão</v>
          </cell>
          <cell r="E1106" t="str">
            <v>m2</v>
          </cell>
          <cell r="F1106">
            <v>2.16</v>
          </cell>
        </row>
        <row r="1107">
          <cell r="A1107" t="str">
            <v>5 S 02 502 02</v>
          </cell>
          <cell r="B1107" t="str">
            <v>Tratamento superficial triplo c/ banho diluído</v>
          </cell>
          <cell r="E1107" t="str">
            <v>m2</v>
          </cell>
          <cell r="F1107">
            <v>2.34</v>
          </cell>
        </row>
        <row r="1108">
          <cell r="A1108" t="str">
            <v>5 S 02 511 01</v>
          </cell>
          <cell r="B1108" t="str">
            <v>Micro-revestimento a frio - Microflex 0,8cm</v>
          </cell>
          <cell r="E1108" t="str">
            <v>m2</v>
          </cell>
          <cell r="F1108">
            <v>1.22</v>
          </cell>
        </row>
        <row r="1109">
          <cell r="A1109" t="str">
            <v>5 S 02 511 02</v>
          </cell>
          <cell r="B1109" t="str">
            <v>Micro-revestimento a frio - Microflex 1,5 cm</v>
          </cell>
          <cell r="E1109" t="str">
            <v>m2</v>
          </cell>
          <cell r="F1109">
            <v>2.39</v>
          </cell>
        </row>
        <row r="1110">
          <cell r="A1110" t="str">
            <v>5 S 02 511 03</v>
          </cell>
          <cell r="B1110" t="str">
            <v>Micro-revestimento a frio - Microflex 2,0 cm</v>
          </cell>
          <cell r="E1110" t="str">
            <v>m2</v>
          </cell>
          <cell r="F1110">
            <v>3.17</v>
          </cell>
        </row>
        <row r="1111">
          <cell r="A1111" t="str">
            <v>5 S 02 511 04</v>
          </cell>
          <cell r="B1111" t="str">
            <v>Micro-revestimento a frio - Microflex - 2,5 cm</v>
          </cell>
          <cell r="E1111" t="str">
            <v>m2</v>
          </cell>
          <cell r="F1111">
            <v>3.73</v>
          </cell>
        </row>
        <row r="1112">
          <cell r="A1112" t="str">
            <v>5 S 02 512 01</v>
          </cell>
          <cell r="B1112" t="str">
            <v>Lama asfáltica fina (granulometrias I e II)</v>
          </cell>
          <cell r="E1112" t="str">
            <v>m2</v>
          </cell>
          <cell r="F1112">
            <v>0.52</v>
          </cell>
        </row>
        <row r="1113">
          <cell r="A1113" t="str">
            <v>5 S 02 512 02</v>
          </cell>
          <cell r="B1113" t="str">
            <v>Lama asfáltica grossa (granulometrias III e IV)</v>
          </cell>
          <cell r="E1113" t="str">
            <v>m2</v>
          </cell>
          <cell r="F1113">
            <v>26.76</v>
          </cell>
        </row>
        <row r="1114">
          <cell r="A1114" t="str">
            <v>5 S 02 530 00</v>
          </cell>
          <cell r="B1114" t="str">
            <v>Pré-misturado a frio</v>
          </cell>
          <cell r="E1114" t="str">
            <v>m3</v>
          </cell>
          <cell r="F1114">
            <v>61.21</v>
          </cell>
        </row>
        <row r="1115">
          <cell r="A1115" t="str">
            <v>5 S 02 531 00</v>
          </cell>
          <cell r="B1115" t="str">
            <v>Macadame betuminoso por penetração</v>
          </cell>
          <cell r="E1115" t="str">
            <v>m3</v>
          </cell>
          <cell r="F1115">
            <v>51.61</v>
          </cell>
        </row>
        <row r="1116">
          <cell r="A1116" t="str">
            <v>5 S 02 532 00</v>
          </cell>
          <cell r="B1116" t="str">
            <v>Areia-asfalto a quente</v>
          </cell>
          <cell r="E1116" t="str">
            <v>t</v>
          </cell>
          <cell r="F1116">
            <v>39.270000000000003</v>
          </cell>
        </row>
        <row r="1117">
          <cell r="A1117" t="str">
            <v>5 S 02 540 01</v>
          </cell>
          <cell r="B1117" t="str">
            <v>Conc. betumin.usinado a quente - capa de rolamento</v>
          </cell>
          <cell r="E1117" t="str">
            <v>t</v>
          </cell>
          <cell r="F1117">
            <v>34.75</v>
          </cell>
        </row>
        <row r="1118">
          <cell r="A1118" t="str">
            <v>5 S 02 540 02</v>
          </cell>
          <cell r="B1118" t="str">
            <v>Concreto betuminoso usinado a quente - binder</v>
          </cell>
          <cell r="E1118" t="str">
            <v>t</v>
          </cell>
          <cell r="F1118">
            <v>34.22</v>
          </cell>
        </row>
        <row r="1119">
          <cell r="A1119" t="str">
            <v>5 S 02 540 11</v>
          </cell>
          <cell r="B1119" t="str">
            <v>CBUQ reciclado a quente no local</v>
          </cell>
          <cell r="E1119" t="str">
            <v>t</v>
          </cell>
          <cell r="F1119" t="str">
            <v>excluído</v>
          </cell>
        </row>
        <row r="1120">
          <cell r="A1120" t="str">
            <v>5 S 02 540 12</v>
          </cell>
          <cell r="B1120" t="str">
            <v>CBUQ reciclado em usina fixa</v>
          </cell>
          <cell r="E1120" t="str">
            <v>t</v>
          </cell>
          <cell r="F1120">
            <v>29.87</v>
          </cell>
        </row>
        <row r="1121">
          <cell r="A1121" t="str">
            <v>5 S 02 600 00</v>
          </cell>
          <cell r="B1121" t="str">
            <v>Manta sintét. p/ recap.asfál.- fornec. e aplicação</v>
          </cell>
          <cell r="E1121" t="str">
            <v>m2</v>
          </cell>
          <cell r="F1121">
            <v>4.68</v>
          </cell>
        </row>
        <row r="1122">
          <cell r="A1122" t="str">
            <v>5 S 02 607 00</v>
          </cell>
          <cell r="B1122" t="str">
            <v>Concreto cimento portland c/ equip. pequeno porte</v>
          </cell>
          <cell r="E1122" t="str">
            <v>m3</v>
          </cell>
          <cell r="F1122">
            <v>312.11</v>
          </cell>
        </row>
        <row r="1123">
          <cell r="A1123" t="str">
            <v>5 S 02 702 00</v>
          </cell>
          <cell r="B1123" t="str">
            <v>Limpeza e enchimento de junta de pavimento de conc</v>
          </cell>
          <cell r="E1123" t="str">
            <v>m</v>
          </cell>
          <cell r="F1123">
            <v>2.64</v>
          </cell>
        </row>
        <row r="1124">
          <cell r="A1124" t="str">
            <v>5 S 02 905 00</v>
          </cell>
          <cell r="B1124" t="str">
            <v>Remoção mecanizada de revestimento betuminoso</v>
          </cell>
          <cell r="E1124" t="str">
            <v>m3</v>
          </cell>
          <cell r="F1124">
            <v>6.16</v>
          </cell>
        </row>
        <row r="1125">
          <cell r="A1125" t="str">
            <v>5 S 02 905 01</v>
          </cell>
          <cell r="B1125" t="str">
            <v>Remoção manual de revestimento betuminoso</v>
          </cell>
          <cell r="E1125" t="str">
            <v>m3</v>
          </cell>
          <cell r="F1125">
            <v>104.36</v>
          </cell>
        </row>
        <row r="1126">
          <cell r="A1126" t="str">
            <v>5 S 02 906 00</v>
          </cell>
          <cell r="B1126" t="str">
            <v>Remoção mecanizada da camada granular pavimento</v>
          </cell>
          <cell r="E1126" t="str">
            <v>m3</v>
          </cell>
          <cell r="F1126">
            <v>3.95</v>
          </cell>
        </row>
        <row r="1127">
          <cell r="A1127" t="str">
            <v>5 S 02 906 01</v>
          </cell>
          <cell r="B1127" t="str">
            <v>Remoção manual da camada granular do pavimento</v>
          </cell>
          <cell r="E1127" t="str">
            <v>m3</v>
          </cell>
          <cell r="F1127">
            <v>56.65</v>
          </cell>
        </row>
        <row r="1128">
          <cell r="A1128" t="str">
            <v>5 S 02 907 00</v>
          </cell>
          <cell r="B1128" t="str">
            <v>Remoção mecanizada material de baixa capac.suporte</v>
          </cell>
          <cell r="E1128" t="str">
            <v>m3</v>
          </cell>
          <cell r="F1128">
            <v>3.89</v>
          </cell>
        </row>
        <row r="1129">
          <cell r="A1129" t="str">
            <v>5 S 02 907 01</v>
          </cell>
          <cell r="B1129" t="str">
            <v>Remoção manual de material de baixa capac.suporte</v>
          </cell>
          <cell r="E1129" t="str">
            <v>m3</v>
          </cell>
          <cell r="F1129">
            <v>48</v>
          </cell>
        </row>
        <row r="1130">
          <cell r="A1130" t="str">
            <v>5 S 02 908 00</v>
          </cell>
          <cell r="B1130" t="str">
            <v>Arrancamento e remoção de paralelepípedos</v>
          </cell>
          <cell r="E1130" t="str">
            <v>m2</v>
          </cell>
          <cell r="F1130">
            <v>13.14</v>
          </cell>
        </row>
        <row r="1131">
          <cell r="A1131" t="str">
            <v>5 S 02 909 00</v>
          </cell>
          <cell r="B1131" t="str">
            <v>Arrancamento e remoção de meios-fios</v>
          </cell>
          <cell r="E1131" t="str">
            <v>m3</v>
          </cell>
          <cell r="F1131">
            <v>71.58</v>
          </cell>
        </row>
        <row r="1132">
          <cell r="A1132" t="str">
            <v>5 S 02 990 11</v>
          </cell>
          <cell r="B1132" t="str">
            <v>Fresagem contínua do revest. betuminoso</v>
          </cell>
          <cell r="E1132" t="str">
            <v>m3</v>
          </cell>
          <cell r="F1132">
            <v>93.45</v>
          </cell>
        </row>
        <row r="1133">
          <cell r="A1133" t="str">
            <v>5 S 02 990 12</v>
          </cell>
          <cell r="B1133" t="str">
            <v>Fresagem descontínua revest. betuminoso</v>
          </cell>
          <cell r="E1133" t="str">
            <v>m3</v>
          </cell>
          <cell r="F1133">
            <v>129.41999999999999</v>
          </cell>
        </row>
        <row r="1134">
          <cell r="A1134" t="str">
            <v>5 S 04 300 16</v>
          </cell>
          <cell r="B1134" t="str">
            <v>Bueiro met. chapas múltiplas D=1,60m galv.</v>
          </cell>
          <cell r="E1134" t="str">
            <v>m</v>
          </cell>
          <cell r="F1134">
            <v>1028.1099999999999</v>
          </cell>
        </row>
        <row r="1135">
          <cell r="A1135" t="str">
            <v>5 S 04 300 20</v>
          </cell>
          <cell r="B1135" t="str">
            <v>Bueiro met. chapas múltiplas D=2,00m galv.</v>
          </cell>
          <cell r="E1135" t="str">
            <v>m</v>
          </cell>
          <cell r="F1135">
            <v>1279.3399999999999</v>
          </cell>
        </row>
        <row r="1136">
          <cell r="A1136" t="str">
            <v>5 S 04 301 16</v>
          </cell>
          <cell r="B1136" t="str">
            <v>Bueiro met. chapas múltiplas D=1,60m rev. epoxy</v>
          </cell>
          <cell r="E1136" t="str">
            <v>m</v>
          </cell>
          <cell r="F1136">
            <v>1076.94</v>
          </cell>
        </row>
        <row r="1137">
          <cell r="A1137" t="str">
            <v>5 S 04 301 20</v>
          </cell>
          <cell r="B1137" t="str">
            <v>Bueiro met. chapas múltiplas D=2,00m rev. epoxy</v>
          </cell>
          <cell r="E1137" t="str">
            <v>m</v>
          </cell>
          <cell r="F1137">
            <v>1339.98</v>
          </cell>
        </row>
        <row r="1138">
          <cell r="A1138" t="str">
            <v>5 S 04 310 16</v>
          </cell>
          <cell r="B1138" t="str">
            <v>Bueiro met. s/ interrup. de tráf. D=1,60m galv.</v>
          </cell>
          <cell r="E1138" t="str">
            <v>m</v>
          </cell>
          <cell r="F1138">
            <v>1958.05</v>
          </cell>
        </row>
        <row r="1139">
          <cell r="A1139" t="str">
            <v>5 S 04 310 20</v>
          </cell>
          <cell r="B1139" t="str">
            <v>Bueiro met. s/ interrup. de tráf. D=2,00m galv.</v>
          </cell>
          <cell r="E1139" t="str">
            <v>m</v>
          </cell>
          <cell r="F1139">
            <v>2435.4499999999998</v>
          </cell>
        </row>
        <row r="1140">
          <cell r="A1140" t="str">
            <v>5 S 04 311 16</v>
          </cell>
          <cell r="B1140" t="str">
            <v>Bueiro met.s/interrupção traf. D=1,60 m rev.epoxy</v>
          </cell>
          <cell r="E1140" t="str">
            <v>m</v>
          </cell>
          <cell r="F1140">
            <v>2031.03</v>
          </cell>
        </row>
        <row r="1141">
          <cell r="A1141" t="str">
            <v>5 S 04 311 20</v>
          </cell>
          <cell r="B1141" t="str">
            <v>Bueiro met.s/interrupção tráf. D=2,00 m rev. epoxy</v>
          </cell>
          <cell r="E1141" t="str">
            <v>m</v>
          </cell>
          <cell r="F1141">
            <v>2442.35</v>
          </cell>
        </row>
        <row r="1142">
          <cell r="A1142" t="str">
            <v>5 S 04 999 01</v>
          </cell>
          <cell r="B1142" t="str">
            <v>Remoção de bueiros existentes</v>
          </cell>
          <cell r="E1142" t="str">
            <v>m</v>
          </cell>
          <cell r="F1142">
            <v>36.86</v>
          </cell>
        </row>
        <row r="1143">
          <cell r="A1143" t="str">
            <v>5 S 04 999 04</v>
          </cell>
          <cell r="B1143" t="str">
            <v>Restauração de disp. danif. com concr. fck=12 MPa</v>
          </cell>
          <cell r="E1143" t="str">
            <v>m3</v>
          </cell>
          <cell r="F1143">
            <v>246.17</v>
          </cell>
        </row>
        <row r="1144">
          <cell r="A1144" t="str">
            <v>5 S 04 999 07</v>
          </cell>
          <cell r="B1144" t="str">
            <v>Demolição de dispositivos de concreto simples</v>
          </cell>
          <cell r="E1144" t="str">
            <v>m3</v>
          </cell>
          <cell r="F1144">
            <v>67.47</v>
          </cell>
        </row>
        <row r="1145">
          <cell r="A1145" t="str">
            <v>5 S 04 999 08</v>
          </cell>
          <cell r="B1145" t="str">
            <v>Demolição de dispositivos de concreto armado</v>
          </cell>
          <cell r="E1145" t="str">
            <v>m3</v>
          </cell>
          <cell r="F1145">
            <v>306.33</v>
          </cell>
        </row>
        <row r="1146">
          <cell r="A1146" t="str">
            <v>5 S 05 100 00</v>
          </cell>
          <cell r="B1146" t="str">
            <v>Enleivamento</v>
          </cell>
          <cell r="E1146" t="str">
            <v>m2</v>
          </cell>
          <cell r="F1146">
            <v>3.92</v>
          </cell>
        </row>
        <row r="1147">
          <cell r="A1147" t="str">
            <v>5 S 05 102 00</v>
          </cell>
          <cell r="B1147" t="str">
            <v>Hidrossemeadura</v>
          </cell>
          <cell r="E1147" t="str">
            <v>m2</v>
          </cell>
          <cell r="F1147">
            <v>0.86</v>
          </cell>
        </row>
        <row r="1148">
          <cell r="A1148" t="str">
            <v>5 S 05 300 01</v>
          </cell>
          <cell r="B1148" t="str">
            <v>Alvenaria de pedra arrumada</v>
          </cell>
          <cell r="E1148" t="str">
            <v>m3</v>
          </cell>
          <cell r="F1148">
            <v>56.22</v>
          </cell>
        </row>
        <row r="1149">
          <cell r="A1149" t="str">
            <v>5 S 05 300 02</v>
          </cell>
          <cell r="B1149" t="str">
            <v>Enrocamento de pedra jogada</v>
          </cell>
          <cell r="E1149" t="str">
            <v>m3</v>
          </cell>
          <cell r="F1149">
            <v>32.03</v>
          </cell>
        </row>
        <row r="1150">
          <cell r="A1150" t="str">
            <v>5 S 05 301 00</v>
          </cell>
          <cell r="B1150" t="str">
            <v>Alvenaria de pedra argamassada</v>
          </cell>
          <cell r="E1150" t="str">
            <v>m3</v>
          </cell>
          <cell r="F1150">
            <v>139.43</v>
          </cell>
        </row>
        <row r="1151">
          <cell r="A1151" t="str">
            <v>5 S 05 302 01</v>
          </cell>
          <cell r="B1151" t="str">
            <v>Muro de gabião tipo caixa</v>
          </cell>
          <cell r="E1151" t="str">
            <v>m3</v>
          </cell>
          <cell r="F1151">
            <v>138.34</v>
          </cell>
        </row>
        <row r="1152">
          <cell r="A1152" t="str">
            <v>5 S 05 303 01</v>
          </cell>
          <cell r="B1152" t="str">
            <v>Terra armada - ECE - greide 0,0&lt;h&lt;6,00m</v>
          </cell>
          <cell r="E1152" t="str">
            <v>m2</v>
          </cell>
          <cell r="F1152">
            <v>196.56</v>
          </cell>
        </row>
        <row r="1153">
          <cell r="A1153" t="str">
            <v>5 S 05 303 02</v>
          </cell>
          <cell r="B1153" t="str">
            <v>Terra armada - ECE - greide 6,0&lt;h&lt;9,00</v>
          </cell>
          <cell r="E1153" t="str">
            <v>m2</v>
          </cell>
          <cell r="F1153">
            <v>220.52</v>
          </cell>
        </row>
        <row r="1154">
          <cell r="A1154" t="str">
            <v>5 S 05 303 03</v>
          </cell>
          <cell r="B1154" t="str">
            <v>Terra armada - ECE - greide 9,0&lt;h&lt;12,00m</v>
          </cell>
          <cell r="E1154" t="str">
            <v>m2</v>
          </cell>
          <cell r="F1154">
            <v>244.38</v>
          </cell>
        </row>
        <row r="1155">
          <cell r="A1155" t="str">
            <v>5 S 05 303 04</v>
          </cell>
          <cell r="B1155" t="str">
            <v>Terra armada - ECE - pé de talude 0,0&lt;h&lt;6,00m</v>
          </cell>
          <cell r="E1155" t="str">
            <v>m2</v>
          </cell>
          <cell r="F1155">
            <v>231.72</v>
          </cell>
        </row>
        <row r="1156">
          <cell r="A1156" t="str">
            <v>5 S 05 303 05</v>
          </cell>
          <cell r="B1156" t="str">
            <v>Terra armada - ECE - pé de talude 6,0&lt;h&lt;9,00m</v>
          </cell>
          <cell r="E1156" t="str">
            <v>m2</v>
          </cell>
          <cell r="F1156">
            <v>260.49</v>
          </cell>
        </row>
        <row r="1157">
          <cell r="A1157" t="str">
            <v>5 S 05 303 06</v>
          </cell>
          <cell r="B1157" t="str">
            <v>Terra armada - ECE - pé de talude 9,0&lt;h&lt;12,00m</v>
          </cell>
          <cell r="E1157" t="str">
            <v>m2</v>
          </cell>
          <cell r="F1157">
            <v>287.66000000000003</v>
          </cell>
        </row>
        <row r="1158">
          <cell r="A1158" t="str">
            <v>5 S 05 303 07</v>
          </cell>
          <cell r="B1158" t="str">
            <v>Terra armada - ECE - encontro portante 0,0&lt;h&lt;6,0m</v>
          </cell>
          <cell r="E1158" t="str">
            <v>m2</v>
          </cell>
          <cell r="F1158">
            <v>421.92</v>
          </cell>
        </row>
        <row r="1159">
          <cell r="A1159" t="str">
            <v>5 S 05 303 08</v>
          </cell>
          <cell r="B1159" t="str">
            <v>Terra armada - ECE - encontro portante 6,0&lt;h&lt;9,00m</v>
          </cell>
          <cell r="E1159" t="str">
            <v>m2</v>
          </cell>
          <cell r="F1159">
            <v>562.24</v>
          </cell>
        </row>
        <row r="1160">
          <cell r="A1160" t="str">
            <v>5 S 05 303 09</v>
          </cell>
          <cell r="B1160" t="str">
            <v>Escamas de concreto armado para terra armada</v>
          </cell>
          <cell r="E1160" t="str">
            <v>m3</v>
          </cell>
          <cell r="F1160">
            <v>535.33000000000004</v>
          </cell>
        </row>
        <row r="1161">
          <cell r="A1161" t="str">
            <v>5 S 05 303 10</v>
          </cell>
          <cell r="B1161" t="str">
            <v>Conc. de soleira e arrem. de maciço de terra arm.</v>
          </cell>
          <cell r="E1161" t="str">
            <v>m3</v>
          </cell>
          <cell r="F1161">
            <v>254.14</v>
          </cell>
        </row>
        <row r="1162">
          <cell r="A1162" t="str">
            <v>5 S 05 303 11</v>
          </cell>
          <cell r="B1162" t="str">
            <v>Montagem de maciço terra armada</v>
          </cell>
          <cell r="E1162" t="str">
            <v>m2</v>
          </cell>
          <cell r="F1162">
            <v>61.95</v>
          </cell>
        </row>
        <row r="1163">
          <cell r="A1163" t="str">
            <v>5 S 05 340 01</v>
          </cell>
          <cell r="B1163" t="str">
            <v>Execução cortina atirantada conc.armado fck=15 MPa</v>
          </cell>
          <cell r="E1163" t="str">
            <v>m3</v>
          </cell>
          <cell r="F1163">
            <v>882.36</v>
          </cell>
        </row>
        <row r="1164">
          <cell r="A1164" t="str">
            <v>5 S 05 900 01</v>
          </cell>
          <cell r="B1164" t="str">
            <v>Execução tirante protendido cortina atirantada</v>
          </cell>
          <cell r="E1164" t="str">
            <v>m</v>
          </cell>
          <cell r="F1164">
            <v>92.75</v>
          </cell>
        </row>
        <row r="1165">
          <cell r="A1165" t="str">
            <v>5 S 06 400 01</v>
          </cell>
          <cell r="B1165" t="str">
            <v>Cêrcas arame farp. c/ mourão conc. seção quadr.</v>
          </cell>
          <cell r="E1165" t="str">
            <v>m</v>
          </cell>
          <cell r="F1165">
            <v>15.13</v>
          </cell>
        </row>
        <row r="1166">
          <cell r="A1166" t="str">
            <v>5 S 06 400 02</v>
          </cell>
          <cell r="B1166" t="str">
            <v>Cerca arame farp. c/ mourão de conc. seção triang</v>
          </cell>
          <cell r="E1166" t="str">
            <v>m</v>
          </cell>
          <cell r="F1166">
            <v>11.7</v>
          </cell>
        </row>
        <row r="1167">
          <cell r="A1167" t="str">
            <v>5 S 06 410 00</v>
          </cell>
          <cell r="B1167" t="str">
            <v>Cêrcas arame farpado com suporte madeira</v>
          </cell>
          <cell r="E1167" t="str">
            <v>m</v>
          </cell>
          <cell r="F1167">
            <v>18.739999999999998</v>
          </cell>
        </row>
        <row r="1168">
          <cell r="A1168" t="str">
            <v>5 S 09 001 07</v>
          </cell>
          <cell r="B1168" t="str">
            <v>Transporte local em rodov. não pavim.</v>
          </cell>
          <cell r="E1168" t="str">
            <v>tkm</v>
          </cell>
          <cell r="F1168">
            <v>0.55000000000000004</v>
          </cell>
        </row>
        <row r="1169">
          <cell r="A1169" t="str">
            <v>5 S 09 001 90</v>
          </cell>
          <cell r="B1169" t="str">
            <v>Transporte comercial c/ carroc. rodov. não pav.</v>
          </cell>
          <cell r="E1169" t="str">
            <v>tkm</v>
          </cell>
          <cell r="F1169">
            <v>0.36</v>
          </cell>
        </row>
        <row r="1170">
          <cell r="A1170" t="str">
            <v>5 S 09 002 07</v>
          </cell>
          <cell r="B1170" t="str">
            <v>Transporte local em rodov. pavim.</v>
          </cell>
          <cell r="E1170" t="str">
            <v>tkm</v>
          </cell>
          <cell r="F1170">
            <v>0.41</v>
          </cell>
        </row>
        <row r="1171">
          <cell r="A1171" t="str">
            <v>5 S 09 002 90</v>
          </cell>
          <cell r="B1171" t="str">
            <v>Transporte comercial c/ carroceria rodov. pav.</v>
          </cell>
          <cell r="E1171" t="str">
            <v>tkm</v>
          </cell>
          <cell r="F1171">
            <v>0.24</v>
          </cell>
        </row>
        <row r="1173">
          <cell r="B1173" t="str">
            <v>MATERIAIS</v>
          </cell>
          <cell r="C1173" t="str">
            <v>Und Com</v>
          </cell>
          <cell r="D1173" t="str">
            <v>Fator de Conversão</v>
          </cell>
          <cell r="E1173" t="str">
            <v>Und</v>
          </cell>
        </row>
        <row r="1174">
          <cell r="A1174" t="str">
            <v>AM01</v>
          </cell>
          <cell r="B1174" t="str">
            <v>Aço D=4,2 mm CA 25</v>
          </cell>
          <cell r="C1174" t="str">
            <v>kg</v>
          </cell>
          <cell r="D1174">
            <v>1</v>
          </cell>
          <cell r="E1174" t="str">
            <v>kg</v>
          </cell>
        </row>
        <row r="1175">
          <cell r="A1175" t="str">
            <v>AM02</v>
          </cell>
          <cell r="B1175" t="str">
            <v>Aço D=6,3 mm CA 25</v>
          </cell>
          <cell r="C1175" t="str">
            <v>kg</v>
          </cell>
          <cell r="D1175">
            <v>1</v>
          </cell>
          <cell r="E1175" t="str">
            <v>kg</v>
          </cell>
        </row>
        <row r="1176">
          <cell r="A1176" t="str">
            <v>AM03</v>
          </cell>
          <cell r="B1176" t="str">
            <v>Aço D=10 mm CA 25</v>
          </cell>
          <cell r="C1176" t="str">
            <v>kg</v>
          </cell>
          <cell r="D1176">
            <v>1</v>
          </cell>
          <cell r="E1176" t="str">
            <v>kg</v>
          </cell>
        </row>
        <row r="1177">
          <cell r="A1177" t="str">
            <v>AM04</v>
          </cell>
          <cell r="B1177" t="str">
            <v>Aço D=6,3 mm CA 50</v>
          </cell>
          <cell r="C1177" t="str">
            <v>kg</v>
          </cell>
          <cell r="D1177">
            <v>1</v>
          </cell>
          <cell r="E1177" t="str">
            <v>kg</v>
          </cell>
        </row>
        <row r="1178">
          <cell r="A1178" t="str">
            <v>AM05</v>
          </cell>
          <cell r="B1178" t="str">
            <v>Aço D=10 mm CA 50</v>
          </cell>
          <cell r="C1178" t="str">
            <v>kg</v>
          </cell>
          <cell r="D1178">
            <v>1</v>
          </cell>
          <cell r="E1178" t="str">
            <v>kg</v>
          </cell>
        </row>
        <row r="1179">
          <cell r="A1179" t="str">
            <v>AM06</v>
          </cell>
          <cell r="B1179" t="str">
            <v>Aço D=4,2 mm CA 60</v>
          </cell>
          <cell r="C1179" t="str">
            <v>kg</v>
          </cell>
          <cell r="D1179">
            <v>1</v>
          </cell>
          <cell r="E1179" t="str">
            <v>kg</v>
          </cell>
        </row>
        <row r="1180">
          <cell r="A1180" t="str">
            <v>AM07</v>
          </cell>
          <cell r="B1180" t="str">
            <v>Aço D=5,0 mm CA 60</v>
          </cell>
          <cell r="C1180" t="str">
            <v>kg</v>
          </cell>
          <cell r="D1180">
            <v>1</v>
          </cell>
          <cell r="E1180" t="str">
            <v>kg</v>
          </cell>
        </row>
        <row r="1181">
          <cell r="A1181" t="str">
            <v>AM08</v>
          </cell>
          <cell r="B1181" t="str">
            <v>Aço D=6,0 mm CA 60</v>
          </cell>
          <cell r="C1181" t="str">
            <v>kg</v>
          </cell>
          <cell r="D1181">
            <v>1</v>
          </cell>
          <cell r="E1181" t="str">
            <v>kg</v>
          </cell>
        </row>
        <row r="1182">
          <cell r="A1182" t="str">
            <v>AM09</v>
          </cell>
          <cell r="B1182" t="str">
            <v>Mandíbula móvel p/ britador 6240C</v>
          </cell>
          <cell r="C1182" t="str">
            <v>un</v>
          </cell>
          <cell r="D1182">
            <v>216</v>
          </cell>
          <cell r="E1182" t="str">
            <v>u/h</v>
          </cell>
        </row>
        <row r="1183">
          <cell r="A1183" t="str">
            <v>AM10</v>
          </cell>
          <cell r="B1183" t="str">
            <v>Mandíbula fixa p/ britador 6240C</v>
          </cell>
          <cell r="C1183" t="str">
            <v>un</v>
          </cell>
          <cell r="D1183">
            <v>133</v>
          </cell>
          <cell r="E1183" t="str">
            <v>u/h</v>
          </cell>
        </row>
        <row r="1184">
          <cell r="A1184" t="str">
            <v>AM11</v>
          </cell>
          <cell r="B1184" t="str">
            <v>Revestimento móvel p/ britador 60TS</v>
          </cell>
          <cell r="C1184" t="str">
            <v>un</v>
          </cell>
          <cell r="D1184">
            <v>381</v>
          </cell>
          <cell r="E1184" t="str">
            <v>u/h</v>
          </cell>
        </row>
        <row r="1185">
          <cell r="A1185" t="str">
            <v>AM12</v>
          </cell>
          <cell r="B1185" t="str">
            <v>Revestimento fixo p/ britador 60TS</v>
          </cell>
          <cell r="C1185" t="str">
            <v>un</v>
          </cell>
          <cell r="D1185">
            <v>395</v>
          </cell>
          <cell r="E1185" t="str">
            <v>u/h</v>
          </cell>
        </row>
        <row r="1186">
          <cell r="A1186" t="str">
            <v>AM19</v>
          </cell>
          <cell r="B1186" t="str">
            <v>Mandíbula fixa p/ britador 4230</v>
          </cell>
          <cell r="C1186" t="str">
            <v>un</v>
          </cell>
          <cell r="D1186">
            <v>150</v>
          </cell>
          <cell r="E1186" t="str">
            <v>u/h</v>
          </cell>
        </row>
        <row r="1187">
          <cell r="A1187" t="str">
            <v>AM20</v>
          </cell>
          <cell r="B1187" t="str">
            <v>Mandíbula móvel p/ britador 4230</v>
          </cell>
          <cell r="C1187" t="str">
            <v>un</v>
          </cell>
          <cell r="D1187">
            <v>100</v>
          </cell>
          <cell r="E1187" t="str">
            <v>u/h</v>
          </cell>
        </row>
        <row r="1188">
          <cell r="A1188" t="str">
            <v>AM25</v>
          </cell>
          <cell r="B1188" t="str">
            <v>Mandíbula móvel para britador 80x50</v>
          </cell>
          <cell r="C1188" t="str">
            <v>un</v>
          </cell>
          <cell r="D1188">
            <v>250</v>
          </cell>
          <cell r="E1188" t="str">
            <v>u/h</v>
          </cell>
        </row>
        <row r="1189">
          <cell r="A1189" t="str">
            <v>AM26</v>
          </cell>
          <cell r="B1189" t="str">
            <v>Mandíbula fixa para britador 80x50</v>
          </cell>
          <cell r="C1189" t="str">
            <v>un</v>
          </cell>
          <cell r="D1189">
            <v>437</v>
          </cell>
          <cell r="E1189" t="str">
            <v>u/h</v>
          </cell>
        </row>
        <row r="1190">
          <cell r="A1190" t="str">
            <v>AM27</v>
          </cell>
          <cell r="B1190" t="str">
            <v>Revestimento móvel p/ britador 90TS</v>
          </cell>
          <cell r="C1190" t="str">
            <v>un</v>
          </cell>
          <cell r="D1190">
            <v>338</v>
          </cell>
          <cell r="E1190" t="str">
            <v>u/h</v>
          </cell>
        </row>
        <row r="1191">
          <cell r="A1191" t="str">
            <v>AM28</v>
          </cell>
          <cell r="B1191" t="str">
            <v>Revestimento fixo p/ britador 90TS</v>
          </cell>
          <cell r="C1191" t="str">
            <v>un</v>
          </cell>
          <cell r="D1191">
            <v>440</v>
          </cell>
          <cell r="E1191" t="str">
            <v>u/h</v>
          </cell>
        </row>
        <row r="1192">
          <cell r="A1192" t="str">
            <v>AM29</v>
          </cell>
          <cell r="B1192" t="str">
            <v>Revestimento móvel p/ britador 90TF</v>
          </cell>
          <cell r="C1192" t="str">
            <v>un</v>
          </cell>
          <cell r="D1192">
            <v>99</v>
          </cell>
          <cell r="E1192" t="str">
            <v>u/h</v>
          </cell>
        </row>
        <row r="1193">
          <cell r="A1193" t="str">
            <v>AM30</v>
          </cell>
          <cell r="B1193" t="str">
            <v>Revestimento fixo p/ britador 90TF</v>
          </cell>
          <cell r="C1193" t="str">
            <v>un</v>
          </cell>
          <cell r="D1193">
            <v>125</v>
          </cell>
          <cell r="E1193" t="str">
            <v>u/h</v>
          </cell>
        </row>
        <row r="1194">
          <cell r="A1194" t="str">
            <v>AM35</v>
          </cell>
          <cell r="B1194" t="str">
            <v>Brita 1</v>
          </cell>
          <cell r="C1194" t="str">
            <v>m3</v>
          </cell>
          <cell r="D1194">
            <v>1</v>
          </cell>
          <cell r="E1194" t="str">
            <v>m3</v>
          </cell>
        </row>
        <row r="1195">
          <cell r="A1195" t="str">
            <v>AM36</v>
          </cell>
          <cell r="B1195" t="str">
            <v>Brita 2</v>
          </cell>
          <cell r="C1195" t="str">
            <v>m3</v>
          </cell>
          <cell r="D1195">
            <v>1</v>
          </cell>
          <cell r="E1195" t="str">
            <v>m3</v>
          </cell>
        </row>
        <row r="1196">
          <cell r="A1196" t="str">
            <v>AM37</v>
          </cell>
          <cell r="B1196" t="str">
            <v>Brita 3</v>
          </cell>
          <cell r="C1196" t="str">
            <v>m3</v>
          </cell>
          <cell r="D1196">
            <v>1</v>
          </cell>
          <cell r="E1196" t="str">
            <v>m3</v>
          </cell>
        </row>
        <row r="1197">
          <cell r="A1197" t="str">
            <v>F801</v>
          </cell>
          <cell r="B1197" t="str">
            <v>Bomba hidráulica alta pressão MAC</v>
          </cell>
          <cell r="C1197" t="str">
            <v>dia</v>
          </cell>
          <cell r="D1197">
            <v>8</v>
          </cell>
          <cell r="E1197" t="str">
            <v>h</v>
          </cell>
        </row>
        <row r="1198">
          <cell r="A1198" t="str">
            <v>F802</v>
          </cell>
          <cell r="B1198" t="str">
            <v>Bomba eletr p/ injeção de nata MAC</v>
          </cell>
          <cell r="C1198" t="str">
            <v>dia</v>
          </cell>
          <cell r="D1198">
            <v>8</v>
          </cell>
          <cell r="E1198" t="str">
            <v>h</v>
          </cell>
        </row>
        <row r="1199">
          <cell r="A1199" t="str">
            <v>F803</v>
          </cell>
          <cell r="B1199" t="str">
            <v>Macaco p/ protensão MAC 7</v>
          </cell>
          <cell r="C1199" t="str">
            <v>dia</v>
          </cell>
          <cell r="D1199">
            <v>8</v>
          </cell>
          <cell r="E1199" t="str">
            <v>h</v>
          </cell>
        </row>
        <row r="1200">
          <cell r="A1200" t="str">
            <v>F804</v>
          </cell>
          <cell r="B1200" t="str">
            <v>Macaco p/ protensão MAC 12</v>
          </cell>
          <cell r="C1200" t="str">
            <v>dia</v>
          </cell>
          <cell r="D1200">
            <v>8</v>
          </cell>
          <cell r="E1200" t="str">
            <v>h</v>
          </cell>
        </row>
        <row r="1201">
          <cell r="A1201" t="str">
            <v>F805</v>
          </cell>
          <cell r="B1201" t="str">
            <v>Macaco p/ protensão MAC 4</v>
          </cell>
          <cell r="C1201" t="str">
            <v>dia</v>
          </cell>
          <cell r="D1201">
            <v>8</v>
          </cell>
          <cell r="E1201" t="str">
            <v>h</v>
          </cell>
        </row>
        <row r="1202">
          <cell r="A1202" t="str">
            <v>F807</v>
          </cell>
          <cell r="B1202" t="str">
            <v>Bomba hidr. alta pressão STUP</v>
          </cell>
          <cell r="C1202" t="str">
            <v>dia</v>
          </cell>
          <cell r="D1202">
            <v>8</v>
          </cell>
          <cell r="E1202" t="str">
            <v>h</v>
          </cell>
        </row>
        <row r="1203">
          <cell r="A1203" t="str">
            <v>F808</v>
          </cell>
          <cell r="B1203" t="str">
            <v>Bomba eletr. injeção de nata STUP</v>
          </cell>
          <cell r="C1203" t="str">
            <v>dia</v>
          </cell>
          <cell r="D1203">
            <v>8</v>
          </cell>
          <cell r="E1203" t="str">
            <v>h</v>
          </cell>
        </row>
        <row r="1204">
          <cell r="A1204" t="str">
            <v>F809</v>
          </cell>
          <cell r="B1204" t="str">
            <v>Macaco p/ protensão STUP</v>
          </cell>
          <cell r="C1204" t="str">
            <v>dia</v>
          </cell>
          <cell r="D1204">
            <v>8</v>
          </cell>
          <cell r="E1204" t="str">
            <v>h</v>
          </cell>
        </row>
        <row r="1205">
          <cell r="A1205" t="str">
            <v>F810</v>
          </cell>
          <cell r="B1205" t="str">
            <v>Macaco p/ protensão STUP</v>
          </cell>
          <cell r="C1205" t="str">
            <v>dia</v>
          </cell>
          <cell r="D1205">
            <v>8</v>
          </cell>
          <cell r="E1205" t="str">
            <v>h</v>
          </cell>
        </row>
        <row r="1206">
          <cell r="A1206" t="str">
            <v>F811</v>
          </cell>
          <cell r="B1206" t="str">
            <v>Macaco p/ protensão STUP</v>
          </cell>
          <cell r="C1206" t="str">
            <v>dia</v>
          </cell>
          <cell r="D1206">
            <v>8</v>
          </cell>
          <cell r="E1206" t="str">
            <v>h</v>
          </cell>
        </row>
        <row r="1207">
          <cell r="A1207" t="str">
            <v>F812</v>
          </cell>
          <cell r="B1207" t="str">
            <v>Macaco p/ protensão STUP</v>
          </cell>
          <cell r="C1207" t="str">
            <v>dia</v>
          </cell>
          <cell r="D1207">
            <v>8</v>
          </cell>
          <cell r="E1207" t="str">
            <v>h</v>
          </cell>
        </row>
        <row r="1208">
          <cell r="A1208" t="str">
            <v>F813</v>
          </cell>
          <cell r="B1208" t="str">
            <v>Macaco p/ prot. de tirante D=32mm</v>
          </cell>
          <cell r="C1208" t="str">
            <v>dia</v>
          </cell>
          <cell r="D1208">
            <v>8</v>
          </cell>
          <cell r="E1208" t="str">
            <v>h</v>
          </cell>
        </row>
        <row r="1209">
          <cell r="A1209" t="str">
            <v>F814</v>
          </cell>
          <cell r="B1209" t="str">
            <v>Injeção de nata de cimento</v>
          </cell>
          <cell r="C1209" t="str">
            <v>m</v>
          </cell>
          <cell r="D1209">
            <v>1</v>
          </cell>
          <cell r="E1209" t="str">
            <v>m</v>
          </cell>
        </row>
        <row r="1210">
          <cell r="A1210" t="str">
            <v>F943</v>
          </cell>
          <cell r="B1210" t="str">
            <v>Terra Armada - moldes metálicos</v>
          </cell>
          <cell r="C1210" t="str">
            <v>cj</v>
          </cell>
          <cell r="D1210">
            <v>1</v>
          </cell>
          <cell r="E1210" t="str">
            <v>m3</v>
          </cell>
        </row>
        <row r="1211">
          <cell r="A1211" t="str">
            <v>M001</v>
          </cell>
          <cell r="B1211" t="str">
            <v>Gasolina</v>
          </cell>
          <cell r="C1211" t="str">
            <v>l</v>
          </cell>
          <cell r="D1211">
            <v>1</v>
          </cell>
          <cell r="E1211" t="str">
            <v>l</v>
          </cell>
        </row>
        <row r="1212">
          <cell r="A1212" t="str">
            <v>M002</v>
          </cell>
          <cell r="B1212" t="str">
            <v>Diesel</v>
          </cell>
          <cell r="C1212" t="str">
            <v>l</v>
          </cell>
          <cell r="D1212">
            <v>1</v>
          </cell>
          <cell r="E1212" t="str">
            <v>l</v>
          </cell>
        </row>
        <row r="1213">
          <cell r="A1213" t="str">
            <v>M003</v>
          </cell>
          <cell r="B1213" t="str">
            <v>Óleo combustível 1A</v>
          </cell>
          <cell r="C1213" t="str">
            <v>l</v>
          </cell>
          <cell r="D1213">
            <v>1</v>
          </cell>
          <cell r="E1213" t="str">
            <v>l</v>
          </cell>
        </row>
        <row r="1214">
          <cell r="A1214" t="str">
            <v>M004</v>
          </cell>
          <cell r="B1214" t="str">
            <v>Álcool</v>
          </cell>
          <cell r="C1214" t="str">
            <v>l</v>
          </cell>
          <cell r="D1214">
            <v>1</v>
          </cell>
          <cell r="E1214" t="str">
            <v>l</v>
          </cell>
        </row>
        <row r="1215">
          <cell r="A1215" t="str">
            <v>M005</v>
          </cell>
          <cell r="B1215" t="str">
            <v>Energia elétrica</v>
          </cell>
          <cell r="C1215" t="str">
            <v>kwh</v>
          </cell>
          <cell r="D1215">
            <v>1</v>
          </cell>
          <cell r="E1215" t="str">
            <v>kwh</v>
          </cell>
        </row>
        <row r="1216">
          <cell r="A1216" t="str">
            <v>M101</v>
          </cell>
          <cell r="B1216" t="str">
            <v>Cimento asfáltico CAP-20</v>
          </cell>
          <cell r="C1216" t="str">
            <v>t</v>
          </cell>
          <cell r="D1216">
            <v>1</v>
          </cell>
          <cell r="E1216" t="str">
            <v>t</v>
          </cell>
        </row>
        <row r="1217">
          <cell r="A1217" t="str">
            <v>M102</v>
          </cell>
          <cell r="B1217" t="str">
            <v>Cimento asfáltico CAP-40</v>
          </cell>
          <cell r="C1217" t="str">
            <v>t</v>
          </cell>
          <cell r="D1217">
            <v>1</v>
          </cell>
          <cell r="E1217" t="str">
            <v>t</v>
          </cell>
        </row>
        <row r="1218">
          <cell r="A1218" t="str">
            <v>M103</v>
          </cell>
          <cell r="B1218" t="str">
            <v>Asfalto diluído CM-30</v>
          </cell>
          <cell r="C1218" t="str">
            <v>t</v>
          </cell>
          <cell r="D1218">
            <v>1</v>
          </cell>
          <cell r="E1218" t="str">
            <v>t</v>
          </cell>
        </row>
        <row r="1219">
          <cell r="A1219" t="str">
            <v>M104</v>
          </cell>
          <cell r="B1219" t="str">
            <v>Emulsão asfáltica RR-1C</v>
          </cell>
          <cell r="C1219" t="str">
            <v>t</v>
          </cell>
          <cell r="D1219">
            <v>1</v>
          </cell>
          <cell r="E1219" t="str">
            <v>t</v>
          </cell>
        </row>
        <row r="1220">
          <cell r="A1220" t="str">
            <v>M105</v>
          </cell>
          <cell r="B1220" t="str">
            <v>Emulsão asfáltica RR-2C</v>
          </cell>
          <cell r="C1220" t="str">
            <v>t</v>
          </cell>
          <cell r="D1220">
            <v>1</v>
          </cell>
          <cell r="E1220" t="str">
            <v>t</v>
          </cell>
        </row>
        <row r="1221">
          <cell r="A1221" t="str">
            <v>M106</v>
          </cell>
          <cell r="B1221" t="str">
            <v>Cimento asfáltico CAP 7</v>
          </cell>
          <cell r="C1221" t="str">
            <v>t</v>
          </cell>
          <cell r="D1221">
            <v>1</v>
          </cell>
          <cell r="E1221" t="str">
            <v>t</v>
          </cell>
        </row>
        <row r="1222">
          <cell r="A1222" t="str">
            <v>M107</v>
          </cell>
          <cell r="B1222" t="str">
            <v>Emulsão asfáltica RM-1C</v>
          </cell>
          <cell r="C1222" t="str">
            <v>t</v>
          </cell>
          <cell r="D1222">
            <v>1</v>
          </cell>
          <cell r="E1222" t="str">
            <v>t</v>
          </cell>
        </row>
        <row r="1223">
          <cell r="A1223" t="str">
            <v>M108</v>
          </cell>
          <cell r="B1223" t="str">
            <v>Emulsão asfáltica RM-2C</v>
          </cell>
          <cell r="C1223" t="str">
            <v>t</v>
          </cell>
          <cell r="D1223">
            <v>1</v>
          </cell>
          <cell r="E1223" t="str">
            <v>t</v>
          </cell>
        </row>
        <row r="1224">
          <cell r="A1224" t="str">
            <v>M109</v>
          </cell>
          <cell r="B1224" t="str">
            <v>Emulsão asfáltica RL-1C</v>
          </cell>
          <cell r="C1224" t="str">
            <v>t</v>
          </cell>
          <cell r="D1224">
            <v>1</v>
          </cell>
          <cell r="E1224" t="str">
            <v>t</v>
          </cell>
        </row>
        <row r="1225">
          <cell r="A1225" t="str">
            <v>M110</v>
          </cell>
          <cell r="B1225" t="str">
            <v>Emulsão polim. p/ micro-rev. a frio</v>
          </cell>
          <cell r="C1225" t="str">
            <v>t</v>
          </cell>
          <cell r="D1225">
            <v>1</v>
          </cell>
          <cell r="E1225" t="str">
            <v>t</v>
          </cell>
        </row>
        <row r="1226">
          <cell r="A1226" t="str">
            <v>M111</v>
          </cell>
          <cell r="B1226" t="str">
            <v>Aditivo p/ controle de ruptura</v>
          </cell>
          <cell r="C1226" t="str">
            <v>kg</v>
          </cell>
          <cell r="D1226">
            <v>1</v>
          </cell>
          <cell r="E1226" t="str">
            <v>kg</v>
          </cell>
        </row>
        <row r="1227">
          <cell r="A1227" t="str">
            <v>M112</v>
          </cell>
          <cell r="B1227" t="str">
            <v>Aditivo sólido (fibras)</v>
          </cell>
          <cell r="C1227" t="str">
            <v>kg</v>
          </cell>
          <cell r="D1227">
            <v>1</v>
          </cell>
          <cell r="E1227" t="str">
            <v>kg</v>
          </cell>
        </row>
        <row r="1228">
          <cell r="A1228" t="str">
            <v>M114</v>
          </cell>
          <cell r="B1228" t="str">
            <v>Agente rejuv. p/ recicl. a quente</v>
          </cell>
          <cell r="C1228" t="str">
            <v>t</v>
          </cell>
          <cell r="D1228">
            <v>1</v>
          </cell>
          <cell r="E1228" t="str">
            <v>t</v>
          </cell>
        </row>
        <row r="1229">
          <cell r="A1229" t="str">
            <v>M201</v>
          </cell>
          <cell r="B1229" t="str">
            <v>Cimento portland CP-32 (a granel)</v>
          </cell>
          <cell r="C1229" t="str">
            <v>kg</v>
          </cell>
          <cell r="D1229">
            <v>1</v>
          </cell>
          <cell r="E1229" t="str">
            <v>kg</v>
          </cell>
        </row>
        <row r="1230">
          <cell r="A1230" t="str">
            <v>M202</v>
          </cell>
          <cell r="B1230" t="str">
            <v>Cimento portland CP-32</v>
          </cell>
          <cell r="C1230" t="str">
            <v>sc</v>
          </cell>
          <cell r="D1230">
            <v>50</v>
          </cell>
          <cell r="E1230" t="str">
            <v>kg</v>
          </cell>
        </row>
        <row r="1231">
          <cell r="A1231" t="str">
            <v>M307</v>
          </cell>
          <cell r="B1231" t="str">
            <v>Cordoalha CP-190 RB D=12,7mm</v>
          </cell>
          <cell r="C1231" t="str">
            <v>kg</v>
          </cell>
          <cell r="D1231">
            <v>1</v>
          </cell>
          <cell r="E1231" t="str">
            <v>kg</v>
          </cell>
        </row>
        <row r="1232">
          <cell r="A1232" t="str">
            <v>M319</v>
          </cell>
          <cell r="B1232" t="str">
            <v>Arame recozido nº. 18</v>
          </cell>
          <cell r="C1232" t="str">
            <v>kg</v>
          </cell>
          <cell r="D1232">
            <v>1</v>
          </cell>
          <cell r="E1232" t="str">
            <v>kg</v>
          </cell>
        </row>
        <row r="1233">
          <cell r="A1233" t="str">
            <v>M320</v>
          </cell>
          <cell r="B1233" t="str">
            <v>Pregos (18x30)</v>
          </cell>
          <cell r="C1233" t="str">
            <v>kg</v>
          </cell>
          <cell r="D1233">
            <v>1</v>
          </cell>
          <cell r="E1233" t="str">
            <v>kg</v>
          </cell>
        </row>
        <row r="1234">
          <cell r="A1234" t="str">
            <v>M321</v>
          </cell>
          <cell r="B1234" t="str">
            <v>Arame farpado nº. 16 galv. simples</v>
          </cell>
          <cell r="C1234" t="str">
            <v>rl</v>
          </cell>
          <cell r="D1234">
            <v>250</v>
          </cell>
          <cell r="E1234" t="str">
            <v>m</v>
          </cell>
        </row>
        <row r="1235">
          <cell r="A1235" t="str">
            <v>M322</v>
          </cell>
          <cell r="B1235" t="str">
            <v>Grampo para cerca galvanizado 1 x 9</v>
          </cell>
          <cell r="C1235" t="str">
            <v>kg</v>
          </cell>
          <cell r="D1235">
            <v>1</v>
          </cell>
          <cell r="E1235" t="str">
            <v>kg</v>
          </cell>
        </row>
        <row r="1236">
          <cell r="A1236" t="str">
            <v>M323</v>
          </cell>
          <cell r="B1236" t="str">
            <v>Cantoneira de aço 4" x 4" x 3/8"</v>
          </cell>
          <cell r="C1236" t="str">
            <v>kg</v>
          </cell>
          <cell r="D1236">
            <v>1</v>
          </cell>
          <cell r="E1236" t="str">
            <v>kg</v>
          </cell>
        </row>
        <row r="1237">
          <cell r="A1237" t="str">
            <v>M324</v>
          </cell>
          <cell r="B1237" t="str">
            <v>Pórtico metálico (15 a 17m de vão)</v>
          </cell>
          <cell r="C1237" t="str">
            <v>un</v>
          </cell>
          <cell r="D1237">
            <v>1</v>
          </cell>
          <cell r="E1237" t="str">
            <v>un</v>
          </cell>
        </row>
        <row r="1238">
          <cell r="A1238" t="str">
            <v>M325</v>
          </cell>
          <cell r="B1238" t="str">
            <v>Trilho metálico TR-37 (usado)</v>
          </cell>
          <cell r="C1238" t="str">
            <v>kg</v>
          </cell>
          <cell r="D1238">
            <v>1</v>
          </cell>
          <cell r="E1238" t="str">
            <v>kg</v>
          </cell>
        </row>
        <row r="1239">
          <cell r="A1239" t="str">
            <v>M326</v>
          </cell>
          <cell r="B1239" t="str">
            <v>Série de brocas S-12 D=22 mm</v>
          </cell>
          <cell r="C1239" t="str">
            <v>un</v>
          </cell>
          <cell r="D1239">
            <v>1</v>
          </cell>
          <cell r="E1239" t="str">
            <v>un</v>
          </cell>
        </row>
        <row r="1240">
          <cell r="A1240" t="str">
            <v>M328</v>
          </cell>
          <cell r="B1240" t="str">
            <v>Luva de emenda D=32mm</v>
          </cell>
          <cell r="C1240" t="str">
            <v>un</v>
          </cell>
          <cell r="D1240">
            <v>1</v>
          </cell>
          <cell r="E1240" t="str">
            <v>un</v>
          </cell>
        </row>
        <row r="1241">
          <cell r="A1241" t="str">
            <v>M330</v>
          </cell>
          <cell r="B1241" t="str">
            <v>Calha met. semicircular D=40 cm</v>
          </cell>
          <cell r="C1241" t="str">
            <v>m</v>
          </cell>
          <cell r="D1241">
            <v>1</v>
          </cell>
          <cell r="E1241" t="str">
            <v>m</v>
          </cell>
        </row>
        <row r="1242">
          <cell r="A1242" t="str">
            <v>M331</v>
          </cell>
          <cell r="B1242" t="str">
            <v>Paraf. fixação calha met. (1/2"x1")</v>
          </cell>
          <cell r="C1242" t="str">
            <v>un</v>
          </cell>
          <cell r="D1242">
            <v>1</v>
          </cell>
          <cell r="E1242" t="str">
            <v>un</v>
          </cell>
        </row>
        <row r="1243">
          <cell r="A1243" t="str">
            <v>M332</v>
          </cell>
          <cell r="B1243" t="str">
            <v>Paraf. forma de madeira (1/2"x3")</v>
          </cell>
          <cell r="C1243" t="str">
            <v>kg</v>
          </cell>
          <cell r="D1243">
            <v>1</v>
          </cell>
          <cell r="E1243" t="str">
            <v>kg</v>
          </cell>
        </row>
        <row r="1244">
          <cell r="A1244" t="str">
            <v>M334</v>
          </cell>
          <cell r="B1244" t="str">
            <v>Paraf. zinc. c/ fenda 1 1/2"x3/16"</v>
          </cell>
          <cell r="C1244" t="str">
            <v>un</v>
          </cell>
          <cell r="D1244">
            <v>1</v>
          </cell>
          <cell r="E1244" t="str">
            <v>un</v>
          </cell>
        </row>
        <row r="1245">
          <cell r="A1245" t="str">
            <v>M335</v>
          </cell>
          <cell r="B1245" t="str">
            <v>Paraf. zincado francês 4" x 5/16"</v>
          </cell>
          <cell r="C1245" t="str">
            <v>un</v>
          </cell>
          <cell r="D1245">
            <v>1</v>
          </cell>
          <cell r="E1245" t="str">
            <v>un</v>
          </cell>
        </row>
        <row r="1246">
          <cell r="A1246" t="str">
            <v>M338</v>
          </cell>
          <cell r="B1246" t="str">
            <v>Cano de ferro D=3/4"</v>
          </cell>
          <cell r="C1246" t="str">
            <v>pç</v>
          </cell>
          <cell r="D1246">
            <v>6</v>
          </cell>
          <cell r="E1246" t="str">
            <v>m</v>
          </cell>
        </row>
        <row r="1247">
          <cell r="A1247" t="str">
            <v>M339</v>
          </cell>
          <cell r="B1247" t="str">
            <v>Cantoneira ferro (3,0"x3,0"x3/8")</v>
          </cell>
          <cell r="C1247" t="str">
            <v>kg</v>
          </cell>
          <cell r="D1247">
            <v>1</v>
          </cell>
          <cell r="E1247" t="str">
            <v>kg</v>
          </cell>
        </row>
        <row r="1248">
          <cell r="A1248" t="str">
            <v>M340</v>
          </cell>
          <cell r="B1248" t="str">
            <v>Tampão de ferro fundido</v>
          </cell>
          <cell r="C1248" t="str">
            <v>un</v>
          </cell>
          <cell r="D1248">
            <v>1</v>
          </cell>
          <cell r="E1248" t="str">
            <v>un</v>
          </cell>
        </row>
        <row r="1249">
          <cell r="A1249" t="str">
            <v>M341</v>
          </cell>
          <cell r="B1249" t="str">
            <v>Defensa met. maleável simples</v>
          </cell>
          <cell r="C1249" t="str">
            <v>mod</v>
          </cell>
          <cell r="D1249">
            <v>1</v>
          </cell>
          <cell r="E1249" t="str">
            <v>mod</v>
          </cell>
        </row>
        <row r="1250">
          <cell r="A1250" t="str">
            <v>M342</v>
          </cell>
          <cell r="B1250" t="str">
            <v>Defensa met. maleável dupla</v>
          </cell>
          <cell r="C1250" t="str">
            <v>mod</v>
          </cell>
          <cell r="D1250">
            <v>1</v>
          </cell>
          <cell r="E1250" t="str">
            <v>mod</v>
          </cell>
        </row>
        <row r="1251">
          <cell r="A1251" t="str">
            <v>M343</v>
          </cell>
          <cell r="B1251" t="str">
            <v>Defensa met. semi-maleável simples</v>
          </cell>
          <cell r="C1251" t="str">
            <v>mod</v>
          </cell>
          <cell r="D1251">
            <v>1</v>
          </cell>
          <cell r="E1251" t="str">
            <v>mod</v>
          </cell>
        </row>
        <row r="1252">
          <cell r="A1252" t="str">
            <v>M344</v>
          </cell>
          <cell r="B1252" t="str">
            <v>Defensa met. semi-maleável dupla</v>
          </cell>
          <cell r="C1252" t="str">
            <v>mod</v>
          </cell>
          <cell r="D1252">
            <v>1</v>
          </cell>
          <cell r="E1252" t="str">
            <v>mod</v>
          </cell>
        </row>
        <row r="1253">
          <cell r="A1253" t="str">
            <v>M345</v>
          </cell>
          <cell r="B1253" t="str">
            <v>Chapa de aço n. 28 (fina)</v>
          </cell>
          <cell r="C1253" t="str">
            <v>kg</v>
          </cell>
          <cell r="D1253">
            <v>1</v>
          </cell>
          <cell r="E1253" t="str">
            <v>kg</v>
          </cell>
        </row>
        <row r="1254">
          <cell r="A1254" t="str">
            <v>M346</v>
          </cell>
          <cell r="B1254" t="str">
            <v>Chapa de aço n. 16 (tratada)</v>
          </cell>
          <cell r="C1254" t="str">
            <v>m2</v>
          </cell>
          <cell r="D1254">
            <v>1</v>
          </cell>
          <cell r="E1254" t="str">
            <v>m2</v>
          </cell>
        </row>
        <row r="1255">
          <cell r="A1255" t="str">
            <v>M347</v>
          </cell>
          <cell r="B1255" t="str">
            <v>Dente p/ fresadora 1000 C</v>
          </cell>
          <cell r="C1255" t="str">
            <v>un</v>
          </cell>
          <cell r="D1255">
            <v>1</v>
          </cell>
          <cell r="E1255" t="str">
            <v>un</v>
          </cell>
        </row>
        <row r="1256">
          <cell r="A1256" t="str">
            <v>M348</v>
          </cell>
          <cell r="B1256" t="str">
            <v>Porta dente p/ fresadora 1000 C</v>
          </cell>
          <cell r="C1256" t="str">
            <v>un</v>
          </cell>
          <cell r="D1256">
            <v>1</v>
          </cell>
          <cell r="E1256" t="str">
            <v>un</v>
          </cell>
        </row>
        <row r="1257">
          <cell r="A1257" t="str">
            <v>M349</v>
          </cell>
          <cell r="B1257" t="str">
            <v>Dente p/ fresadora 2000 DC</v>
          </cell>
          <cell r="C1257" t="str">
            <v>un</v>
          </cell>
          <cell r="D1257">
            <v>1</v>
          </cell>
          <cell r="E1257" t="str">
            <v>un</v>
          </cell>
        </row>
        <row r="1258">
          <cell r="A1258" t="str">
            <v>M350</v>
          </cell>
          <cell r="B1258" t="str">
            <v>Porta dente p/ fresadora 2000 DC</v>
          </cell>
          <cell r="C1258" t="str">
            <v>un</v>
          </cell>
          <cell r="D1258">
            <v>1</v>
          </cell>
          <cell r="E1258" t="str">
            <v>un</v>
          </cell>
        </row>
        <row r="1259">
          <cell r="A1259" t="str">
            <v>M351</v>
          </cell>
          <cell r="B1259" t="str">
            <v>Estrut. (tunnel liner) D=1,6m galv.</v>
          </cell>
          <cell r="C1259" t="str">
            <v>m</v>
          </cell>
          <cell r="D1259">
            <v>1</v>
          </cell>
          <cell r="E1259" t="str">
            <v>m</v>
          </cell>
        </row>
        <row r="1260">
          <cell r="A1260" t="str">
            <v>M352</v>
          </cell>
          <cell r="B1260" t="str">
            <v>Estrut. (tunnel liner) D=2,0m galv.</v>
          </cell>
          <cell r="C1260" t="str">
            <v>m</v>
          </cell>
          <cell r="D1260">
            <v>1</v>
          </cell>
          <cell r="E1260" t="str">
            <v>m</v>
          </cell>
        </row>
        <row r="1261">
          <cell r="A1261" t="str">
            <v>M353</v>
          </cell>
          <cell r="B1261" t="str">
            <v>Estrut. (tunnel liner) D=1,6m epoxy</v>
          </cell>
          <cell r="C1261" t="str">
            <v>m</v>
          </cell>
          <cell r="D1261">
            <v>1</v>
          </cell>
          <cell r="E1261" t="str">
            <v>m</v>
          </cell>
        </row>
        <row r="1262">
          <cell r="A1262" t="str">
            <v>M354</v>
          </cell>
          <cell r="B1262" t="str">
            <v>Estrut, (tunnel liner) D=2,0m epoxy</v>
          </cell>
          <cell r="C1262" t="str">
            <v>m</v>
          </cell>
          <cell r="D1262">
            <v>1</v>
          </cell>
          <cell r="E1262" t="str">
            <v>m</v>
          </cell>
        </row>
        <row r="1263">
          <cell r="A1263" t="str">
            <v>M355</v>
          </cell>
          <cell r="B1263" t="str">
            <v>Chapa mult. D=1,60 m rev. galv.</v>
          </cell>
          <cell r="C1263" t="str">
            <v>m</v>
          </cell>
          <cell r="D1263">
            <v>1</v>
          </cell>
          <cell r="E1263" t="str">
            <v>m</v>
          </cell>
        </row>
        <row r="1264">
          <cell r="A1264" t="str">
            <v>M356</v>
          </cell>
          <cell r="B1264" t="str">
            <v>Chapa mult. D=2,00 m rev. galv.</v>
          </cell>
          <cell r="C1264" t="str">
            <v>m</v>
          </cell>
          <cell r="D1264">
            <v>1</v>
          </cell>
          <cell r="E1264" t="str">
            <v>m</v>
          </cell>
        </row>
        <row r="1265">
          <cell r="A1265" t="str">
            <v>M357</v>
          </cell>
          <cell r="B1265" t="str">
            <v>Chapa mult. D=1,60 m rev. epoxy</v>
          </cell>
          <cell r="C1265" t="str">
            <v>m</v>
          </cell>
          <cell r="D1265">
            <v>1</v>
          </cell>
          <cell r="E1265" t="str">
            <v>m</v>
          </cell>
        </row>
        <row r="1266">
          <cell r="A1266" t="str">
            <v>M358</v>
          </cell>
          <cell r="B1266" t="str">
            <v>Chapa mult. D=2,00 m rev. epoxy</v>
          </cell>
          <cell r="C1266" t="str">
            <v>m</v>
          </cell>
          <cell r="D1266">
            <v>1</v>
          </cell>
          <cell r="E1266" t="str">
            <v>m</v>
          </cell>
        </row>
        <row r="1267">
          <cell r="A1267" t="str">
            <v>M359</v>
          </cell>
          <cell r="B1267" t="str">
            <v>Vigas "I" 254 x 117,5mm - 1ª alma</v>
          </cell>
          <cell r="C1267" t="str">
            <v>kg</v>
          </cell>
          <cell r="D1267">
            <v>1</v>
          </cell>
          <cell r="E1267" t="str">
            <v>kg</v>
          </cell>
        </row>
        <row r="1268">
          <cell r="A1268" t="str">
            <v>M361</v>
          </cell>
          <cell r="B1268" t="str">
            <v>Estrut.(tunnel liner) D=1,2m galv.</v>
          </cell>
          <cell r="C1268" t="str">
            <v>m</v>
          </cell>
          <cell r="D1268">
            <v>1</v>
          </cell>
          <cell r="E1268" t="str">
            <v>m</v>
          </cell>
        </row>
        <row r="1269">
          <cell r="A1269" t="str">
            <v>M362</v>
          </cell>
          <cell r="B1269" t="str">
            <v>Estrut. (tunnel liner) D=1,2m epoxy</v>
          </cell>
          <cell r="C1269" t="str">
            <v>m</v>
          </cell>
          <cell r="D1269">
            <v>1</v>
          </cell>
          <cell r="E1269" t="str">
            <v>m</v>
          </cell>
        </row>
        <row r="1270">
          <cell r="A1270" t="str">
            <v>M370</v>
          </cell>
          <cell r="B1270" t="str">
            <v>Bainha metálica diam. int.=45mm MAC</v>
          </cell>
          <cell r="C1270" t="str">
            <v>m</v>
          </cell>
          <cell r="D1270">
            <v>1</v>
          </cell>
          <cell r="E1270" t="str">
            <v>m</v>
          </cell>
        </row>
        <row r="1271">
          <cell r="A1271" t="str">
            <v>M371</v>
          </cell>
          <cell r="B1271" t="str">
            <v>Bainha metálica diam. int.=60mm MAC</v>
          </cell>
          <cell r="C1271" t="str">
            <v>m</v>
          </cell>
          <cell r="D1271">
            <v>1</v>
          </cell>
          <cell r="E1271" t="str">
            <v>m</v>
          </cell>
        </row>
        <row r="1272">
          <cell r="A1272" t="str">
            <v>M372</v>
          </cell>
          <cell r="B1272" t="str">
            <v>Bainha metálica diam. int.=55mm MAC</v>
          </cell>
          <cell r="C1272" t="str">
            <v>m</v>
          </cell>
          <cell r="D1272">
            <v>1</v>
          </cell>
          <cell r="E1272" t="str">
            <v>m</v>
          </cell>
        </row>
        <row r="1273">
          <cell r="A1273" t="str">
            <v>M373</v>
          </cell>
          <cell r="B1273" t="str">
            <v>Bainha metálica diam. int.=70mm MAC</v>
          </cell>
          <cell r="C1273" t="str">
            <v>m</v>
          </cell>
          <cell r="D1273">
            <v>1</v>
          </cell>
          <cell r="E1273" t="str">
            <v>m</v>
          </cell>
        </row>
        <row r="1274">
          <cell r="A1274" t="str">
            <v>M374</v>
          </cell>
          <cell r="B1274" t="str">
            <v>Ancoragem p/ cabo 4V D=1/2" MAC</v>
          </cell>
          <cell r="C1274" t="str">
            <v>cj</v>
          </cell>
          <cell r="D1274">
            <v>1</v>
          </cell>
          <cell r="E1274" t="str">
            <v>cj</v>
          </cell>
        </row>
        <row r="1275">
          <cell r="A1275" t="str">
            <v>M375</v>
          </cell>
          <cell r="B1275" t="str">
            <v>Ancoragem p/ cabo 6V D=1/2" MAC</v>
          </cell>
          <cell r="C1275" t="str">
            <v>cj</v>
          </cell>
          <cell r="D1275">
            <v>1</v>
          </cell>
          <cell r="E1275" t="str">
            <v>cj</v>
          </cell>
        </row>
        <row r="1276">
          <cell r="A1276" t="str">
            <v>M376</v>
          </cell>
          <cell r="B1276" t="str">
            <v>Ancoragem p/ cabo 7V D=1/2" MAC</v>
          </cell>
          <cell r="C1276" t="str">
            <v>cj</v>
          </cell>
          <cell r="D1276">
            <v>1</v>
          </cell>
          <cell r="E1276" t="str">
            <v>cj</v>
          </cell>
        </row>
        <row r="1277">
          <cell r="A1277" t="str">
            <v>M377</v>
          </cell>
          <cell r="B1277" t="str">
            <v>Ancoragem p/ cabo 12V D=1/2" MAC</v>
          </cell>
          <cell r="C1277" t="str">
            <v>cj</v>
          </cell>
          <cell r="D1277">
            <v>1</v>
          </cell>
          <cell r="E1277" t="str">
            <v>cj</v>
          </cell>
        </row>
        <row r="1278">
          <cell r="A1278" t="str">
            <v>M378</v>
          </cell>
          <cell r="B1278" t="str">
            <v>Apoio do porta dente frezad. 2000DC</v>
          </cell>
          <cell r="C1278" t="str">
            <v>un</v>
          </cell>
          <cell r="D1278">
            <v>1</v>
          </cell>
          <cell r="E1278" t="str">
            <v>un</v>
          </cell>
        </row>
        <row r="1279">
          <cell r="A1279" t="str">
            <v>M380</v>
          </cell>
          <cell r="B1279" t="str">
            <v>Bainha metálica D=45mm STUP</v>
          </cell>
          <cell r="C1279" t="str">
            <v>m</v>
          </cell>
          <cell r="D1279">
            <v>1</v>
          </cell>
          <cell r="E1279" t="str">
            <v>m</v>
          </cell>
        </row>
        <row r="1280">
          <cell r="A1280" t="str">
            <v>M381</v>
          </cell>
          <cell r="B1280" t="str">
            <v>Bainha metálica D=60mm STUP</v>
          </cell>
          <cell r="C1280" t="str">
            <v>m</v>
          </cell>
          <cell r="D1280">
            <v>1</v>
          </cell>
          <cell r="E1280" t="str">
            <v>m</v>
          </cell>
        </row>
        <row r="1281">
          <cell r="A1281" t="str">
            <v>M382</v>
          </cell>
          <cell r="B1281" t="str">
            <v>Bainha metálica D=55mm STUP</v>
          </cell>
          <cell r="C1281" t="str">
            <v>m</v>
          </cell>
          <cell r="D1281">
            <v>1</v>
          </cell>
          <cell r="E1281" t="str">
            <v>m</v>
          </cell>
        </row>
        <row r="1282">
          <cell r="A1282" t="str">
            <v>M383</v>
          </cell>
          <cell r="B1282" t="str">
            <v>Bainha metálica D=70mm STUP</v>
          </cell>
          <cell r="C1282" t="str">
            <v>m</v>
          </cell>
          <cell r="D1282">
            <v>1</v>
          </cell>
          <cell r="E1282" t="str">
            <v>m</v>
          </cell>
        </row>
        <row r="1283">
          <cell r="A1283" t="str">
            <v>M384</v>
          </cell>
          <cell r="B1283" t="str">
            <v>Ancoragem p/ cabo 4V D=1/2" STUP</v>
          </cell>
          <cell r="C1283" t="str">
            <v>cj</v>
          </cell>
          <cell r="D1283">
            <v>1</v>
          </cell>
          <cell r="E1283" t="str">
            <v>cj</v>
          </cell>
        </row>
        <row r="1284">
          <cell r="A1284" t="str">
            <v>M385</v>
          </cell>
          <cell r="B1284" t="str">
            <v>Ancoragem p/ cabo 6V D=1/2" STUP</v>
          </cell>
          <cell r="C1284" t="str">
            <v>cj</v>
          </cell>
          <cell r="D1284">
            <v>1</v>
          </cell>
          <cell r="E1284" t="str">
            <v>cj</v>
          </cell>
        </row>
        <row r="1285">
          <cell r="A1285" t="str">
            <v>M386</v>
          </cell>
          <cell r="B1285" t="str">
            <v>Ancoragem p/ cabo 7V D=1/2" STUP</v>
          </cell>
          <cell r="C1285" t="str">
            <v>cj</v>
          </cell>
          <cell r="D1285">
            <v>1</v>
          </cell>
          <cell r="E1285" t="str">
            <v>cj</v>
          </cell>
        </row>
        <row r="1286">
          <cell r="A1286" t="str">
            <v>M387</v>
          </cell>
          <cell r="B1286" t="str">
            <v>Ancoragem p/ cabo 12V D=1/2" STUP</v>
          </cell>
          <cell r="C1286" t="str">
            <v>cj</v>
          </cell>
          <cell r="D1286">
            <v>1</v>
          </cell>
          <cell r="E1286" t="str">
            <v>cj</v>
          </cell>
        </row>
        <row r="1287">
          <cell r="A1287" t="str">
            <v>M390</v>
          </cell>
          <cell r="B1287" t="str">
            <v>Porca de ancoragem D=32mm</v>
          </cell>
          <cell r="C1287" t="str">
            <v>un</v>
          </cell>
          <cell r="D1287">
            <v>1</v>
          </cell>
          <cell r="E1287" t="str">
            <v>un</v>
          </cell>
        </row>
        <row r="1288">
          <cell r="A1288" t="str">
            <v>M391</v>
          </cell>
          <cell r="B1288" t="str">
            <v>Contra porca h=35mm D=32mm</v>
          </cell>
          <cell r="C1288" t="str">
            <v>un</v>
          </cell>
          <cell r="D1288">
            <v>1</v>
          </cell>
          <cell r="E1288" t="str">
            <v>un</v>
          </cell>
        </row>
        <row r="1289">
          <cell r="A1289" t="str">
            <v>M392</v>
          </cell>
          <cell r="B1289" t="str">
            <v>Aço ST 85/105 D=32mm</v>
          </cell>
          <cell r="C1289" t="str">
            <v>m</v>
          </cell>
          <cell r="D1289">
            <v>1</v>
          </cell>
          <cell r="E1289" t="str">
            <v>m</v>
          </cell>
        </row>
        <row r="1290">
          <cell r="A1290" t="str">
            <v>M393</v>
          </cell>
          <cell r="B1290" t="str">
            <v>Placa de ancoragem - 200x200x38mm</v>
          </cell>
          <cell r="C1290" t="str">
            <v>un</v>
          </cell>
          <cell r="D1290">
            <v>1</v>
          </cell>
          <cell r="E1290" t="str">
            <v>un</v>
          </cell>
        </row>
        <row r="1291">
          <cell r="A1291" t="str">
            <v>M394</v>
          </cell>
          <cell r="B1291" t="str">
            <v>Bainha metálica D=38mm</v>
          </cell>
          <cell r="C1291" t="str">
            <v>m</v>
          </cell>
          <cell r="D1291">
            <v>1</v>
          </cell>
          <cell r="E1291" t="str">
            <v>m</v>
          </cell>
        </row>
        <row r="1292">
          <cell r="A1292" t="str">
            <v>M395</v>
          </cell>
          <cell r="B1292" t="str">
            <v>Bits p/ estabil. e recicl. RR/SS250</v>
          </cell>
          <cell r="C1292" t="str">
            <v>un</v>
          </cell>
          <cell r="D1292">
            <v>1</v>
          </cell>
          <cell r="E1292" t="str">
            <v>un</v>
          </cell>
        </row>
        <row r="1293">
          <cell r="A1293" t="str">
            <v>M396</v>
          </cell>
          <cell r="B1293" t="str">
            <v>Porta dente p/ est. e rec. RR/SS250</v>
          </cell>
          <cell r="C1293" t="str">
            <v>un</v>
          </cell>
          <cell r="D1293">
            <v>1</v>
          </cell>
          <cell r="E1293" t="str">
            <v>un</v>
          </cell>
        </row>
        <row r="1294">
          <cell r="A1294" t="str">
            <v>M397</v>
          </cell>
          <cell r="B1294" t="str">
            <v>Dente de corte para equip. recicl.</v>
          </cell>
          <cell r="C1294" t="str">
            <v>un</v>
          </cell>
          <cell r="D1294">
            <v>1</v>
          </cell>
          <cell r="E1294" t="str">
            <v>un</v>
          </cell>
        </row>
        <row r="1295">
          <cell r="A1295" t="str">
            <v>M398</v>
          </cell>
          <cell r="B1295" t="str">
            <v>Chapa de 8,00 mm</v>
          </cell>
          <cell r="C1295" t="str">
            <v>kg</v>
          </cell>
          <cell r="D1295">
            <v>1</v>
          </cell>
          <cell r="E1295" t="str">
            <v>kg</v>
          </cell>
        </row>
        <row r="1296">
          <cell r="A1296" t="str">
            <v>M401</v>
          </cell>
          <cell r="B1296" t="str">
            <v>Pontaletes D=15 cm (tronco p/ esc.)</v>
          </cell>
          <cell r="C1296" t="str">
            <v>m</v>
          </cell>
          <cell r="D1296">
            <v>1</v>
          </cell>
          <cell r="E1296" t="str">
            <v>m</v>
          </cell>
        </row>
        <row r="1297">
          <cell r="A1297" t="str">
            <v>M402</v>
          </cell>
          <cell r="B1297" t="str">
            <v>Pontaletes D=20 cm (tronco p/ esc.)</v>
          </cell>
          <cell r="C1297" t="str">
            <v>m</v>
          </cell>
          <cell r="D1297">
            <v>1</v>
          </cell>
          <cell r="E1297" t="str">
            <v>m</v>
          </cell>
        </row>
        <row r="1298">
          <cell r="A1298" t="str">
            <v>M403</v>
          </cell>
          <cell r="B1298" t="str">
            <v>Mourão madeira H=2,15 m D=9 cm</v>
          </cell>
          <cell r="C1298" t="str">
            <v>un</v>
          </cell>
          <cell r="D1298">
            <v>1</v>
          </cell>
          <cell r="E1298" t="str">
            <v>un</v>
          </cell>
        </row>
        <row r="1299">
          <cell r="A1299" t="str">
            <v>M404</v>
          </cell>
          <cell r="B1299" t="str">
            <v>Mourão madeira H=2,50 m D=12 cm</v>
          </cell>
          <cell r="C1299" t="str">
            <v>un</v>
          </cell>
          <cell r="D1299">
            <v>1</v>
          </cell>
          <cell r="E1299" t="str">
            <v>un</v>
          </cell>
        </row>
        <row r="1300">
          <cell r="A1300" t="str">
            <v>M405</v>
          </cell>
          <cell r="B1300" t="str">
            <v>Ripas de 2,5 cm x 5,0 cm</v>
          </cell>
          <cell r="C1300" t="str">
            <v>m</v>
          </cell>
          <cell r="D1300">
            <v>1</v>
          </cell>
          <cell r="E1300" t="str">
            <v>m</v>
          </cell>
        </row>
        <row r="1301">
          <cell r="A1301" t="str">
            <v>M406</v>
          </cell>
          <cell r="B1301" t="str">
            <v>Caibros de 7,5 cm x 7,5 cm</v>
          </cell>
          <cell r="C1301" t="str">
            <v>m</v>
          </cell>
          <cell r="D1301">
            <v>1</v>
          </cell>
          <cell r="E1301" t="str">
            <v>m</v>
          </cell>
        </row>
        <row r="1302">
          <cell r="A1302" t="str">
            <v>M407</v>
          </cell>
          <cell r="B1302" t="str">
            <v>Tábua pinho de 1ª 2,5 cm x 15,0 cm</v>
          </cell>
          <cell r="C1302" t="str">
            <v>m</v>
          </cell>
          <cell r="D1302">
            <v>1</v>
          </cell>
          <cell r="E1302" t="str">
            <v>m</v>
          </cell>
        </row>
        <row r="1303">
          <cell r="A1303" t="str">
            <v>M408</v>
          </cell>
          <cell r="B1303" t="str">
            <v>Tábua de 5ª 2,5 cm x 30,0 cm</v>
          </cell>
          <cell r="C1303" t="str">
            <v>m</v>
          </cell>
          <cell r="D1303">
            <v>1</v>
          </cell>
          <cell r="E1303" t="str">
            <v>m</v>
          </cell>
        </row>
        <row r="1304">
          <cell r="A1304" t="str">
            <v>M409</v>
          </cell>
          <cell r="B1304" t="str">
            <v>Pranchão de 1ª de 5,0 cm x 30,0 cm</v>
          </cell>
          <cell r="C1304" t="str">
            <v>m</v>
          </cell>
          <cell r="D1304">
            <v>1</v>
          </cell>
          <cell r="E1304" t="str">
            <v>m</v>
          </cell>
        </row>
        <row r="1305">
          <cell r="A1305" t="str">
            <v>M410</v>
          </cell>
          <cell r="B1305" t="str">
            <v>Compensado resinado de 17 mm</v>
          </cell>
          <cell r="C1305" t="str">
            <v>un</v>
          </cell>
          <cell r="D1305">
            <v>2.42</v>
          </cell>
          <cell r="E1305" t="str">
            <v>m2</v>
          </cell>
        </row>
        <row r="1306">
          <cell r="A1306" t="str">
            <v>M411</v>
          </cell>
          <cell r="B1306" t="str">
            <v>Compensado plastificado de 17 mm</v>
          </cell>
          <cell r="C1306" t="str">
            <v>un</v>
          </cell>
          <cell r="D1306">
            <v>2.97</v>
          </cell>
          <cell r="E1306" t="str">
            <v>m2</v>
          </cell>
        </row>
        <row r="1307">
          <cell r="A1307" t="str">
            <v>M412</v>
          </cell>
          <cell r="B1307" t="str">
            <v>Gastalho 10 x 2,0 cm</v>
          </cell>
          <cell r="C1307" t="str">
            <v>m</v>
          </cell>
          <cell r="D1307">
            <v>1</v>
          </cell>
          <cell r="E1307" t="str">
            <v>m</v>
          </cell>
        </row>
        <row r="1308">
          <cell r="A1308" t="str">
            <v>M413</v>
          </cell>
          <cell r="B1308" t="str">
            <v>Gastalho 10 x 2,5 cm</v>
          </cell>
          <cell r="C1308" t="str">
            <v>m</v>
          </cell>
          <cell r="D1308">
            <v>1</v>
          </cell>
          <cell r="E1308" t="str">
            <v>m</v>
          </cell>
        </row>
        <row r="1309">
          <cell r="A1309" t="str">
            <v>M414</v>
          </cell>
          <cell r="B1309" t="str">
            <v>Pranchão 7,5 x 30,0 cm</v>
          </cell>
          <cell r="C1309" t="str">
            <v>un</v>
          </cell>
          <cell r="D1309">
            <v>1</v>
          </cell>
          <cell r="E1309" t="str">
            <v>m</v>
          </cell>
        </row>
        <row r="1310">
          <cell r="A1310" t="str">
            <v>M415</v>
          </cell>
          <cell r="B1310" t="str">
            <v>Tábua 2,5 x 22,5 cm</v>
          </cell>
          <cell r="C1310" t="str">
            <v>un</v>
          </cell>
          <cell r="D1310">
            <v>1</v>
          </cell>
          <cell r="E1310" t="str">
            <v>m</v>
          </cell>
        </row>
        <row r="1311">
          <cell r="A1311" t="str">
            <v>M501</v>
          </cell>
          <cell r="B1311" t="str">
            <v>Dinamite a 60% (gelatina especial)</v>
          </cell>
          <cell r="C1311" t="str">
            <v>kg</v>
          </cell>
          <cell r="D1311">
            <v>1</v>
          </cell>
          <cell r="E1311" t="str">
            <v>kg</v>
          </cell>
        </row>
        <row r="1312">
          <cell r="A1312" t="str">
            <v>M503</v>
          </cell>
          <cell r="B1312" t="str">
            <v>Espoleta comum n. 8</v>
          </cell>
          <cell r="C1312" t="str">
            <v>un</v>
          </cell>
          <cell r="D1312">
            <v>1</v>
          </cell>
          <cell r="E1312" t="str">
            <v>un</v>
          </cell>
        </row>
        <row r="1313">
          <cell r="A1313" t="str">
            <v>M505</v>
          </cell>
          <cell r="B1313" t="str">
            <v>Cordel detonante NP 10</v>
          </cell>
          <cell r="C1313" t="str">
            <v>m</v>
          </cell>
          <cell r="D1313">
            <v>1</v>
          </cell>
          <cell r="E1313" t="str">
            <v>m</v>
          </cell>
        </row>
        <row r="1314">
          <cell r="A1314" t="str">
            <v>M507</v>
          </cell>
          <cell r="B1314" t="str">
            <v>Retardador de cordel</v>
          </cell>
          <cell r="C1314" t="str">
            <v>un</v>
          </cell>
          <cell r="D1314">
            <v>1</v>
          </cell>
          <cell r="E1314" t="str">
            <v>un</v>
          </cell>
        </row>
        <row r="1315">
          <cell r="A1315" t="str">
            <v>M508</v>
          </cell>
          <cell r="B1315" t="str">
            <v>Estopim</v>
          </cell>
          <cell r="C1315" t="str">
            <v>m</v>
          </cell>
          <cell r="D1315">
            <v>1</v>
          </cell>
          <cell r="E1315" t="str">
            <v>m</v>
          </cell>
        </row>
        <row r="1316">
          <cell r="A1316" t="str">
            <v>M600</v>
          </cell>
          <cell r="B1316" t="str">
            <v>Tinta refletiva alquídica p/ 1 ano</v>
          </cell>
          <cell r="C1316" t="str">
            <v>ba</v>
          </cell>
          <cell r="D1316">
            <v>18</v>
          </cell>
          <cell r="E1316" t="str">
            <v>l</v>
          </cell>
        </row>
        <row r="1317">
          <cell r="A1317" t="str">
            <v>M601</v>
          </cell>
          <cell r="B1317" t="str">
            <v>Tinta refletiva acrílica p/ 2 anos</v>
          </cell>
          <cell r="C1317" t="str">
            <v>ba</v>
          </cell>
          <cell r="D1317">
            <v>18</v>
          </cell>
          <cell r="E1317" t="str">
            <v>l</v>
          </cell>
        </row>
        <row r="1318">
          <cell r="A1318" t="str">
            <v>M602</v>
          </cell>
          <cell r="B1318" t="str">
            <v>Adubo NPK (4.14.8)</v>
          </cell>
          <cell r="C1318" t="str">
            <v>kg</v>
          </cell>
          <cell r="D1318">
            <v>1</v>
          </cell>
          <cell r="E1318" t="str">
            <v>kg</v>
          </cell>
        </row>
        <row r="1319">
          <cell r="A1319" t="str">
            <v>M603</v>
          </cell>
          <cell r="B1319" t="str">
            <v>Inseticida</v>
          </cell>
          <cell r="C1319" t="str">
            <v>l</v>
          </cell>
          <cell r="D1319">
            <v>1</v>
          </cell>
          <cell r="E1319" t="str">
            <v>l</v>
          </cell>
        </row>
        <row r="1320">
          <cell r="A1320" t="str">
            <v>M604</v>
          </cell>
          <cell r="B1320" t="str">
            <v>Aditivo plastiment BV-40</v>
          </cell>
          <cell r="C1320" t="str">
            <v>tam</v>
          </cell>
          <cell r="D1320">
            <v>200</v>
          </cell>
          <cell r="E1320" t="str">
            <v>kg</v>
          </cell>
        </row>
        <row r="1321">
          <cell r="A1321" t="str">
            <v>M605</v>
          </cell>
          <cell r="B1321" t="str">
            <v>Cola para tubo PVC</v>
          </cell>
          <cell r="C1321" t="str">
            <v>tb</v>
          </cell>
          <cell r="D1321">
            <v>75</v>
          </cell>
          <cell r="E1321" t="str">
            <v>gr</v>
          </cell>
        </row>
        <row r="1322">
          <cell r="A1322" t="str">
            <v>M606</v>
          </cell>
          <cell r="B1322" t="str">
            <v>Tinta anti-corrosiva</v>
          </cell>
          <cell r="C1322" t="str">
            <v>ba</v>
          </cell>
          <cell r="D1322">
            <v>18</v>
          </cell>
          <cell r="E1322" t="str">
            <v>l</v>
          </cell>
        </row>
        <row r="1323">
          <cell r="A1323" t="str">
            <v>M607</v>
          </cell>
          <cell r="B1323" t="str">
            <v>Óleo de linhaça</v>
          </cell>
          <cell r="C1323" t="str">
            <v>tam</v>
          </cell>
          <cell r="D1323">
            <v>200</v>
          </cell>
          <cell r="E1323" t="str">
            <v>l</v>
          </cell>
        </row>
        <row r="1324">
          <cell r="A1324" t="str">
            <v>M608</v>
          </cell>
          <cell r="B1324" t="str">
            <v>Detergente</v>
          </cell>
          <cell r="C1324" t="str">
            <v>ba</v>
          </cell>
          <cell r="D1324">
            <v>18</v>
          </cell>
          <cell r="E1324" t="str">
            <v>l</v>
          </cell>
        </row>
        <row r="1325">
          <cell r="A1325" t="str">
            <v>M609</v>
          </cell>
          <cell r="B1325" t="str">
            <v>Tinta esmalte sintético fosco</v>
          </cell>
          <cell r="C1325" t="str">
            <v>ba</v>
          </cell>
          <cell r="D1325">
            <v>18</v>
          </cell>
          <cell r="E1325" t="str">
            <v>l</v>
          </cell>
        </row>
        <row r="1326">
          <cell r="A1326" t="str">
            <v>M610</v>
          </cell>
          <cell r="B1326" t="str">
            <v>Pintura epóxica - barra D= 32mm</v>
          </cell>
          <cell r="C1326" t="str">
            <v>m</v>
          </cell>
          <cell r="D1326">
            <v>1</v>
          </cell>
          <cell r="E1326" t="str">
            <v>m</v>
          </cell>
        </row>
        <row r="1327">
          <cell r="A1327" t="str">
            <v>M611</v>
          </cell>
          <cell r="B1327" t="str">
            <v>Redutor tipo 2002 prim. qualidade</v>
          </cell>
          <cell r="C1327" t="str">
            <v>l</v>
          </cell>
          <cell r="D1327">
            <v>1</v>
          </cell>
          <cell r="E1327" t="str">
            <v>l</v>
          </cell>
        </row>
        <row r="1328">
          <cell r="A1328" t="str">
            <v>M612</v>
          </cell>
          <cell r="B1328" t="str">
            <v>Lixa para ferro n. 100</v>
          </cell>
          <cell r="C1328" t="str">
            <v>un</v>
          </cell>
          <cell r="D1328">
            <v>1</v>
          </cell>
          <cell r="E1328" t="str">
            <v>un</v>
          </cell>
        </row>
        <row r="1329">
          <cell r="A1329" t="str">
            <v>M613</v>
          </cell>
          <cell r="B1329" t="str">
            <v>Base de resina alquídica (primer)</v>
          </cell>
          <cell r="C1329" t="str">
            <v>l</v>
          </cell>
          <cell r="D1329">
            <v>1</v>
          </cell>
          <cell r="E1329" t="str">
            <v>l</v>
          </cell>
        </row>
        <row r="1330">
          <cell r="A1330" t="str">
            <v>M615</v>
          </cell>
          <cell r="B1330" t="str">
            <v>Microesferas PRE-MIX</v>
          </cell>
          <cell r="C1330" t="str">
            <v>kg</v>
          </cell>
          <cell r="D1330">
            <v>1</v>
          </cell>
          <cell r="E1330" t="str">
            <v>kg</v>
          </cell>
        </row>
        <row r="1331">
          <cell r="A1331" t="str">
            <v>M616</v>
          </cell>
          <cell r="B1331" t="str">
            <v>Microesferas DROP-ON</v>
          </cell>
          <cell r="C1331" t="str">
            <v>kg</v>
          </cell>
          <cell r="D1331">
            <v>1</v>
          </cell>
          <cell r="E1331" t="str">
            <v>kg</v>
          </cell>
        </row>
        <row r="1332">
          <cell r="A1332" t="str">
            <v>M617</v>
          </cell>
          <cell r="B1332" t="str">
            <v>Massa termoplástica para extrusão</v>
          </cell>
          <cell r="C1332" t="str">
            <v>kg</v>
          </cell>
          <cell r="D1332">
            <v>1</v>
          </cell>
          <cell r="E1332" t="str">
            <v>kg</v>
          </cell>
        </row>
        <row r="1333">
          <cell r="A1333" t="str">
            <v>M618</v>
          </cell>
          <cell r="B1333" t="str">
            <v>Massa termoplástica para aspersão</v>
          </cell>
          <cell r="C1333" t="str">
            <v>kg</v>
          </cell>
          <cell r="D1333">
            <v>1</v>
          </cell>
          <cell r="E1333" t="str">
            <v>kg</v>
          </cell>
        </row>
        <row r="1334">
          <cell r="A1334" t="str">
            <v>M619</v>
          </cell>
          <cell r="B1334" t="str">
            <v>Cola poliester</v>
          </cell>
          <cell r="C1334" t="str">
            <v>kg</v>
          </cell>
          <cell r="D1334">
            <v>1</v>
          </cell>
          <cell r="E1334" t="str">
            <v>kg</v>
          </cell>
        </row>
        <row r="1335">
          <cell r="A1335" t="str">
            <v>M620</v>
          </cell>
          <cell r="B1335" t="str">
            <v>Protetor de cura do concreto</v>
          </cell>
          <cell r="C1335" t="str">
            <v>tam</v>
          </cell>
          <cell r="D1335">
            <v>180</v>
          </cell>
          <cell r="E1335" t="str">
            <v>kg</v>
          </cell>
        </row>
        <row r="1336">
          <cell r="A1336" t="str">
            <v>M621</v>
          </cell>
          <cell r="B1336" t="str">
            <v>Desmoldante</v>
          </cell>
          <cell r="C1336" t="str">
            <v>tam</v>
          </cell>
          <cell r="D1336">
            <v>180</v>
          </cell>
          <cell r="E1336" t="str">
            <v>kg</v>
          </cell>
        </row>
        <row r="1337">
          <cell r="A1337" t="str">
            <v>M622</v>
          </cell>
          <cell r="B1337" t="str">
            <v>Interplast N</v>
          </cell>
          <cell r="C1337" t="str">
            <v>sc</v>
          </cell>
          <cell r="D1337">
            <v>50</v>
          </cell>
          <cell r="E1337" t="str">
            <v>kg</v>
          </cell>
        </row>
        <row r="1338">
          <cell r="A1338" t="str">
            <v>M623</v>
          </cell>
          <cell r="B1338" t="str">
            <v>Gás propano</v>
          </cell>
          <cell r="C1338" t="str">
            <v>kg</v>
          </cell>
          <cell r="D1338">
            <v>1</v>
          </cell>
          <cell r="E1338" t="str">
            <v>kg</v>
          </cell>
        </row>
        <row r="1339">
          <cell r="A1339" t="str">
            <v>M624</v>
          </cell>
          <cell r="B1339" t="str">
            <v>Tinta para pré-marcação</v>
          </cell>
          <cell r="C1339" t="str">
            <v>l</v>
          </cell>
          <cell r="D1339">
            <v>1</v>
          </cell>
          <cell r="E1339" t="str">
            <v>l</v>
          </cell>
        </row>
        <row r="1340">
          <cell r="A1340" t="str">
            <v>M625</v>
          </cell>
          <cell r="B1340" t="str">
            <v>Acetileno</v>
          </cell>
          <cell r="C1340" t="str">
            <v>m3</v>
          </cell>
          <cell r="D1340">
            <v>1</v>
          </cell>
          <cell r="E1340" t="str">
            <v>m3</v>
          </cell>
        </row>
        <row r="1341">
          <cell r="A1341" t="str">
            <v>M626</v>
          </cell>
          <cell r="B1341" t="str">
            <v>Oxigênio</v>
          </cell>
          <cell r="C1341" t="str">
            <v>m3</v>
          </cell>
          <cell r="D1341">
            <v>1</v>
          </cell>
          <cell r="E1341" t="str">
            <v>m3</v>
          </cell>
        </row>
        <row r="1342">
          <cell r="A1342" t="str">
            <v>M700</v>
          </cell>
          <cell r="B1342" t="str">
            <v>Tijolo comum maciço (5,5x9x19) cm</v>
          </cell>
          <cell r="C1342" t="str">
            <v>mlh</v>
          </cell>
          <cell r="D1342">
            <v>1000</v>
          </cell>
          <cell r="E1342" t="str">
            <v>un</v>
          </cell>
        </row>
        <row r="1343">
          <cell r="A1343" t="str">
            <v>M702</v>
          </cell>
          <cell r="B1343" t="str">
            <v>Cal hidratada</v>
          </cell>
          <cell r="C1343" t="str">
            <v>sc</v>
          </cell>
          <cell r="D1343">
            <v>20</v>
          </cell>
          <cell r="E1343" t="str">
            <v>kg</v>
          </cell>
        </row>
        <row r="1344">
          <cell r="A1344" t="str">
            <v>M703</v>
          </cell>
          <cell r="B1344" t="str">
            <v>Tijolo 20 x 30 cm</v>
          </cell>
          <cell r="C1344" t="str">
            <v>mlh</v>
          </cell>
          <cell r="D1344">
            <v>1000</v>
          </cell>
          <cell r="E1344" t="str">
            <v>un</v>
          </cell>
        </row>
        <row r="1345">
          <cell r="A1345" t="str">
            <v>M704</v>
          </cell>
          <cell r="B1345" t="str">
            <v>Areia Lavada Comercial</v>
          </cell>
          <cell r="C1345" t="str">
            <v>m3</v>
          </cell>
          <cell r="D1345">
            <v>1</v>
          </cell>
          <cell r="E1345" t="str">
            <v>m3</v>
          </cell>
        </row>
        <row r="1346">
          <cell r="A1346" t="str">
            <v>M705</v>
          </cell>
          <cell r="B1346" t="str">
            <v>Pó de pedra</v>
          </cell>
          <cell r="C1346" t="str">
            <v>m3</v>
          </cell>
          <cell r="D1346">
            <v>1</v>
          </cell>
          <cell r="E1346" t="str">
            <v>m3</v>
          </cell>
        </row>
        <row r="1347">
          <cell r="A1347" t="str">
            <v>M709</v>
          </cell>
          <cell r="B1347" t="str">
            <v>Brita Comercial</v>
          </cell>
          <cell r="C1347" t="str">
            <v>m3</v>
          </cell>
          <cell r="D1347">
            <v>1</v>
          </cell>
          <cell r="E1347" t="str">
            <v>m3</v>
          </cell>
        </row>
        <row r="1348">
          <cell r="A1348" t="str">
            <v>M710</v>
          </cell>
          <cell r="B1348" t="str">
            <v>Pedra de mão</v>
          </cell>
          <cell r="C1348" t="str">
            <v>m3</v>
          </cell>
          <cell r="D1348">
            <v>1</v>
          </cell>
          <cell r="E1348" t="str">
            <v>m3</v>
          </cell>
        </row>
        <row r="1349">
          <cell r="A1349" t="str">
            <v>M715</v>
          </cell>
          <cell r="B1349" t="str">
            <v>Pó calcário dolomítico</v>
          </cell>
          <cell r="C1349" t="str">
            <v>kg</v>
          </cell>
          <cell r="D1349">
            <v>1</v>
          </cell>
          <cell r="E1349" t="str">
            <v>kg</v>
          </cell>
        </row>
        <row r="1350">
          <cell r="A1350" t="str">
            <v>M901</v>
          </cell>
          <cell r="B1350" t="str">
            <v>Aparelho de apoio neoprene fretado</v>
          </cell>
          <cell r="C1350" t="str">
            <v>dm3</v>
          </cell>
          <cell r="D1350">
            <v>1</v>
          </cell>
          <cell r="E1350" t="str">
            <v>dm3</v>
          </cell>
        </row>
        <row r="1351">
          <cell r="A1351" t="str">
            <v>M902</v>
          </cell>
          <cell r="B1351" t="str">
            <v>Tubo de PVC D=75 mm</v>
          </cell>
          <cell r="C1351" t="str">
            <v>vr</v>
          </cell>
          <cell r="D1351">
            <v>6</v>
          </cell>
          <cell r="E1351" t="str">
            <v>m</v>
          </cell>
        </row>
        <row r="1352">
          <cell r="A1352" t="str">
            <v>M903</v>
          </cell>
          <cell r="B1352" t="str">
            <v>Manta sintética (Bidim) OP-20</v>
          </cell>
          <cell r="C1352" t="str">
            <v>m2</v>
          </cell>
          <cell r="D1352">
            <v>1</v>
          </cell>
          <cell r="E1352" t="str">
            <v>m2</v>
          </cell>
        </row>
        <row r="1353">
          <cell r="A1353" t="str">
            <v>M904</v>
          </cell>
          <cell r="B1353" t="str">
            <v>Manta sintética (Bidim) OP-30</v>
          </cell>
          <cell r="C1353" t="str">
            <v>m2</v>
          </cell>
          <cell r="D1353">
            <v>1</v>
          </cell>
          <cell r="E1353" t="str">
            <v>m2</v>
          </cell>
        </row>
        <row r="1354">
          <cell r="A1354" t="str">
            <v>M905</v>
          </cell>
          <cell r="B1354" t="str">
            <v>Filler</v>
          </cell>
          <cell r="C1354" t="str">
            <v>kg</v>
          </cell>
          <cell r="D1354">
            <v>1</v>
          </cell>
          <cell r="E1354" t="str">
            <v>kg</v>
          </cell>
        </row>
        <row r="1355">
          <cell r="A1355" t="str">
            <v>M906</v>
          </cell>
          <cell r="B1355" t="str">
            <v>Sementes p/ hidrossemeadura</v>
          </cell>
          <cell r="C1355" t="str">
            <v>kg</v>
          </cell>
          <cell r="D1355">
            <v>1</v>
          </cell>
          <cell r="E1355" t="str">
            <v>kg</v>
          </cell>
        </row>
        <row r="1356">
          <cell r="A1356" t="str">
            <v>M907</v>
          </cell>
          <cell r="B1356" t="str">
            <v>Adubo orgânico</v>
          </cell>
          <cell r="C1356" t="str">
            <v>t</v>
          </cell>
          <cell r="D1356">
            <v>1000</v>
          </cell>
          <cell r="E1356" t="str">
            <v>kg</v>
          </cell>
        </row>
        <row r="1357">
          <cell r="A1357" t="str">
            <v>M908</v>
          </cell>
          <cell r="B1357" t="str">
            <v>Eletrodo p/ solda eletr. OK 46.00</v>
          </cell>
          <cell r="C1357" t="str">
            <v>kg</v>
          </cell>
          <cell r="D1357">
            <v>1</v>
          </cell>
          <cell r="E1357" t="str">
            <v>kg</v>
          </cell>
        </row>
        <row r="1358">
          <cell r="A1358" t="str">
            <v>M909</v>
          </cell>
          <cell r="B1358" t="str">
            <v>Tubo de PVC perfurado D=50 mm</v>
          </cell>
          <cell r="C1358" t="str">
            <v>vr</v>
          </cell>
          <cell r="D1358">
            <v>6</v>
          </cell>
          <cell r="E1358" t="str">
            <v>m</v>
          </cell>
        </row>
        <row r="1359">
          <cell r="A1359" t="str">
            <v>M910</v>
          </cell>
          <cell r="B1359" t="str">
            <v>Tubo de PVC rígido D=50 mm</v>
          </cell>
          <cell r="C1359" t="str">
            <v>vr</v>
          </cell>
          <cell r="D1359">
            <v>6</v>
          </cell>
          <cell r="E1359" t="str">
            <v>m</v>
          </cell>
        </row>
        <row r="1360">
          <cell r="A1360" t="str">
            <v>M911</v>
          </cell>
          <cell r="B1360" t="str">
            <v>Tubo de PVC D=100 mm</v>
          </cell>
          <cell r="C1360" t="str">
            <v>vr</v>
          </cell>
          <cell r="D1360">
            <v>6</v>
          </cell>
          <cell r="E1360" t="str">
            <v>m</v>
          </cell>
        </row>
        <row r="1361">
          <cell r="A1361" t="str">
            <v>M920</v>
          </cell>
          <cell r="B1361" t="str">
            <v>Meio tubo de concreto D=40 cm</v>
          </cell>
          <cell r="C1361" t="str">
            <v>m</v>
          </cell>
          <cell r="D1361">
            <v>1</v>
          </cell>
          <cell r="E1361" t="str">
            <v>m</v>
          </cell>
        </row>
        <row r="1362">
          <cell r="A1362" t="str">
            <v>M930</v>
          </cell>
          <cell r="B1362" t="str">
            <v>Gabião caixa 2x1x1m galvanizado</v>
          </cell>
          <cell r="C1362" t="str">
            <v>un</v>
          </cell>
          <cell r="D1362">
            <v>1</v>
          </cell>
          <cell r="E1362" t="str">
            <v>un</v>
          </cell>
        </row>
        <row r="1363">
          <cell r="A1363" t="str">
            <v>M935</v>
          </cell>
          <cell r="B1363" t="str">
            <v>Terra arm. ECE - greide 0&lt;h&lt;6m</v>
          </cell>
          <cell r="C1363" t="str">
            <v>m2</v>
          </cell>
          <cell r="D1363">
            <v>1</v>
          </cell>
          <cell r="E1363" t="str">
            <v>m2</v>
          </cell>
        </row>
        <row r="1364">
          <cell r="A1364" t="str">
            <v>M936</v>
          </cell>
          <cell r="B1364" t="str">
            <v>Terra arm. ECE - greide 6&lt;h&lt;9m</v>
          </cell>
          <cell r="C1364" t="str">
            <v>m2</v>
          </cell>
          <cell r="D1364">
            <v>1</v>
          </cell>
          <cell r="E1364" t="str">
            <v>m2</v>
          </cell>
        </row>
        <row r="1365">
          <cell r="A1365" t="str">
            <v>M937</v>
          </cell>
          <cell r="B1365" t="str">
            <v>Terra arm. ECE - greide 9&lt;h&lt;12m</v>
          </cell>
          <cell r="C1365" t="str">
            <v>m2</v>
          </cell>
          <cell r="D1365">
            <v>1</v>
          </cell>
          <cell r="E1365" t="str">
            <v>m2</v>
          </cell>
        </row>
        <row r="1366">
          <cell r="A1366" t="str">
            <v>M938</v>
          </cell>
          <cell r="B1366" t="str">
            <v>Terra arm. ECE- pé talude 0&lt;h&lt;6m</v>
          </cell>
          <cell r="C1366" t="str">
            <v>m2</v>
          </cell>
          <cell r="D1366">
            <v>1</v>
          </cell>
          <cell r="E1366" t="str">
            <v>m2</v>
          </cell>
        </row>
        <row r="1367">
          <cell r="A1367" t="str">
            <v>M939</v>
          </cell>
          <cell r="B1367" t="str">
            <v>Terra arm. ECE- pé talude 6&lt;h&lt;9m</v>
          </cell>
          <cell r="C1367" t="str">
            <v>m2</v>
          </cell>
          <cell r="D1367">
            <v>1</v>
          </cell>
          <cell r="E1367" t="str">
            <v>m2</v>
          </cell>
        </row>
        <row r="1368">
          <cell r="A1368" t="str">
            <v>M940</v>
          </cell>
          <cell r="B1368" t="str">
            <v>Terra arm. ECE- pé talude 9&lt;h&lt;12m</v>
          </cell>
          <cell r="C1368" t="str">
            <v>m2</v>
          </cell>
          <cell r="D1368">
            <v>1</v>
          </cell>
          <cell r="E1368" t="str">
            <v>m2</v>
          </cell>
        </row>
        <row r="1369">
          <cell r="A1369" t="str">
            <v>M941</v>
          </cell>
          <cell r="B1369" t="str">
            <v>Terra arm. ECE-enc. portante 0&lt;h&lt;6m</v>
          </cell>
          <cell r="C1369" t="str">
            <v>m2</v>
          </cell>
          <cell r="D1369">
            <v>1</v>
          </cell>
          <cell r="E1369" t="str">
            <v>m2</v>
          </cell>
        </row>
        <row r="1370">
          <cell r="A1370" t="str">
            <v>M942</v>
          </cell>
          <cell r="B1370" t="str">
            <v>Terra arm. ECE-enc. portante 6&lt;h&lt;9m</v>
          </cell>
          <cell r="C1370" t="str">
            <v>m2</v>
          </cell>
          <cell r="D1370">
            <v>1</v>
          </cell>
          <cell r="E1370" t="str">
            <v>m2</v>
          </cell>
        </row>
        <row r="1371">
          <cell r="A1371" t="str">
            <v>M945</v>
          </cell>
          <cell r="B1371" t="str">
            <v>Haste para perfuratriz de esteira</v>
          </cell>
          <cell r="C1371" t="str">
            <v>un</v>
          </cell>
          <cell r="D1371">
            <v>1</v>
          </cell>
          <cell r="E1371" t="str">
            <v>un</v>
          </cell>
        </row>
        <row r="1372">
          <cell r="A1372" t="str">
            <v>M946</v>
          </cell>
          <cell r="B1372" t="str">
            <v>Luva para perfuratriz de esteira</v>
          </cell>
          <cell r="C1372" t="str">
            <v>un</v>
          </cell>
          <cell r="D1372">
            <v>1</v>
          </cell>
          <cell r="E1372" t="str">
            <v>un</v>
          </cell>
        </row>
        <row r="1373">
          <cell r="A1373" t="str">
            <v>M947</v>
          </cell>
          <cell r="B1373" t="str">
            <v>Punho para perfuratriz de esteira</v>
          </cell>
          <cell r="C1373" t="str">
            <v>un</v>
          </cell>
          <cell r="D1373">
            <v>1</v>
          </cell>
          <cell r="E1373" t="str">
            <v>un</v>
          </cell>
        </row>
        <row r="1374">
          <cell r="A1374" t="str">
            <v>M948</v>
          </cell>
          <cell r="B1374" t="str">
            <v>Coroa para perfuratriz de esteira</v>
          </cell>
          <cell r="C1374" t="str">
            <v>un</v>
          </cell>
          <cell r="D1374">
            <v>1</v>
          </cell>
          <cell r="E1374" t="str">
            <v>un</v>
          </cell>
        </row>
        <row r="1375">
          <cell r="A1375" t="str">
            <v>M949</v>
          </cell>
          <cell r="B1375" t="str">
            <v>Disco diam. p/ máq. de disco 48kW</v>
          </cell>
          <cell r="C1375" t="str">
            <v>un</v>
          </cell>
          <cell r="D1375">
            <v>1</v>
          </cell>
          <cell r="E1375" t="str">
            <v>un</v>
          </cell>
        </row>
        <row r="1376">
          <cell r="A1376" t="str">
            <v>M950</v>
          </cell>
          <cell r="B1376" t="str">
            <v>Coroa de diamante linha NX</v>
          </cell>
          <cell r="C1376" t="str">
            <v>un</v>
          </cell>
          <cell r="D1376">
            <v>1</v>
          </cell>
          <cell r="E1376" t="str">
            <v>un</v>
          </cell>
        </row>
        <row r="1377">
          <cell r="A1377" t="str">
            <v>M951</v>
          </cell>
          <cell r="B1377" t="str">
            <v>Calibrador de diamante linha NX</v>
          </cell>
          <cell r="C1377" t="str">
            <v>un</v>
          </cell>
          <cell r="D1377">
            <v>1</v>
          </cell>
          <cell r="E1377" t="str">
            <v>un</v>
          </cell>
        </row>
        <row r="1378">
          <cell r="A1378" t="str">
            <v>M952</v>
          </cell>
          <cell r="B1378" t="str">
            <v>Mola comum linha NX</v>
          </cell>
          <cell r="C1378" t="str">
            <v>un</v>
          </cell>
          <cell r="D1378">
            <v>1</v>
          </cell>
          <cell r="E1378" t="str">
            <v>un</v>
          </cell>
        </row>
        <row r="1379">
          <cell r="A1379" t="str">
            <v>M953</v>
          </cell>
          <cell r="B1379" t="str">
            <v>Barrilete simples linha NX</v>
          </cell>
          <cell r="C1379" t="str">
            <v>un</v>
          </cell>
          <cell r="D1379">
            <v>1</v>
          </cell>
          <cell r="E1379" t="str">
            <v>un</v>
          </cell>
        </row>
        <row r="1380">
          <cell r="A1380" t="str">
            <v>M954</v>
          </cell>
          <cell r="B1380" t="str">
            <v>Haste paredes paraleleas c/ niples</v>
          </cell>
          <cell r="C1380" t="str">
            <v>un</v>
          </cell>
          <cell r="D1380">
            <v>1</v>
          </cell>
          <cell r="E1380" t="str">
            <v>un</v>
          </cell>
        </row>
        <row r="1381">
          <cell r="A1381" t="str">
            <v>M955</v>
          </cell>
          <cell r="B1381" t="str">
            <v>Coroa de widia linha NX</v>
          </cell>
          <cell r="C1381" t="str">
            <v>un</v>
          </cell>
          <cell r="D1381">
            <v>1</v>
          </cell>
          <cell r="E1381" t="str">
            <v>un</v>
          </cell>
        </row>
        <row r="1382">
          <cell r="A1382" t="str">
            <v>M956</v>
          </cell>
          <cell r="B1382" t="str">
            <v>Sapata de widia linha NX</v>
          </cell>
          <cell r="C1382" t="str">
            <v>un</v>
          </cell>
          <cell r="D1382">
            <v>1</v>
          </cell>
          <cell r="E1382" t="str">
            <v>un</v>
          </cell>
        </row>
        <row r="1383">
          <cell r="A1383" t="str">
            <v>M957</v>
          </cell>
          <cell r="B1383" t="str">
            <v>Revestimento c/ conector linha NX</v>
          </cell>
          <cell r="C1383" t="str">
            <v>un</v>
          </cell>
          <cell r="D1383">
            <v>1</v>
          </cell>
          <cell r="E1383" t="str">
            <v>un</v>
          </cell>
        </row>
        <row r="1384">
          <cell r="A1384" t="str">
            <v>M958</v>
          </cell>
          <cell r="B1384" t="str">
            <v>Calibrador de widia simples linh NX</v>
          </cell>
          <cell r="C1384" t="str">
            <v>un</v>
          </cell>
          <cell r="D1384">
            <v>1</v>
          </cell>
          <cell r="E1384" t="str">
            <v>un</v>
          </cell>
        </row>
        <row r="1385">
          <cell r="A1385" t="str">
            <v>M960</v>
          </cell>
          <cell r="B1385" t="str">
            <v>Fio de nylon n. 40</v>
          </cell>
          <cell r="C1385" t="str">
            <v>rl</v>
          </cell>
          <cell r="D1385">
            <v>100</v>
          </cell>
          <cell r="E1385" t="str">
            <v>m</v>
          </cell>
        </row>
        <row r="1386">
          <cell r="A1386" t="str">
            <v>M969</v>
          </cell>
          <cell r="B1386" t="str">
            <v>Película refletiva lentes expostas</v>
          </cell>
          <cell r="C1386" t="str">
            <v>m2</v>
          </cell>
          <cell r="D1386">
            <v>1</v>
          </cell>
          <cell r="E1386" t="str">
            <v>m2</v>
          </cell>
        </row>
        <row r="1387">
          <cell r="A1387" t="str">
            <v>M970</v>
          </cell>
          <cell r="B1387" t="str">
            <v>Película refletiva lentes inclusas</v>
          </cell>
          <cell r="C1387" t="str">
            <v>m2</v>
          </cell>
          <cell r="D1387">
            <v>1</v>
          </cell>
          <cell r="E1387" t="str">
            <v>m2</v>
          </cell>
        </row>
        <row r="1388">
          <cell r="A1388" t="str">
            <v>M971</v>
          </cell>
          <cell r="B1388" t="str">
            <v>Dispositivo anti-ofuscante</v>
          </cell>
          <cell r="C1388" t="str">
            <v>m</v>
          </cell>
          <cell r="D1388">
            <v>1</v>
          </cell>
          <cell r="E1388" t="str">
            <v>m</v>
          </cell>
        </row>
        <row r="1389">
          <cell r="A1389" t="str">
            <v>M972</v>
          </cell>
          <cell r="B1389" t="str">
            <v>Tacha refletiva monodirecional</v>
          </cell>
          <cell r="C1389" t="str">
            <v>un</v>
          </cell>
          <cell r="D1389">
            <v>1</v>
          </cell>
          <cell r="E1389" t="str">
            <v>un</v>
          </cell>
        </row>
        <row r="1390">
          <cell r="A1390" t="str">
            <v>M973</v>
          </cell>
          <cell r="B1390" t="str">
            <v>Tacha refletiva bidirecional</v>
          </cell>
          <cell r="C1390" t="str">
            <v>un</v>
          </cell>
          <cell r="D1390">
            <v>1</v>
          </cell>
          <cell r="E1390" t="str">
            <v>un</v>
          </cell>
        </row>
        <row r="1391">
          <cell r="A1391" t="str">
            <v>M974</v>
          </cell>
          <cell r="B1391" t="str">
            <v>Tachão refletivo monodirecional</v>
          </cell>
          <cell r="C1391" t="str">
            <v>un</v>
          </cell>
          <cell r="D1391">
            <v>1</v>
          </cell>
          <cell r="E1391" t="str">
            <v>un</v>
          </cell>
        </row>
        <row r="1392">
          <cell r="A1392" t="str">
            <v>M975</v>
          </cell>
          <cell r="B1392" t="str">
            <v>Tachão refletivo bidirecional</v>
          </cell>
          <cell r="C1392" t="str">
            <v>un</v>
          </cell>
          <cell r="D1392">
            <v>1</v>
          </cell>
          <cell r="E1392" t="str">
            <v>un</v>
          </cell>
        </row>
        <row r="1393">
          <cell r="A1393" t="str">
            <v>M976</v>
          </cell>
          <cell r="B1393" t="str">
            <v>Baguete limitador de polietileno</v>
          </cell>
          <cell r="C1393" t="str">
            <v>m</v>
          </cell>
          <cell r="D1393">
            <v>1</v>
          </cell>
          <cell r="E1393" t="str">
            <v>m</v>
          </cell>
        </row>
        <row r="1394">
          <cell r="A1394" t="str">
            <v>M977</v>
          </cell>
          <cell r="B1394" t="str">
            <v>Selante asfáltico polimerizado</v>
          </cell>
          <cell r="C1394" t="str">
            <v>l</v>
          </cell>
          <cell r="D1394">
            <v>1</v>
          </cell>
          <cell r="E1394" t="str">
            <v>l</v>
          </cell>
        </row>
        <row r="1395">
          <cell r="A1395" t="str">
            <v>M980</v>
          </cell>
          <cell r="B1395" t="str">
            <v>Indenização de jazida</v>
          </cell>
          <cell r="C1395" t="str">
            <v>m3</v>
          </cell>
          <cell r="D1395">
            <v>1</v>
          </cell>
          <cell r="E1395" t="str">
            <v>m3</v>
          </cell>
        </row>
        <row r="1396">
          <cell r="A1396" t="str">
            <v>M982</v>
          </cell>
          <cell r="B1396" t="str">
            <v>Isopor de 5cm de espessura</v>
          </cell>
          <cell r="C1396" t="str">
            <v>m2</v>
          </cell>
          <cell r="D1396">
            <v>1</v>
          </cell>
          <cell r="E1396" t="str">
            <v>m2</v>
          </cell>
        </row>
        <row r="1397">
          <cell r="A1397" t="str">
            <v>M983</v>
          </cell>
          <cell r="B1397" t="str">
            <v>Disco diam. p/ máq. de disco 6kW</v>
          </cell>
          <cell r="C1397" t="str">
            <v>un</v>
          </cell>
          <cell r="D1397">
            <v>1</v>
          </cell>
          <cell r="E1397" t="str">
            <v>un</v>
          </cell>
        </row>
        <row r="1398">
          <cell r="A1398" t="str">
            <v>M984</v>
          </cell>
          <cell r="B1398" t="str">
            <v>Chumbadores</v>
          </cell>
          <cell r="C1398" t="str">
            <v>pç</v>
          </cell>
          <cell r="D1398">
            <v>0.3</v>
          </cell>
          <cell r="E1398" t="str">
            <v>kg</v>
          </cell>
        </row>
        <row r="1399">
          <cell r="A1399" t="str">
            <v>M985</v>
          </cell>
          <cell r="B1399" t="str">
            <v>Tubo plástico para purgadores</v>
          </cell>
          <cell r="C1399" t="str">
            <v>m</v>
          </cell>
          <cell r="D1399">
            <v>1</v>
          </cell>
          <cell r="E1399" t="str">
            <v>m</v>
          </cell>
        </row>
        <row r="1400">
          <cell r="A1400" t="str">
            <v>M996</v>
          </cell>
          <cell r="B1400" t="str">
            <v>Material Demolido</v>
          </cell>
          <cell r="C1400" t="str">
            <v>t</v>
          </cell>
          <cell r="D1400">
            <v>1</v>
          </cell>
          <cell r="E1400" t="str">
            <v>t</v>
          </cell>
        </row>
        <row r="1401">
          <cell r="A1401" t="str">
            <v>M997</v>
          </cell>
          <cell r="B1401" t="str">
            <v>Material Fresado</v>
          </cell>
          <cell r="C1401" t="str">
            <v>t</v>
          </cell>
          <cell r="D1401">
            <v>1</v>
          </cell>
          <cell r="E1401" t="str">
            <v>t</v>
          </cell>
        </row>
        <row r="1402">
          <cell r="A1402" t="str">
            <v>M998</v>
          </cell>
          <cell r="B1402" t="str">
            <v>Madeira</v>
          </cell>
          <cell r="C1402" t="str">
            <v>t</v>
          </cell>
          <cell r="D1402">
            <v>1</v>
          </cell>
          <cell r="E1402" t="str">
            <v>t</v>
          </cell>
        </row>
        <row r="1403">
          <cell r="A1403" t="str">
            <v>M999</v>
          </cell>
          <cell r="B1403" t="str">
            <v>Material retirado da pista</v>
          </cell>
          <cell r="C1403" t="str">
            <v>t</v>
          </cell>
          <cell r="D1403">
            <v>1</v>
          </cell>
          <cell r="E1403" t="str">
            <v>t</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rviços"/>
      <sheetName val="CURVA ABC"/>
      <sheetName val="CURVA ABC (2)"/>
      <sheetName val="Transporte"/>
      <sheetName val="DRENAGEM"/>
      <sheetName val="DRENAGEM (2)"/>
      <sheetName val="DRENAGEM (3)"/>
    </sheetNames>
    <sheetDataSet>
      <sheetData sheetId="0">
        <row r="3">
          <cell r="B3" t="str">
            <v>Atividades Auxiliares ou Básica</v>
          </cell>
          <cell r="F3" t="str">
            <v>Und</v>
          </cell>
        </row>
        <row r="4">
          <cell r="A4" t="str">
            <v>1 A 00 001 00</v>
          </cell>
          <cell r="B4" t="str">
            <v>Transporte local c/ basc. 5m3 rodov. não pav.</v>
          </cell>
          <cell r="E4" t="str">
            <v>tkm</v>
          </cell>
          <cell r="F4" t="str">
            <v>excluído</v>
          </cell>
        </row>
        <row r="5">
          <cell r="A5" t="str">
            <v>1 A 00 001 05</v>
          </cell>
          <cell r="B5" t="str">
            <v>Transp. local c/ basc. 10m3 rodov. não pav (const)</v>
          </cell>
          <cell r="E5" t="str">
            <v>tkm</v>
          </cell>
          <cell r="F5">
            <v>0.35</v>
          </cell>
        </row>
        <row r="6">
          <cell r="A6" t="str">
            <v>1 A 00 001 06</v>
          </cell>
          <cell r="B6" t="str">
            <v>Transp. local c/ basc. 10m3 rodov. não pav (consv)</v>
          </cell>
          <cell r="E6" t="str">
            <v>tkm</v>
          </cell>
          <cell r="F6">
            <v>0.42</v>
          </cell>
        </row>
        <row r="7">
          <cell r="A7" t="str">
            <v>1 A 00 001 07</v>
          </cell>
          <cell r="B7" t="str">
            <v>Transp. local c/ basc. 10m3 rodov. não pav (restr)</v>
          </cell>
          <cell r="E7" t="str">
            <v>tkm</v>
          </cell>
          <cell r="F7">
            <v>0.41</v>
          </cell>
        </row>
        <row r="8">
          <cell r="A8" t="str">
            <v>1 A 00 001 08</v>
          </cell>
          <cell r="B8" t="str">
            <v>Transporte local c/ basc. p/ rocha rodov. não pav.</v>
          </cell>
          <cell r="E8" t="str">
            <v>tkm</v>
          </cell>
          <cell r="F8">
            <v>0.49</v>
          </cell>
        </row>
        <row r="9">
          <cell r="A9" t="str">
            <v>1 A 00 001 40</v>
          </cell>
          <cell r="B9" t="str">
            <v>Transp. local c/ carroceria 15 t rodov. não pav.</v>
          </cell>
          <cell r="E9" t="str">
            <v>tkm</v>
          </cell>
          <cell r="F9">
            <v>0.45</v>
          </cell>
        </row>
        <row r="10">
          <cell r="A10" t="str">
            <v>1 A 00 001 41</v>
          </cell>
          <cell r="B10" t="str">
            <v>Transporte local c/ carroceria 4t rodov. não pav.</v>
          </cell>
          <cell r="E10" t="str">
            <v>tkm</v>
          </cell>
          <cell r="F10">
            <v>0.57999999999999996</v>
          </cell>
        </row>
        <row r="11">
          <cell r="A11" t="str">
            <v>1 A 00 001 50</v>
          </cell>
          <cell r="B11" t="str">
            <v>Transporte local c/ betoneira rodov. não pav.</v>
          </cell>
          <cell r="E11" t="str">
            <v>tkm</v>
          </cell>
          <cell r="F11">
            <v>0.54</v>
          </cell>
        </row>
        <row r="12">
          <cell r="A12" t="str">
            <v>1 A 00 001 60</v>
          </cell>
          <cell r="B12" t="str">
            <v>Transp. local c/ carroc. c/ guind. rodov. não pav.</v>
          </cell>
          <cell r="E12" t="str">
            <v>tkm</v>
          </cell>
          <cell r="F12">
            <v>0.61</v>
          </cell>
        </row>
        <row r="13">
          <cell r="A13" t="str">
            <v>1 A 00 001 90</v>
          </cell>
          <cell r="B13" t="str">
            <v>Transporte comercial c/ carroc. rodov. não pav.</v>
          </cell>
          <cell r="E13" t="str">
            <v>tkm</v>
          </cell>
          <cell r="F13">
            <v>0.27</v>
          </cell>
        </row>
        <row r="14">
          <cell r="A14" t="str">
            <v>1 A 00 002 00</v>
          </cell>
          <cell r="B14" t="str">
            <v>Transporte local c/ basc. 5m3 rodov. pav.</v>
          </cell>
          <cell r="E14" t="str">
            <v>tkm</v>
          </cell>
          <cell r="F14">
            <v>0.32</v>
          </cell>
        </row>
        <row r="15">
          <cell r="A15" t="str">
            <v>1 A 00 002 03</v>
          </cell>
          <cell r="B15" t="str">
            <v>Transp. local material para remendos</v>
          </cell>
          <cell r="E15" t="str">
            <v>tkm</v>
          </cell>
          <cell r="F15">
            <v>0.66</v>
          </cell>
        </row>
        <row r="16">
          <cell r="A16" t="str">
            <v>1 A 00 002 05</v>
          </cell>
          <cell r="B16" t="str">
            <v>Transp. local c/ basc. 10m3 rodov. pav. (const)</v>
          </cell>
          <cell r="E16" t="str">
            <v>tkm</v>
          </cell>
          <cell r="F16">
            <v>0.27</v>
          </cell>
        </row>
        <row r="17">
          <cell r="A17" t="str">
            <v>1 A 00 002 06</v>
          </cell>
          <cell r="B17" t="str">
            <v>Transp. local c/ basc. 10m3 rodov. pav. (consv)</v>
          </cell>
          <cell r="E17" t="str">
            <v>tkm</v>
          </cell>
          <cell r="F17">
            <v>0.32</v>
          </cell>
        </row>
        <row r="18">
          <cell r="A18" t="str">
            <v>1 A 00 002 07</v>
          </cell>
          <cell r="B18" t="str">
            <v>Transp. local c/ basc. 10m3 rodov. pav. (restr)</v>
          </cell>
          <cell r="E18" t="str">
            <v>tkm</v>
          </cell>
          <cell r="F18">
            <v>0.31</v>
          </cell>
        </row>
        <row r="19">
          <cell r="A19" t="str">
            <v>1 A 00 002 08</v>
          </cell>
          <cell r="B19" t="str">
            <v>Transporte local c/ basc. p/ rocha rodov. pav.</v>
          </cell>
          <cell r="E19" t="str">
            <v>tkm</v>
          </cell>
          <cell r="F19">
            <v>0.37</v>
          </cell>
        </row>
        <row r="20">
          <cell r="A20" t="str">
            <v>1 A 00 002 40</v>
          </cell>
          <cell r="B20" t="str">
            <v>Transporte local c/ carroceria 15 t rodov. pav.</v>
          </cell>
          <cell r="E20" t="str">
            <v>tkm</v>
          </cell>
          <cell r="F20">
            <v>0.34</v>
          </cell>
        </row>
        <row r="21">
          <cell r="A21" t="str">
            <v>1 A 00 002 41</v>
          </cell>
          <cell r="B21" t="str">
            <v>Transporte local c/ carroceria 4t rodov. pav.</v>
          </cell>
          <cell r="E21" t="str">
            <v>tkm</v>
          </cell>
          <cell r="F21">
            <v>0.45</v>
          </cell>
        </row>
        <row r="22">
          <cell r="A22" t="str">
            <v>1 A 00 002 50</v>
          </cell>
          <cell r="B22" t="str">
            <v>Transporte local c/ betoneira rodov. pav.</v>
          </cell>
          <cell r="E22" t="str">
            <v>tkm</v>
          </cell>
          <cell r="F22">
            <v>0.4</v>
          </cell>
        </row>
        <row r="23">
          <cell r="A23" t="str">
            <v>1 A 00 002 60</v>
          </cell>
          <cell r="B23" t="str">
            <v>Transp. local c/ carroceria c/ guind. rodov. pav.</v>
          </cell>
          <cell r="E23" t="str">
            <v>tkm</v>
          </cell>
          <cell r="F23">
            <v>0.55000000000000004</v>
          </cell>
        </row>
        <row r="24">
          <cell r="A24" t="str">
            <v>1 A 00 002 90</v>
          </cell>
          <cell r="B24" t="str">
            <v>Transporte comercial c/ carroceria rodov. pav.</v>
          </cell>
          <cell r="E24" t="str">
            <v>tkm</v>
          </cell>
          <cell r="F24">
            <v>0.18</v>
          </cell>
        </row>
        <row r="25">
          <cell r="A25" t="str">
            <v>1 A 00 102 00</v>
          </cell>
          <cell r="B25" t="str">
            <v>Transporte local de material betuminoso</v>
          </cell>
          <cell r="E25" t="str">
            <v>tkm</v>
          </cell>
          <cell r="F25">
            <v>0.73</v>
          </cell>
        </row>
        <row r="26">
          <cell r="A26" t="str">
            <v>1 A 00 112 90</v>
          </cell>
          <cell r="B26" t="str">
            <v>Transporte comercial material betuminoso a quente</v>
          </cell>
          <cell r="E26" t="str">
            <v>tkm</v>
          </cell>
          <cell r="F26">
            <v>0</v>
          </cell>
        </row>
        <row r="27">
          <cell r="A27" t="str">
            <v>1 A 00 112 91</v>
          </cell>
          <cell r="B27" t="str">
            <v>Transporte comercial material betuminoso a frio</v>
          </cell>
          <cell r="E27" t="str">
            <v>tkm</v>
          </cell>
          <cell r="F27">
            <v>0</v>
          </cell>
        </row>
        <row r="28">
          <cell r="A28" t="str">
            <v>1 A 00 201 70</v>
          </cell>
          <cell r="B28" t="str">
            <v>Transp. local água c/ cam. tanque rodov. não pav.</v>
          </cell>
          <cell r="E28" t="str">
            <v>tkm</v>
          </cell>
          <cell r="F28">
            <v>0.5</v>
          </cell>
        </row>
        <row r="29">
          <cell r="A29" t="str">
            <v>1 A 00 202 70</v>
          </cell>
          <cell r="B29" t="str">
            <v>Transp. local de água c/ cam. tanque rodov. pav.</v>
          </cell>
          <cell r="E29" t="str">
            <v>tkm</v>
          </cell>
          <cell r="F29">
            <v>0.37</v>
          </cell>
        </row>
        <row r="30">
          <cell r="A30" t="str">
            <v>1 A 00 301 00</v>
          </cell>
          <cell r="B30" t="str">
            <v>Fornecimento de Aço CA-25</v>
          </cell>
          <cell r="E30" t="str">
            <v>kg</v>
          </cell>
          <cell r="F30">
            <v>2.12</v>
          </cell>
        </row>
        <row r="31">
          <cell r="A31" t="str">
            <v>1 A 00 302 00</v>
          </cell>
          <cell r="B31" t="str">
            <v>Fornecimento de Aço CA-50</v>
          </cell>
          <cell r="E31" t="str">
            <v>kg</v>
          </cell>
          <cell r="F31">
            <v>2.09</v>
          </cell>
        </row>
        <row r="32">
          <cell r="A32" t="str">
            <v>1 A 00 303 00</v>
          </cell>
          <cell r="B32" t="str">
            <v>Fornecimento de Aço CA-60</v>
          </cell>
          <cell r="E32" t="str">
            <v>kg</v>
          </cell>
          <cell r="F32">
            <v>2.2599999999999998</v>
          </cell>
        </row>
        <row r="33">
          <cell r="A33" t="str">
            <v>1 A 00 717 00</v>
          </cell>
          <cell r="B33" t="str">
            <v>Brita Comercial</v>
          </cell>
          <cell r="E33" t="str">
            <v>m3</v>
          </cell>
          <cell r="F33">
            <v>20</v>
          </cell>
        </row>
        <row r="34">
          <cell r="A34" t="str">
            <v>1 A 00 961 00</v>
          </cell>
          <cell r="B34" t="str">
            <v>Peças de Desgaste do Britador 30m3/h</v>
          </cell>
          <cell r="E34" t="str">
            <v>cjh</v>
          </cell>
          <cell r="F34">
            <v>23.36</v>
          </cell>
        </row>
        <row r="35">
          <cell r="A35" t="str">
            <v>1 A 00 962 00</v>
          </cell>
          <cell r="B35" t="str">
            <v>Peças de Desgaste do Britador 9 a 20m3/h</v>
          </cell>
          <cell r="E35" t="str">
            <v>cjh</v>
          </cell>
          <cell r="F35">
            <v>13.31</v>
          </cell>
        </row>
        <row r="36">
          <cell r="A36" t="str">
            <v>1 A 00 963 00</v>
          </cell>
          <cell r="B36" t="str">
            <v>Peças de Desgaste do Britador 80m3/h</v>
          </cell>
          <cell r="E36" t="str">
            <v>cjh</v>
          </cell>
          <cell r="F36">
            <v>61.37</v>
          </cell>
        </row>
        <row r="37">
          <cell r="A37" t="str">
            <v>1 A 00 964 00</v>
          </cell>
          <cell r="B37" t="str">
            <v>Peças de desgaste britador prod. de rachão</v>
          </cell>
          <cell r="E37" t="str">
            <v>cjh</v>
          </cell>
          <cell r="F37">
            <v>18.07</v>
          </cell>
        </row>
        <row r="38">
          <cell r="A38" t="str">
            <v>1 A 01 100 01</v>
          </cell>
          <cell r="B38" t="str">
            <v>Limpeza camada vegetal em jazida (const e restr.)</v>
          </cell>
          <cell r="E38" t="str">
            <v>m2</v>
          </cell>
          <cell r="F38">
            <v>0.23</v>
          </cell>
        </row>
        <row r="39">
          <cell r="A39" t="str">
            <v>1 A 01 100 02</v>
          </cell>
          <cell r="B39" t="str">
            <v>Limpeza de camada vegetal em jazida (consv)</v>
          </cell>
          <cell r="E39" t="str">
            <v>m2</v>
          </cell>
          <cell r="F39">
            <v>0.48</v>
          </cell>
        </row>
        <row r="40">
          <cell r="A40" t="str">
            <v>1 A 01 105 01</v>
          </cell>
          <cell r="B40" t="str">
            <v>Expurgo de jazida (const e restr)</v>
          </cell>
          <cell r="E40" t="str">
            <v>m3</v>
          </cell>
          <cell r="F40">
            <v>1.22</v>
          </cell>
        </row>
        <row r="41">
          <cell r="A41" t="str">
            <v>1 A 01 105 02</v>
          </cell>
          <cell r="B41" t="str">
            <v>Expurgo de jazida (consv)</v>
          </cell>
          <cell r="E41" t="str">
            <v>m3</v>
          </cell>
          <cell r="F41">
            <v>2.62</v>
          </cell>
        </row>
        <row r="42">
          <cell r="A42" t="str">
            <v>1 A 01 111 00</v>
          </cell>
          <cell r="B42" t="str">
            <v>Material de base (consv)</v>
          </cell>
          <cell r="E42" t="str">
            <v>m3</v>
          </cell>
          <cell r="F42">
            <v>0</v>
          </cell>
        </row>
        <row r="43">
          <cell r="A43" t="str">
            <v>1 A 01 111 01</v>
          </cell>
          <cell r="B43" t="str">
            <v>Esc. e carga material de jazida (consv)</v>
          </cell>
          <cell r="E43" t="str">
            <v>m3</v>
          </cell>
          <cell r="F43">
            <v>5.13</v>
          </cell>
        </row>
        <row r="44">
          <cell r="A44" t="str">
            <v>1 A 01 120 01</v>
          </cell>
          <cell r="B44" t="str">
            <v>Escav. e carga de mater. de jazida(const e restr)</v>
          </cell>
          <cell r="E44" t="str">
            <v>m3</v>
          </cell>
          <cell r="F44">
            <v>3.7</v>
          </cell>
        </row>
        <row r="45">
          <cell r="A45" t="str">
            <v>1 A 01 150 01</v>
          </cell>
          <cell r="B45" t="str">
            <v>Rocha p/ britagem c/ perfur. sobre esteira</v>
          </cell>
          <cell r="E45" t="str">
            <v>m3</v>
          </cell>
          <cell r="F45">
            <v>17.23</v>
          </cell>
        </row>
        <row r="46">
          <cell r="A46" t="str">
            <v>1 A 01 150 02</v>
          </cell>
          <cell r="B46" t="str">
            <v>Rocha p/ britagem com perfuratriz manual</v>
          </cell>
          <cell r="E46" t="str">
            <v>m3</v>
          </cell>
          <cell r="F46">
            <v>19.3</v>
          </cell>
        </row>
        <row r="47">
          <cell r="A47" t="str">
            <v>1 A 01 155 01</v>
          </cell>
          <cell r="B47" t="str">
            <v>Rachão e pedra-de-mão produzidos-(const e rest)</v>
          </cell>
          <cell r="E47" t="str">
            <v>m3</v>
          </cell>
          <cell r="F47">
            <v>13.77</v>
          </cell>
        </row>
        <row r="48">
          <cell r="A48" t="str">
            <v>1 A 01 170 01</v>
          </cell>
          <cell r="B48" t="str">
            <v>Areia extraída com equipamento tipo "drag-line"</v>
          </cell>
          <cell r="E48" t="str">
            <v>m3</v>
          </cell>
          <cell r="F48">
            <v>4.51</v>
          </cell>
        </row>
        <row r="49">
          <cell r="A49" t="str">
            <v>1 A 01 170 02</v>
          </cell>
          <cell r="B49" t="str">
            <v>Areia extraída com trator e carregadeira</v>
          </cell>
          <cell r="E49" t="str">
            <v>m3</v>
          </cell>
          <cell r="F49">
            <v>3.72</v>
          </cell>
        </row>
        <row r="50">
          <cell r="A50" t="str">
            <v>1 A 01 170 03</v>
          </cell>
          <cell r="B50" t="str">
            <v>Areia extraída com draga de sucção (tipo bomba)</v>
          </cell>
          <cell r="E50" t="str">
            <v>m3</v>
          </cell>
          <cell r="F50">
            <v>10.49</v>
          </cell>
        </row>
        <row r="51">
          <cell r="A51" t="str">
            <v>1 A 01 200 01</v>
          </cell>
          <cell r="B51" t="str">
            <v>Brita produzida em central de britagem de 80 m3/h</v>
          </cell>
          <cell r="E51" t="str">
            <v>m3</v>
          </cell>
          <cell r="F51">
            <v>16.3</v>
          </cell>
        </row>
        <row r="52">
          <cell r="A52" t="str">
            <v>1 A 01 200 02</v>
          </cell>
          <cell r="B52" t="str">
            <v>Brita produzida em central de britagem de 30 m3/h</v>
          </cell>
          <cell r="E52" t="str">
            <v>m3</v>
          </cell>
          <cell r="F52">
            <v>21.32</v>
          </cell>
        </row>
        <row r="53">
          <cell r="A53" t="str">
            <v>1 A 01 200 04</v>
          </cell>
          <cell r="B53" t="str">
            <v>Pedra de mão produzida manualmente (consv)</v>
          </cell>
          <cell r="E53" t="str">
            <v>m3</v>
          </cell>
          <cell r="F53">
            <v>24.22</v>
          </cell>
        </row>
        <row r="54">
          <cell r="A54" t="str">
            <v>1 A 01 390 02</v>
          </cell>
          <cell r="B54" t="str">
            <v>Usinagem de CBUQ (capa de rolamento)</v>
          </cell>
          <cell r="E54" t="str">
            <v>t</v>
          </cell>
          <cell r="F54">
            <v>21.02</v>
          </cell>
        </row>
        <row r="55">
          <cell r="A55" t="str">
            <v>1 A 01 390 03</v>
          </cell>
          <cell r="B55" t="str">
            <v>Usinagem de CBUQ (binder)</v>
          </cell>
          <cell r="E55" t="str">
            <v>t</v>
          </cell>
          <cell r="F55">
            <v>20.61</v>
          </cell>
        </row>
        <row r="56">
          <cell r="A56" t="str">
            <v>1 A 01 391 02</v>
          </cell>
          <cell r="B56" t="str">
            <v>Usinagem de areia-asfalto</v>
          </cell>
          <cell r="E56" t="str">
            <v>t</v>
          </cell>
          <cell r="F56">
            <v>23.73</v>
          </cell>
        </row>
        <row r="57">
          <cell r="A57" t="str">
            <v>1 A 01 395 01</v>
          </cell>
          <cell r="B57" t="str">
            <v>Usinagem de brita graduada</v>
          </cell>
          <cell r="E57" t="str">
            <v>m3</v>
          </cell>
          <cell r="F57">
            <v>28.11</v>
          </cell>
        </row>
        <row r="58">
          <cell r="A58" t="str">
            <v>1 A 01 395 02</v>
          </cell>
          <cell r="B58" t="str">
            <v>Usinagem de solo-brita</v>
          </cell>
          <cell r="E58" t="str">
            <v>m3</v>
          </cell>
          <cell r="F58">
            <v>15.54</v>
          </cell>
        </row>
        <row r="59">
          <cell r="A59" t="str">
            <v>1 A 01 396 01</v>
          </cell>
          <cell r="B59" t="str">
            <v>Usinagem de solo-cimento</v>
          </cell>
          <cell r="E59" t="str">
            <v>m3</v>
          </cell>
          <cell r="F59">
            <v>74.66</v>
          </cell>
        </row>
        <row r="60">
          <cell r="A60" t="str">
            <v>1 A 01 396 02</v>
          </cell>
          <cell r="B60" t="str">
            <v>Usinagem de solo melhorado com cimento.</v>
          </cell>
          <cell r="E60" t="str">
            <v>m3</v>
          </cell>
          <cell r="F60">
            <v>40.020000000000003</v>
          </cell>
        </row>
        <row r="61">
          <cell r="A61" t="str">
            <v>1 A 01 397 02</v>
          </cell>
          <cell r="B61" t="str">
            <v>Usinagem de P.M.F.</v>
          </cell>
          <cell r="E61" t="str">
            <v>m3</v>
          </cell>
          <cell r="F61">
            <v>27.83</v>
          </cell>
        </row>
        <row r="62">
          <cell r="A62" t="str">
            <v>1 A 01 398 02</v>
          </cell>
          <cell r="B62" t="str">
            <v>Usinagem de CBUQ p/ reciclagem em usina fixa.</v>
          </cell>
          <cell r="E62" t="str">
            <v>t</v>
          </cell>
          <cell r="F62">
            <v>17.48</v>
          </cell>
        </row>
        <row r="63">
          <cell r="A63" t="str">
            <v>1 A 01 401 01</v>
          </cell>
          <cell r="B63" t="str">
            <v>Fôrma comum de madeira</v>
          </cell>
          <cell r="E63" t="str">
            <v>m2</v>
          </cell>
          <cell r="F63">
            <v>23.01</v>
          </cell>
        </row>
        <row r="64">
          <cell r="A64" t="str">
            <v>1 A 01 402 01</v>
          </cell>
          <cell r="B64" t="str">
            <v>Fôrma de placa compensada resinada</v>
          </cell>
          <cell r="E64" t="str">
            <v>m2</v>
          </cell>
          <cell r="F64">
            <v>18.27</v>
          </cell>
        </row>
        <row r="65">
          <cell r="A65" t="str">
            <v>1 A 01 403 01</v>
          </cell>
          <cell r="B65" t="str">
            <v>Fôrma de placa compensada plastificada</v>
          </cell>
          <cell r="E65" t="str">
            <v>m2</v>
          </cell>
          <cell r="F65">
            <v>20.22</v>
          </cell>
        </row>
        <row r="66">
          <cell r="A66" t="str">
            <v>1 A 01 404 01</v>
          </cell>
          <cell r="B66" t="str">
            <v>Fôrma para tubulão</v>
          </cell>
          <cell r="E66" t="str">
            <v>m2</v>
          </cell>
          <cell r="F66">
            <v>12.33</v>
          </cell>
        </row>
        <row r="67">
          <cell r="A67" t="str">
            <v>1 A 01 407 01</v>
          </cell>
          <cell r="B67" t="str">
            <v>Confecção e lançam. de concreto magro em betoneira</v>
          </cell>
          <cell r="E67" t="str">
            <v>m3</v>
          </cell>
          <cell r="F67">
            <v>134.68</v>
          </cell>
        </row>
        <row r="68">
          <cell r="A68" t="str">
            <v>1 A 01 408 01</v>
          </cell>
          <cell r="B68" t="str">
            <v>Concreto fck=8MPa contr raz uso geral conf e lanç</v>
          </cell>
          <cell r="E68" t="str">
            <v>m3</v>
          </cell>
          <cell r="F68">
            <v>160.74</v>
          </cell>
        </row>
        <row r="69">
          <cell r="A69" t="str">
            <v>1 A 01 410 01</v>
          </cell>
          <cell r="B69" t="str">
            <v>Concreto fck=10MPa contr raz uso geral conf e lanç</v>
          </cell>
          <cell r="E69" t="str">
            <v>m3</v>
          </cell>
          <cell r="F69">
            <v>169.68</v>
          </cell>
        </row>
        <row r="70">
          <cell r="A70" t="str">
            <v>1 A 01 412 01</v>
          </cell>
          <cell r="B70" t="str">
            <v>Concreto fck=12MPa contr raz uso geral conf e lanç</v>
          </cell>
          <cell r="E70" t="str">
            <v>m3</v>
          </cell>
          <cell r="F70">
            <v>179.02</v>
          </cell>
        </row>
        <row r="71">
          <cell r="A71" t="str">
            <v>1 A 01 415 01</v>
          </cell>
          <cell r="B71" t="str">
            <v>Concr estr fck=15MPa contr raz uso ger conf e lanç</v>
          </cell>
          <cell r="E71" t="str">
            <v>m3</v>
          </cell>
          <cell r="F71">
            <v>189.13</v>
          </cell>
        </row>
        <row r="72">
          <cell r="A72" t="str">
            <v>1 A 01 418 01</v>
          </cell>
          <cell r="B72" t="str">
            <v>Concr estr fck=18MPa contr raz uso ger conf e lanç</v>
          </cell>
          <cell r="E72" t="str">
            <v>m3</v>
          </cell>
          <cell r="F72">
            <v>198.85</v>
          </cell>
        </row>
        <row r="73">
          <cell r="A73" t="str">
            <v>1 A 01 422 01</v>
          </cell>
          <cell r="B73" t="str">
            <v>Concr estr fck=22MPa contr raz uso ger conf e lanç</v>
          </cell>
          <cell r="E73" t="str">
            <v>m3</v>
          </cell>
          <cell r="F73">
            <v>216.35</v>
          </cell>
        </row>
        <row r="74">
          <cell r="A74" t="str">
            <v>1 A 01 423 00</v>
          </cell>
          <cell r="B74" t="str">
            <v>Concreto fck=18MPa para pré-moldados (tubos)</v>
          </cell>
          <cell r="E74" t="str">
            <v>m3</v>
          </cell>
          <cell r="F74">
            <v>192.05</v>
          </cell>
        </row>
        <row r="75">
          <cell r="A75" t="str">
            <v>1 A 01 424 00</v>
          </cell>
          <cell r="B75" t="str">
            <v>Concreto poroso para pré-moldados (tubos)</v>
          </cell>
          <cell r="E75" t="str">
            <v>m3</v>
          </cell>
          <cell r="F75">
            <v>195.59</v>
          </cell>
        </row>
        <row r="76">
          <cell r="A76" t="str">
            <v>1 A 01 450 01</v>
          </cell>
          <cell r="B76" t="str">
            <v>Escoramento de bueiros celulares</v>
          </cell>
          <cell r="E76" t="str">
            <v>m3</v>
          </cell>
          <cell r="F76">
            <v>22.81</v>
          </cell>
        </row>
        <row r="77">
          <cell r="A77" t="str">
            <v>1 A 01 512 10</v>
          </cell>
          <cell r="B77" t="str">
            <v>Concreto ciclópico fck=12 MPa</v>
          </cell>
          <cell r="E77" t="str">
            <v>m3</v>
          </cell>
          <cell r="F77">
            <v>135.63</v>
          </cell>
        </row>
        <row r="78">
          <cell r="A78" t="str">
            <v>1 A 01 515 10</v>
          </cell>
          <cell r="B78" t="str">
            <v>Concreto ciclópico fck=15 MPa</v>
          </cell>
          <cell r="E78" t="str">
            <v>m3</v>
          </cell>
          <cell r="F78">
            <v>142.71</v>
          </cell>
        </row>
        <row r="79">
          <cell r="A79" t="str">
            <v>1 A 01 580 01</v>
          </cell>
          <cell r="B79" t="str">
            <v>Fornecimento, preparo e colocação formas aço CA 60</v>
          </cell>
          <cell r="E79" t="str">
            <v>kg</v>
          </cell>
          <cell r="F79">
            <v>3.8</v>
          </cell>
        </row>
        <row r="80">
          <cell r="A80" t="str">
            <v>1 A 01 580 02</v>
          </cell>
          <cell r="B80" t="str">
            <v>Fornecimento, preparo e colocação formas aço CA 50</v>
          </cell>
          <cell r="E80" t="str">
            <v>kg</v>
          </cell>
          <cell r="F80">
            <v>3.62</v>
          </cell>
        </row>
        <row r="81">
          <cell r="A81" t="str">
            <v>1 A 01 580 03</v>
          </cell>
          <cell r="B81" t="str">
            <v>Fornecimento, preparo e colocação formas aço CA 25</v>
          </cell>
          <cell r="E81" t="str">
            <v>kg</v>
          </cell>
          <cell r="F81">
            <v>3.65</v>
          </cell>
        </row>
        <row r="82">
          <cell r="A82" t="str">
            <v>1 A 01 603 01</v>
          </cell>
          <cell r="B82" t="str">
            <v>Argamassa cimento-areia 1:3</v>
          </cell>
          <cell r="E82" t="str">
            <v>m3</v>
          </cell>
          <cell r="F82">
            <v>217.24</v>
          </cell>
        </row>
        <row r="83">
          <cell r="A83" t="str">
            <v>1 A 01 604 01</v>
          </cell>
          <cell r="B83" t="str">
            <v>Argamassa cimento-areia 1:4</v>
          </cell>
          <cell r="E83" t="str">
            <v>m3</v>
          </cell>
          <cell r="F83">
            <v>178.49</v>
          </cell>
        </row>
        <row r="84">
          <cell r="A84" t="str">
            <v>1 A 01 606 01</v>
          </cell>
          <cell r="B84" t="str">
            <v>Argamassa cimento-areia 1:6</v>
          </cell>
          <cell r="E84" t="str">
            <v>m3</v>
          </cell>
          <cell r="F84">
            <v>149.31</v>
          </cell>
        </row>
        <row r="85">
          <cell r="A85" t="str">
            <v>1 A 01 620 01</v>
          </cell>
          <cell r="B85" t="str">
            <v>Argamassa cimento-solo 1:10</v>
          </cell>
          <cell r="E85" t="str">
            <v>m3</v>
          </cell>
          <cell r="F85">
            <v>92.93</v>
          </cell>
        </row>
        <row r="86">
          <cell r="A86" t="str">
            <v>1 A 01 653 00</v>
          </cell>
          <cell r="B86" t="str">
            <v>Usinagem para sub-base de concreto rolado</v>
          </cell>
          <cell r="E86" t="str">
            <v>m3</v>
          </cell>
          <cell r="F86">
            <v>78.349999999999994</v>
          </cell>
        </row>
        <row r="87">
          <cell r="A87" t="str">
            <v>1 A 01 654 00</v>
          </cell>
          <cell r="B87" t="str">
            <v>Usinagem p/ sub-base de concr. de cimento portland</v>
          </cell>
          <cell r="E87" t="str">
            <v>m3</v>
          </cell>
          <cell r="F87">
            <v>80.790000000000006</v>
          </cell>
        </row>
        <row r="88">
          <cell r="A88" t="str">
            <v>1 A 01 656 00</v>
          </cell>
          <cell r="B88" t="str">
            <v>Usinagem p/ conc. de cim. portland c/ forma desliz</v>
          </cell>
          <cell r="E88" t="str">
            <v>m3</v>
          </cell>
          <cell r="F88">
            <v>198.02</v>
          </cell>
        </row>
        <row r="89">
          <cell r="A89" t="str">
            <v>1 A 01 657 00</v>
          </cell>
          <cell r="B89" t="str">
            <v>Usinagem p/ conc.cim. portland c/ equip. peq. por.</v>
          </cell>
          <cell r="E89" t="str">
            <v>m3</v>
          </cell>
          <cell r="F89">
            <v>204.65</v>
          </cell>
        </row>
        <row r="90">
          <cell r="A90" t="str">
            <v>1 A 01 700 00</v>
          </cell>
          <cell r="B90" t="str">
            <v>Fabricação de peças pré mold. de conc. p/ pavim.</v>
          </cell>
          <cell r="E90" t="str">
            <v>m3</v>
          </cell>
          <cell r="F90">
            <v>287.92</v>
          </cell>
        </row>
        <row r="91">
          <cell r="A91" t="str">
            <v>1 A 01 720 00</v>
          </cell>
          <cell r="B91" t="str">
            <v>Concreto fck=18MPa p/ pré-moldados (guarda-corpo)</v>
          </cell>
          <cell r="E91" t="str">
            <v>m3</v>
          </cell>
          <cell r="F91">
            <v>193.95</v>
          </cell>
        </row>
        <row r="92">
          <cell r="A92" t="str">
            <v>1 A 01 720 01</v>
          </cell>
          <cell r="B92" t="str">
            <v>Guarda-corpo tipo GM, moldado no local</v>
          </cell>
          <cell r="E92" t="str">
            <v>m</v>
          </cell>
          <cell r="F92">
            <v>135.57</v>
          </cell>
        </row>
        <row r="93">
          <cell r="A93" t="str">
            <v>1 A 01 720 02</v>
          </cell>
          <cell r="B93" t="str">
            <v>Fabricação de Guarda-corpo</v>
          </cell>
          <cell r="E93" t="str">
            <v>m</v>
          </cell>
          <cell r="F93">
            <v>24.2</v>
          </cell>
        </row>
        <row r="94">
          <cell r="A94" t="str">
            <v>1 A 01 725 01</v>
          </cell>
          <cell r="B94" t="str">
            <v>Fabricação de balizador de concreto</v>
          </cell>
          <cell r="E94" t="str">
            <v>un</v>
          </cell>
          <cell r="F94">
            <v>7.61</v>
          </cell>
        </row>
        <row r="95">
          <cell r="A95" t="str">
            <v>1 A 01 730 00</v>
          </cell>
          <cell r="B95" t="str">
            <v>Concreto fck=18MPa p/ pré moldados (mourões)</v>
          </cell>
          <cell r="E95" t="str">
            <v>m3</v>
          </cell>
          <cell r="F95">
            <v>222.81</v>
          </cell>
        </row>
        <row r="96">
          <cell r="A96" t="str">
            <v>1 A 01 730 01</v>
          </cell>
          <cell r="B96" t="str">
            <v>Fabr. mourão de concr. esticador seção quad. 15cm</v>
          </cell>
          <cell r="E96" t="str">
            <v>un</v>
          </cell>
          <cell r="F96">
            <v>23.5</v>
          </cell>
        </row>
        <row r="97">
          <cell r="A97" t="str">
            <v>1 A 01 730 02</v>
          </cell>
          <cell r="B97" t="str">
            <v>Fabr. mourão de concr esticador seção triang. 15cm</v>
          </cell>
          <cell r="E97" t="str">
            <v>un</v>
          </cell>
          <cell r="F97">
            <v>14.8</v>
          </cell>
        </row>
        <row r="98">
          <cell r="A98" t="str">
            <v>1 A 01 735 01</v>
          </cell>
          <cell r="B98" t="str">
            <v>Fabr. mourão de concreto suporte seção quad. 11cm</v>
          </cell>
          <cell r="E98" t="str">
            <v>un</v>
          </cell>
          <cell r="F98">
            <v>16.170000000000002</v>
          </cell>
        </row>
        <row r="99">
          <cell r="A99" t="str">
            <v>1 A 01 735 02</v>
          </cell>
          <cell r="B99" t="str">
            <v>Fabr. mourão de concr. suporte seção triang. 11cm</v>
          </cell>
          <cell r="E99" t="str">
            <v>un</v>
          </cell>
          <cell r="F99">
            <v>10.56</v>
          </cell>
        </row>
        <row r="100">
          <cell r="A100" t="str">
            <v>1 A 01 739 01</v>
          </cell>
          <cell r="B100" t="str">
            <v>Confecção de tubos de concreto D=0,20m</v>
          </cell>
          <cell r="E100" t="str">
            <v>m</v>
          </cell>
          <cell r="F100">
            <v>9.2100000000000009</v>
          </cell>
        </row>
        <row r="101">
          <cell r="A101" t="str">
            <v>1 A 01 740 01</v>
          </cell>
          <cell r="B101" t="str">
            <v>Confecção de tubos de concreto perfurado D=0,20m</v>
          </cell>
          <cell r="E101" t="str">
            <v>m</v>
          </cell>
          <cell r="F101">
            <v>9.43</v>
          </cell>
        </row>
        <row r="102">
          <cell r="A102" t="str">
            <v>1 A 01 741 01</v>
          </cell>
          <cell r="B102" t="str">
            <v>Confecção de tubos de concreto poroso D=0,20m</v>
          </cell>
          <cell r="E102" t="str">
            <v>m</v>
          </cell>
          <cell r="F102">
            <v>9.31</v>
          </cell>
        </row>
        <row r="103">
          <cell r="A103" t="str">
            <v>1 A 01 745 01</v>
          </cell>
          <cell r="B103" t="str">
            <v>Confecção de tubos de concreto D=0,30m</v>
          </cell>
          <cell r="E103" t="str">
            <v>m</v>
          </cell>
          <cell r="F103">
            <v>15.16</v>
          </cell>
        </row>
        <row r="104">
          <cell r="A104" t="str">
            <v>1 A 01 746 01</v>
          </cell>
          <cell r="B104" t="str">
            <v>Confecção de tubos de concreto perfurado D=0,30m</v>
          </cell>
          <cell r="E104" t="str">
            <v>m</v>
          </cell>
          <cell r="F104">
            <v>15.38</v>
          </cell>
        </row>
        <row r="105">
          <cell r="A105" t="str">
            <v>1 A 01 747 01</v>
          </cell>
          <cell r="B105" t="str">
            <v>Confecção de tubos de concreto poroso D=0,30m</v>
          </cell>
          <cell r="E105" t="str">
            <v>m</v>
          </cell>
          <cell r="F105">
            <v>15.36</v>
          </cell>
        </row>
        <row r="106">
          <cell r="A106" t="str">
            <v>1 A 01 751 01</v>
          </cell>
          <cell r="B106" t="str">
            <v>Confecção de tubos de concreto D=0,40m</v>
          </cell>
          <cell r="E106" t="str">
            <v>m</v>
          </cell>
          <cell r="F106">
            <v>22.53</v>
          </cell>
        </row>
        <row r="107">
          <cell r="A107" t="str">
            <v>1 A 01 752 01</v>
          </cell>
          <cell r="B107" t="str">
            <v>Confecção de tubos de concreto perfurado D=0,40m</v>
          </cell>
          <cell r="E107" t="str">
            <v>m</v>
          </cell>
          <cell r="F107">
            <v>22.75</v>
          </cell>
        </row>
        <row r="108">
          <cell r="A108" t="str">
            <v>1 A 01 753 01</v>
          </cell>
          <cell r="B108" t="str">
            <v>Confecção de tubos de concreto poroso D=0,40m</v>
          </cell>
          <cell r="E108" t="str">
            <v>m</v>
          </cell>
          <cell r="F108">
            <v>22.84</v>
          </cell>
        </row>
        <row r="109">
          <cell r="A109" t="str">
            <v>1 A 01 755 01</v>
          </cell>
          <cell r="B109" t="str">
            <v>Confecção de tubos de concreto armado D=0,60m CA-4</v>
          </cell>
          <cell r="E109" t="str">
            <v>m</v>
          </cell>
          <cell r="F109">
            <v>90.58</v>
          </cell>
        </row>
        <row r="110">
          <cell r="A110" t="str">
            <v>1 A 01 760 01</v>
          </cell>
          <cell r="B110" t="str">
            <v>Confecção de tubos de concreto armado D=0,80m CA-4</v>
          </cell>
          <cell r="E110" t="str">
            <v>m</v>
          </cell>
          <cell r="F110">
            <v>138.6</v>
          </cell>
        </row>
        <row r="111">
          <cell r="A111" t="str">
            <v>1 A 01 765 01</v>
          </cell>
          <cell r="B111" t="str">
            <v>Confecção de tubos de concreto armado D=1,00m CA-4</v>
          </cell>
          <cell r="E111" t="str">
            <v>m</v>
          </cell>
          <cell r="F111">
            <v>209.05</v>
          </cell>
        </row>
        <row r="112">
          <cell r="A112" t="str">
            <v>1 A 01 770 01</v>
          </cell>
          <cell r="B112" t="str">
            <v>Confecção de tubos de concreto armado D=1,20m CA-4</v>
          </cell>
          <cell r="E112" t="str">
            <v>m</v>
          </cell>
          <cell r="F112">
            <v>290.89</v>
          </cell>
        </row>
        <row r="113">
          <cell r="A113" t="str">
            <v>1 A 01 775 01</v>
          </cell>
          <cell r="B113" t="str">
            <v>Confecção de tubos de concreto armado D=1,50m CA-4</v>
          </cell>
          <cell r="E113" t="str">
            <v>m</v>
          </cell>
          <cell r="F113">
            <v>452.94</v>
          </cell>
        </row>
        <row r="114">
          <cell r="A114" t="str">
            <v>1 A 01 780 01</v>
          </cell>
          <cell r="B114" t="str">
            <v>Obtenção de grama para replantio</v>
          </cell>
          <cell r="E114" t="str">
            <v>m2</v>
          </cell>
          <cell r="F114">
            <v>0.67</v>
          </cell>
        </row>
        <row r="115">
          <cell r="A115" t="str">
            <v>1 A 01 790 01</v>
          </cell>
          <cell r="B115" t="str">
            <v>Guia de madeira - 2,5 x 7,0 cm</v>
          </cell>
          <cell r="E115" t="str">
            <v>m</v>
          </cell>
          <cell r="F115">
            <v>0.94</v>
          </cell>
        </row>
        <row r="116">
          <cell r="A116" t="str">
            <v>1 A 01 790 02</v>
          </cell>
          <cell r="B116" t="str">
            <v>Guia de madeira - 2,5 x 10,0 cm</v>
          </cell>
          <cell r="E116" t="str">
            <v>m</v>
          </cell>
          <cell r="F116">
            <v>1.19</v>
          </cell>
        </row>
        <row r="117">
          <cell r="A117" t="str">
            <v>1 A 01 800 01</v>
          </cell>
          <cell r="B117" t="str">
            <v>Chapa de aço 16 rec. para placa de sinalização</v>
          </cell>
          <cell r="E117" t="str">
            <v>m2</v>
          </cell>
          <cell r="F117">
            <v>14.12</v>
          </cell>
        </row>
        <row r="118">
          <cell r="A118" t="str">
            <v>1 A 01 810 01</v>
          </cell>
          <cell r="B118" t="str">
            <v>Calha metálica semi-circular D=0,40 m</v>
          </cell>
          <cell r="E118" t="str">
            <v>m</v>
          </cell>
          <cell r="F118">
            <v>94.26</v>
          </cell>
        </row>
        <row r="119">
          <cell r="A119" t="str">
            <v>1 A 01 850 01</v>
          </cell>
          <cell r="B119" t="str">
            <v>Confecção de placa de sinalização semi-refletiva</v>
          </cell>
          <cell r="E119" t="str">
            <v>m2</v>
          </cell>
          <cell r="F119">
            <v>111.28</v>
          </cell>
        </row>
        <row r="120">
          <cell r="A120" t="str">
            <v>1 A 01 860 01</v>
          </cell>
          <cell r="B120" t="str">
            <v>Confecção de placa de sinalização tot. refletiva</v>
          </cell>
          <cell r="E120" t="str">
            <v>m2</v>
          </cell>
          <cell r="F120">
            <v>156.53</v>
          </cell>
        </row>
        <row r="121">
          <cell r="A121" t="str">
            <v>1 A 01 870 01</v>
          </cell>
          <cell r="B121" t="str">
            <v>Confecção de suporte e travessa p/ placa de sinal.</v>
          </cell>
          <cell r="E121" t="str">
            <v>un</v>
          </cell>
          <cell r="F121">
            <v>18.64</v>
          </cell>
        </row>
        <row r="122">
          <cell r="A122" t="str">
            <v>1 A 01 890 01</v>
          </cell>
          <cell r="B122" t="str">
            <v>Escavação manual em material de 1a categoria</v>
          </cell>
          <cell r="E122" t="str">
            <v>m3</v>
          </cell>
          <cell r="F122">
            <v>14.07</v>
          </cell>
        </row>
        <row r="123">
          <cell r="A123" t="str">
            <v>1 A 01 891 01</v>
          </cell>
          <cell r="B123" t="str">
            <v>Escavação manual de vala em material de 1a cat.</v>
          </cell>
          <cell r="E123" t="str">
            <v>m3</v>
          </cell>
          <cell r="F123">
            <v>16.27</v>
          </cell>
        </row>
        <row r="124">
          <cell r="A124" t="str">
            <v>1 A 01 892 01</v>
          </cell>
          <cell r="B124" t="str">
            <v>Escavação mecânica de vala em material de 1a cat.</v>
          </cell>
          <cell r="E124" t="str">
            <v>m3</v>
          </cell>
          <cell r="F124">
            <v>2.74</v>
          </cell>
        </row>
        <row r="125">
          <cell r="A125" t="str">
            <v>1 A 01 893 01</v>
          </cell>
          <cell r="B125" t="str">
            <v>Compactação manual</v>
          </cell>
          <cell r="E125" t="str">
            <v>m3</v>
          </cell>
          <cell r="F125">
            <v>7.11</v>
          </cell>
        </row>
        <row r="126">
          <cell r="A126" t="str">
            <v>1 A 01 894 01</v>
          </cell>
          <cell r="B126" t="str">
            <v>Lastro de brita</v>
          </cell>
          <cell r="E126" t="str">
            <v>m3</v>
          </cell>
          <cell r="F126">
            <v>24.14</v>
          </cell>
        </row>
        <row r="127">
          <cell r="A127" t="str">
            <v>1 A 99 001 00</v>
          </cell>
          <cell r="B127" t="str">
            <v>Mistura areia-asfalto usinada a frio</v>
          </cell>
          <cell r="E127" t="str">
            <v>m3</v>
          </cell>
          <cell r="F127">
            <v>0</v>
          </cell>
        </row>
        <row r="128">
          <cell r="A128" t="str">
            <v>1 A 99 002 00</v>
          </cell>
          <cell r="B128" t="str">
            <v>Mistura areia-asfalto usinada a quente</v>
          </cell>
          <cell r="E128" t="str">
            <v>m3</v>
          </cell>
          <cell r="F128">
            <v>0</v>
          </cell>
        </row>
        <row r="129">
          <cell r="A129" t="str">
            <v>1 A 99 003 00</v>
          </cell>
          <cell r="B129" t="str">
            <v>Mistura betuminosa usinada a frio</v>
          </cell>
          <cell r="E129" t="str">
            <v>m3</v>
          </cell>
          <cell r="F129">
            <v>0</v>
          </cell>
        </row>
        <row r="130">
          <cell r="A130" t="str">
            <v>1 A 99 004 00</v>
          </cell>
          <cell r="B130" t="str">
            <v>Mistura betuminosa usinada a quente</v>
          </cell>
          <cell r="E130" t="str">
            <v>m3</v>
          </cell>
          <cell r="F130">
            <v>0</v>
          </cell>
        </row>
        <row r="131">
          <cell r="A131" t="str">
            <v>1 A 99 005 00</v>
          </cell>
          <cell r="B131" t="str">
            <v>Mistura betuminosa</v>
          </cell>
          <cell r="E131" t="str">
            <v>m3</v>
          </cell>
          <cell r="F131">
            <v>0</v>
          </cell>
        </row>
        <row r="132">
          <cell r="A132" t="str">
            <v>1 B 00 301 00</v>
          </cell>
          <cell r="B132" t="str">
            <v>Alvenaria de pedra argamassada</v>
          </cell>
          <cell r="E132" t="str">
            <v>m3</v>
          </cell>
          <cell r="F132">
            <v>105.07</v>
          </cell>
        </row>
        <row r="133">
          <cell r="A133" t="str">
            <v>1 B 00 902 01</v>
          </cell>
          <cell r="B133" t="str">
            <v>Alvenaria de tijolos</v>
          </cell>
          <cell r="E133" t="str">
            <v>m2</v>
          </cell>
          <cell r="F133">
            <v>25</v>
          </cell>
        </row>
        <row r="134">
          <cell r="A134" t="str">
            <v>1 B 00 903 01</v>
          </cell>
          <cell r="B134" t="str">
            <v>Dentes para bueiros duplos D=1,00 m</v>
          </cell>
          <cell r="E134" t="str">
            <v>und</v>
          </cell>
          <cell r="F134">
            <v>79.489999999999995</v>
          </cell>
        </row>
        <row r="135">
          <cell r="A135" t="str">
            <v>1 B 00 904 01</v>
          </cell>
          <cell r="B135" t="str">
            <v>Dentes para bueiros duplos D=1,20 m</v>
          </cell>
          <cell r="E135" t="str">
            <v>und</v>
          </cell>
          <cell r="F135">
            <v>89.9</v>
          </cell>
        </row>
        <row r="136">
          <cell r="A136" t="str">
            <v>1 B 00 905 01</v>
          </cell>
          <cell r="B136" t="str">
            <v>Dentes para bueiros duplos D=1,50 m</v>
          </cell>
          <cell r="E136" t="str">
            <v>und</v>
          </cell>
          <cell r="F136">
            <v>111.04</v>
          </cell>
        </row>
        <row r="137">
          <cell r="A137" t="str">
            <v>1 B 00 906 01</v>
          </cell>
          <cell r="B137" t="str">
            <v>Dentes para bueiros simples D=0,60 m</v>
          </cell>
          <cell r="E137" t="str">
            <v>und</v>
          </cell>
          <cell r="F137">
            <v>26.82</v>
          </cell>
        </row>
        <row r="138">
          <cell r="A138" t="str">
            <v>1 B 00 907 01</v>
          </cell>
          <cell r="B138" t="str">
            <v>Dentes para bueiros simples D=0,80 m</v>
          </cell>
          <cell r="E138" t="str">
            <v>und</v>
          </cell>
          <cell r="F138">
            <v>33.369999999999997</v>
          </cell>
        </row>
        <row r="139">
          <cell r="A139" t="str">
            <v>1 B 00 908 01</v>
          </cell>
          <cell r="B139" t="str">
            <v>Dentes para bueiros simples D=1,00 m</v>
          </cell>
          <cell r="E139" t="str">
            <v>und</v>
          </cell>
          <cell r="F139">
            <v>39.67</v>
          </cell>
        </row>
        <row r="140">
          <cell r="A140" t="str">
            <v>1 B 00 909 01</v>
          </cell>
          <cell r="B140" t="str">
            <v>Dentes para bueiros simples D=1,20 m</v>
          </cell>
          <cell r="E140" t="str">
            <v>und</v>
          </cell>
          <cell r="F140">
            <v>45.01</v>
          </cell>
        </row>
        <row r="141">
          <cell r="A141" t="str">
            <v>1 B 00 910 01</v>
          </cell>
          <cell r="B141" t="str">
            <v>Dentes para bueiros simples D=1,50 m</v>
          </cell>
          <cell r="E141" t="str">
            <v>und</v>
          </cell>
          <cell r="F141">
            <v>57.18</v>
          </cell>
        </row>
        <row r="142">
          <cell r="A142" t="str">
            <v>1 B 00 911 01</v>
          </cell>
          <cell r="B142" t="str">
            <v>Dentes para bueiros triplos D=1,00 m</v>
          </cell>
          <cell r="E142" t="str">
            <v>und</v>
          </cell>
          <cell r="F142">
            <v>116.43</v>
          </cell>
        </row>
        <row r="143">
          <cell r="A143" t="str">
            <v>1 B 00 912 01</v>
          </cell>
          <cell r="B143" t="str">
            <v>Dentes para bueiros triplos D=1,20 m</v>
          </cell>
          <cell r="E143" t="str">
            <v>und</v>
          </cell>
          <cell r="F143">
            <v>134.91999999999999</v>
          </cell>
        </row>
        <row r="144">
          <cell r="A144" t="str">
            <v>1 B 00 913 01</v>
          </cell>
          <cell r="B144" t="str">
            <v>Dentes para bueiros triplos D=1,50 m</v>
          </cell>
          <cell r="E144" t="str">
            <v>und</v>
          </cell>
          <cell r="F144">
            <v>164.46</v>
          </cell>
        </row>
        <row r="145">
          <cell r="A145" t="str">
            <v>1 B 00 999 06</v>
          </cell>
          <cell r="B145" t="str">
            <v>Solo local / selo de argila apiloado</v>
          </cell>
          <cell r="E145" t="str">
            <v>m3</v>
          </cell>
          <cell r="F145">
            <v>7.62</v>
          </cell>
        </row>
        <row r="146">
          <cell r="A146" t="str">
            <v>1 B 02 702 00</v>
          </cell>
          <cell r="B146" t="str">
            <v>Limp. e enchim. junta pav. concr. (const e rest)</v>
          </cell>
          <cell r="E146" t="str">
            <v>m</v>
          </cell>
          <cell r="F146">
            <v>1.99</v>
          </cell>
        </row>
        <row r="147">
          <cell r="B147" t="str">
            <v>Construção</v>
          </cell>
        </row>
        <row r="148">
          <cell r="A148" t="str">
            <v>2 S 01 000 00</v>
          </cell>
          <cell r="B148" t="str">
            <v>Desm. dest. limpeza áreas c/arv. diam. até 0,15 m</v>
          </cell>
          <cell r="E148" t="str">
            <v>m2</v>
          </cell>
          <cell r="F148">
            <v>0.21</v>
          </cell>
        </row>
        <row r="149">
          <cell r="A149" t="str">
            <v>2 S 01 010 00</v>
          </cell>
          <cell r="B149" t="str">
            <v>Destocamento de árvores D=0,15 a 0,30 m</v>
          </cell>
          <cell r="E149" t="str">
            <v>und</v>
          </cell>
          <cell r="F149">
            <v>21.1</v>
          </cell>
        </row>
        <row r="150">
          <cell r="A150" t="str">
            <v>2 S 01 012 00</v>
          </cell>
          <cell r="B150" t="str">
            <v>Destocamento de árvores c/diâm. &gt; 0,30 m</v>
          </cell>
          <cell r="E150" t="str">
            <v>und</v>
          </cell>
          <cell r="F150">
            <v>52.76</v>
          </cell>
        </row>
        <row r="151">
          <cell r="A151" t="str">
            <v>2 S 01 100 01</v>
          </cell>
          <cell r="B151" t="str">
            <v>Esc. carga transp. mat 1ª cat DMT 50 m</v>
          </cell>
          <cell r="E151" t="str">
            <v>m3</v>
          </cell>
          <cell r="F151">
            <v>1.1200000000000001</v>
          </cell>
        </row>
        <row r="152">
          <cell r="A152" t="str">
            <v>2 S 01 100 02</v>
          </cell>
          <cell r="B152" t="str">
            <v>Esc. carga transp. mat 1ª cat DMT 50 a 200m c/m</v>
          </cell>
          <cell r="E152" t="str">
            <v>m3</v>
          </cell>
          <cell r="F152">
            <v>3.48</v>
          </cell>
        </row>
        <row r="153">
          <cell r="A153" t="str">
            <v>2 S 01 100 03</v>
          </cell>
          <cell r="B153" t="str">
            <v>Esc. carga transp. mat 1ª cat DMT 200 a 400m c/m</v>
          </cell>
          <cell r="E153" t="str">
            <v>m3</v>
          </cell>
          <cell r="F153">
            <v>4.2300000000000004</v>
          </cell>
        </row>
        <row r="154">
          <cell r="A154" t="str">
            <v>2 S 01 100 04</v>
          </cell>
          <cell r="B154" t="str">
            <v>Esc. carga transp. mat 1ª cat DMT 400 a 600m c/m</v>
          </cell>
          <cell r="E154" t="str">
            <v>m3</v>
          </cell>
          <cell r="F154">
            <v>5.0199999999999996</v>
          </cell>
        </row>
        <row r="155">
          <cell r="A155" t="str">
            <v>2 S 01 100 05</v>
          </cell>
          <cell r="B155" t="str">
            <v>Esc. carga transp. mat 1ª cat DMT 600 a 800m c/m</v>
          </cell>
          <cell r="E155" t="str">
            <v>m3</v>
          </cell>
          <cell r="F155">
            <v>5.72</v>
          </cell>
        </row>
        <row r="156">
          <cell r="A156" t="str">
            <v>2 S 01 100 06</v>
          </cell>
          <cell r="B156" t="str">
            <v>Esc. carga transp. mat 1ª cat DMT 800 a 1000m c/m</v>
          </cell>
          <cell r="E156" t="str">
            <v>m3</v>
          </cell>
          <cell r="F156">
            <v>6.59</v>
          </cell>
        </row>
        <row r="157">
          <cell r="A157" t="str">
            <v>2 S 01 100 07</v>
          </cell>
          <cell r="B157" t="str">
            <v>Esc. carga transp. mat 1ª cat DMT 1000 a 1200m c/m</v>
          </cell>
          <cell r="E157" t="str">
            <v>m3</v>
          </cell>
          <cell r="F157">
            <v>7.51</v>
          </cell>
        </row>
        <row r="158">
          <cell r="A158" t="str">
            <v>2 S 01 100 08</v>
          </cell>
          <cell r="B158" t="str">
            <v>Esc. carga transp. mat 1ª cat DMT 1200 a 1400m c/m</v>
          </cell>
          <cell r="E158" t="str">
            <v>m3</v>
          </cell>
          <cell r="F158">
            <v>8.36</v>
          </cell>
        </row>
        <row r="159">
          <cell r="A159" t="str">
            <v>2 S 01 100 09</v>
          </cell>
          <cell r="B159" t="str">
            <v>Esc. carga tr. mat 1ª c. DMT 50 a 200m c/carreg</v>
          </cell>
          <cell r="E159" t="str">
            <v>m3</v>
          </cell>
          <cell r="F159">
            <v>3.63</v>
          </cell>
        </row>
        <row r="160">
          <cell r="A160" t="str">
            <v>2 S 01 100 10</v>
          </cell>
          <cell r="B160" t="str">
            <v>Esc. carga tr. mat 1ª c. DMT 200 a 400m c/carreg</v>
          </cell>
          <cell r="E160" t="str">
            <v>m3</v>
          </cell>
          <cell r="F160">
            <v>3.91</v>
          </cell>
        </row>
        <row r="161">
          <cell r="A161" t="str">
            <v>2 S 01 100 11</v>
          </cell>
          <cell r="B161" t="str">
            <v>Esc. carga tr. mat 1ª c. DMT 400 a 600m c/carreg</v>
          </cell>
          <cell r="E161" t="str">
            <v>m3</v>
          </cell>
          <cell r="F161">
            <v>4.1100000000000003</v>
          </cell>
        </row>
        <row r="162">
          <cell r="A162" t="str">
            <v>2 S 01 100 12</v>
          </cell>
          <cell r="B162" t="str">
            <v>Esc. carga tr. mat 1ª c. DMT 600 a 800m c/carreg</v>
          </cell>
          <cell r="E162" t="str">
            <v>m3</v>
          </cell>
          <cell r="F162">
            <v>4.47</v>
          </cell>
        </row>
        <row r="163">
          <cell r="A163" t="str">
            <v>2 S 01 100 13</v>
          </cell>
          <cell r="B163" t="str">
            <v>Esc. carga tr. mat 1ª c. DMT 800 a 1000m c/carreg</v>
          </cell>
          <cell r="E163" t="str">
            <v>m3</v>
          </cell>
          <cell r="F163">
            <v>4.68</v>
          </cell>
        </row>
        <row r="164">
          <cell r="A164" t="str">
            <v>2 S 01 100 14</v>
          </cell>
          <cell r="B164" t="str">
            <v>Esc. carga tr. mat 1ª c. DMT 1000 a 1200m c/carreg</v>
          </cell>
          <cell r="E164" t="str">
            <v>m3</v>
          </cell>
          <cell r="F164">
            <v>4.97</v>
          </cell>
        </row>
        <row r="165">
          <cell r="A165" t="str">
            <v>2 S 01 100 15</v>
          </cell>
          <cell r="B165" t="str">
            <v>Esc. carga tr. mat 1ª c. DMT 1200 a 1400m c/carreg</v>
          </cell>
          <cell r="E165" t="str">
            <v>m3</v>
          </cell>
          <cell r="F165">
            <v>5.14</v>
          </cell>
        </row>
        <row r="166">
          <cell r="A166" t="str">
            <v>2 S 01 100 16</v>
          </cell>
          <cell r="B166" t="str">
            <v>Esc. carga tr. mat 1ª c. DMT 1400 a 1600m c/carreg</v>
          </cell>
          <cell r="E166" t="str">
            <v>m3</v>
          </cell>
          <cell r="F166">
            <v>5.31</v>
          </cell>
        </row>
        <row r="167">
          <cell r="A167" t="str">
            <v>2 S 01 100 17</v>
          </cell>
          <cell r="B167" t="str">
            <v>Esc. carga tr. mat 1ª c. DMT 1600 a 1800m c/carreg</v>
          </cell>
          <cell r="E167" t="str">
            <v>m3</v>
          </cell>
          <cell r="F167">
            <v>5.44</v>
          </cell>
        </row>
        <row r="168">
          <cell r="A168" t="str">
            <v>2 S 01 100 18</v>
          </cell>
          <cell r="B168" t="str">
            <v>Esc. carga tr. mat 1ª c. DMT 1800 a 2000m c/carreg</v>
          </cell>
          <cell r="E168" t="str">
            <v>m3</v>
          </cell>
          <cell r="F168">
            <v>5.72</v>
          </cell>
        </row>
        <row r="169">
          <cell r="A169" t="str">
            <v>2 S 01 100 19</v>
          </cell>
          <cell r="B169" t="str">
            <v>Esc. carga tr. mat 1ª c. DMT 2000 a 3000m c/carreg</v>
          </cell>
          <cell r="E169" t="str">
            <v>m3</v>
          </cell>
          <cell r="F169">
            <v>6.42</v>
          </cell>
        </row>
        <row r="170">
          <cell r="A170" t="str">
            <v>2 S 01 100 20</v>
          </cell>
          <cell r="B170" t="str">
            <v>Esc. carga tr. mat 1ª c. DMT 3000 a 5000m c/carreg</v>
          </cell>
          <cell r="E170" t="str">
            <v>m3</v>
          </cell>
          <cell r="F170">
            <v>8.36</v>
          </cell>
        </row>
        <row r="171">
          <cell r="A171" t="str">
            <v>2 S 01 100 21</v>
          </cell>
          <cell r="B171" t="str">
            <v>Escavação carga transp. manual mat.1a cat. DT=20m</v>
          </cell>
          <cell r="E171" t="str">
            <v>m3</v>
          </cell>
          <cell r="F171">
            <v>15.59</v>
          </cell>
        </row>
        <row r="172">
          <cell r="A172" t="str">
            <v>2 S 01 100 22</v>
          </cell>
          <cell r="B172" t="str">
            <v>Esc. carga transp. mat 1ª cat DMT 50 a 200m c/e</v>
          </cell>
          <cell r="E172" t="str">
            <v>m3</v>
          </cell>
          <cell r="F172">
            <v>3.51</v>
          </cell>
        </row>
        <row r="173">
          <cell r="A173" t="str">
            <v>2 S 01 100 23</v>
          </cell>
          <cell r="B173" t="str">
            <v>Esc. carga transp. mat 1ª cat DMT 200 a 400m c/e</v>
          </cell>
          <cell r="E173" t="str">
            <v>m3</v>
          </cell>
          <cell r="F173">
            <v>3.86</v>
          </cell>
        </row>
        <row r="174">
          <cell r="A174" t="str">
            <v>2 S 01 100 24</v>
          </cell>
          <cell r="B174" t="str">
            <v>Esc. carga transp. mat 1ª cat DMT 400 a 600m c/e</v>
          </cell>
          <cell r="E174" t="str">
            <v>m3</v>
          </cell>
          <cell r="F174">
            <v>4.0599999999999996</v>
          </cell>
        </row>
        <row r="175">
          <cell r="A175" t="str">
            <v>2 S 01 100 25</v>
          </cell>
          <cell r="B175" t="str">
            <v>Esc. carga transp. mat 1ª cat DMT 600 a 800m c/e</v>
          </cell>
          <cell r="E175" t="str">
            <v>m3</v>
          </cell>
          <cell r="F175">
            <v>4.3600000000000003</v>
          </cell>
        </row>
        <row r="176">
          <cell r="A176" t="str">
            <v>2 S 01 100 26</v>
          </cell>
          <cell r="B176" t="str">
            <v>Esc. carga transp. mat 1ª cat DMT 800 a 1000m c/e</v>
          </cell>
          <cell r="E176" t="str">
            <v>m3</v>
          </cell>
          <cell r="F176">
            <v>4.6500000000000004</v>
          </cell>
        </row>
        <row r="177">
          <cell r="A177" t="str">
            <v>2 S 01 100 27</v>
          </cell>
          <cell r="B177" t="str">
            <v>Esc. carga transp. mat 1ª cat DMT 1000 a 1200m c/e</v>
          </cell>
          <cell r="E177" t="str">
            <v>m3</v>
          </cell>
          <cell r="F177">
            <v>4.88</v>
          </cell>
        </row>
        <row r="178">
          <cell r="A178" t="str">
            <v>2 S 01 100 28</v>
          </cell>
          <cell r="B178" t="str">
            <v>Esc. carga transp. mat 1ª cat DMT 1200 a 1400m c/e</v>
          </cell>
          <cell r="E178" t="str">
            <v>m3</v>
          </cell>
          <cell r="F178">
            <v>5.05</v>
          </cell>
        </row>
        <row r="179">
          <cell r="A179" t="str">
            <v>2 S 01 100 29</v>
          </cell>
          <cell r="B179" t="str">
            <v>Esc. carga transp. mat 1ª cat DMT 1400 a 1600m c/e</v>
          </cell>
          <cell r="E179" t="str">
            <v>m3</v>
          </cell>
          <cell r="F179">
            <v>5.33</v>
          </cell>
        </row>
        <row r="180">
          <cell r="A180" t="str">
            <v>2 S 01 100 30</v>
          </cell>
          <cell r="B180" t="str">
            <v>Esc. carga transp. mat 1ª cat DMT 1600 a 1800m c/e</v>
          </cell>
          <cell r="E180" t="str">
            <v>m3</v>
          </cell>
          <cell r="F180">
            <v>5.41</v>
          </cell>
        </row>
        <row r="181">
          <cell r="A181" t="str">
            <v>2 S 01 100 31</v>
          </cell>
          <cell r="B181" t="str">
            <v>Esc. carga transp. mat 1ª cat DMT 1800 a 2000m c/e</v>
          </cell>
          <cell r="E181" t="str">
            <v>m3</v>
          </cell>
          <cell r="F181">
            <v>5.63</v>
          </cell>
        </row>
        <row r="182">
          <cell r="A182" t="str">
            <v>2 S 01 100 32</v>
          </cell>
          <cell r="B182" t="str">
            <v>Esc. carga transp. mat 1ª cat DMT 2000 a 3000m c/e</v>
          </cell>
          <cell r="E182" t="str">
            <v>m3</v>
          </cell>
          <cell r="F182">
            <v>6.35</v>
          </cell>
        </row>
        <row r="183">
          <cell r="A183" t="str">
            <v>2 S 01 100 33</v>
          </cell>
          <cell r="B183" t="str">
            <v>Esc. carga transp. mat 1ª cat DMT 3000 a 5000m c/e</v>
          </cell>
          <cell r="E183" t="str">
            <v>m3</v>
          </cell>
          <cell r="F183">
            <v>8.32</v>
          </cell>
        </row>
        <row r="184">
          <cell r="A184" t="str">
            <v>2 S 01 101 01</v>
          </cell>
          <cell r="B184" t="str">
            <v>Esc. carga transp. mat 2ª cat DMT 50m</v>
          </cell>
          <cell r="E184" t="str">
            <v>m3</v>
          </cell>
          <cell r="F184">
            <v>2.38</v>
          </cell>
        </row>
        <row r="185">
          <cell r="A185" t="str">
            <v>2 S 01 101 02</v>
          </cell>
          <cell r="B185" t="str">
            <v>Esc. carga transp. mat 2ª cat DMT 50 a 200m c/m</v>
          </cell>
          <cell r="E185" t="str">
            <v>m3</v>
          </cell>
          <cell r="F185">
            <v>6.04</v>
          </cell>
        </row>
        <row r="186">
          <cell r="A186" t="str">
            <v>2 S 01 101 03</v>
          </cell>
          <cell r="B186" t="str">
            <v>Esc. carga transp. mat 2ª cat DMT 200 a 400m c/m</v>
          </cell>
          <cell r="E186" t="str">
            <v>m3</v>
          </cell>
          <cell r="F186">
            <v>6.06</v>
          </cell>
        </row>
        <row r="187">
          <cell r="A187" t="str">
            <v>2 S 01 101 04</v>
          </cell>
          <cell r="B187" t="str">
            <v>Esc. carga transp. mat 2ª cat DMT 400 a 600m c/m</v>
          </cell>
          <cell r="E187" t="str">
            <v>m3</v>
          </cell>
          <cell r="F187">
            <v>7.35</v>
          </cell>
        </row>
        <row r="188">
          <cell r="A188" t="str">
            <v>2 S 01 101 05</v>
          </cell>
          <cell r="B188" t="str">
            <v>Esc. carga transp. mat 2ª cat DMT 600 a 800m c/m</v>
          </cell>
          <cell r="E188" t="str">
            <v>m3</v>
          </cell>
          <cell r="F188">
            <v>8.65</v>
          </cell>
        </row>
        <row r="189">
          <cell r="A189" t="str">
            <v>2 S 01 101 06</v>
          </cell>
          <cell r="B189" t="str">
            <v>Esc. carga transp. mat 2ª cat DMT 800 a 1000m c/m</v>
          </cell>
          <cell r="E189" t="str">
            <v>m3</v>
          </cell>
          <cell r="F189">
            <v>9.9499999999999993</v>
          </cell>
        </row>
        <row r="190">
          <cell r="A190" t="str">
            <v>2 S 01 101 07</v>
          </cell>
          <cell r="B190" t="str">
            <v>Esc. carga transp. mat 2ª cat DMT 1000 a 1200m c/m</v>
          </cell>
          <cell r="E190" t="str">
            <v>m3</v>
          </cell>
          <cell r="F190">
            <v>9.9600000000000009</v>
          </cell>
        </row>
        <row r="191">
          <cell r="A191" t="str">
            <v>2 S 01 101 08</v>
          </cell>
          <cell r="B191" t="str">
            <v>Esc. carga transp. mat 2ª cat DMT 1200 a 1400m c/m</v>
          </cell>
          <cell r="E191" t="str">
            <v>m3</v>
          </cell>
          <cell r="F191">
            <v>11.26</v>
          </cell>
        </row>
        <row r="192">
          <cell r="A192" t="str">
            <v>2 S 01 101 09</v>
          </cell>
          <cell r="B192" t="str">
            <v>Esc. carga tr. mat 2ª c. DMT 50 a 200m c/carreg</v>
          </cell>
          <cell r="E192" t="str">
            <v>m3</v>
          </cell>
          <cell r="F192">
            <v>5.79</v>
          </cell>
        </row>
        <row r="193">
          <cell r="A193" t="str">
            <v>2 S 01 101 10</v>
          </cell>
          <cell r="B193" t="str">
            <v>Esc. carga tr. mat 2ª c. DMT 200 a 400m c/carreg</v>
          </cell>
          <cell r="E193" t="str">
            <v>m3</v>
          </cell>
          <cell r="F193">
            <v>6.24</v>
          </cell>
        </row>
        <row r="194">
          <cell r="A194" t="str">
            <v>2 S 01 101 11</v>
          </cell>
          <cell r="B194" t="str">
            <v>Esc. carga tr. mat 2a c. DMT 400 a 600m c/carreg</v>
          </cell>
          <cell r="E194" t="str">
            <v>m3</v>
          </cell>
          <cell r="F194">
            <v>6.48</v>
          </cell>
        </row>
        <row r="195">
          <cell r="A195" t="str">
            <v>2 S 01 101 12</v>
          </cell>
          <cell r="B195" t="str">
            <v>Esc. carga tr. mat 2a c. DMT 600 a 800m c/carreg</v>
          </cell>
          <cell r="E195" t="str">
            <v>m3</v>
          </cell>
          <cell r="F195">
            <v>6.84</v>
          </cell>
        </row>
        <row r="196">
          <cell r="A196" t="str">
            <v>2 S 01 101 13</v>
          </cell>
          <cell r="B196" t="str">
            <v>Esc. carga tr. mat 2a c. DMT 800 a 1000m c/carreg</v>
          </cell>
          <cell r="E196" t="str">
            <v>m3</v>
          </cell>
          <cell r="F196">
            <v>7.12</v>
          </cell>
        </row>
        <row r="197">
          <cell r="A197" t="str">
            <v>2 S 01 101 14</v>
          </cell>
          <cell r="B197" t="str">
            <v>Esc. carga tr. mat 2a c. DMT 1000 a 1200m c/carreg</v>
          </cell>
          <cell r="E197" t="str">
            <v>m3</v>
          </cell>
          <cell r="F197">
            <v>7.39</v>
          </cell>
        </row>
        <row r="198">
          <cell r="A198" t="str">
            <v>2 S 01 101 15</v>
          </cell>
          <cell r="B198" t="str">
            <v>Esc. carga tr. mat 2a c. DMT 1200 a 1400m c/carreg</v>
          </cell>
          <cell r="E198" t="str">
            <v>m3</v>
          </cell>
          <cell r="F198">
            <v>7.65</v>
          </cell>
        </row>
        <row r="199">
          <cell r="A199" t="str">
            <v>2 S 01 101 16</v>
          </cell>
          <cell r="B199" t="str">
            <v>Esc. carga tr. mat 2a c. DMT 1400 a 1600m c/carreg</v>
          </cell>
          <cell r="E199" t="str">
            <v>m3</v>
          </cell>
          <cell r="F199">
            <v>7.92</v>
          </cell>
        </row>
        <row r="200">
          <cell r="A200" t="str">
            <v>2 S 01 101 17</v>
          </cell>
          <cell r="B200" t="str">
            <v>Esc. carga tr. mat 2a c. DMT 1600 a 1800m c/carreg</v>
          </cell>
          <cell r="E200" t="str">
            <v>m3</v>
          </cell>
          <cell r="F200">
            <v>8.1</v>
          </cell>
        </row>
        <row r="201">
          <cell r="A201" t="str">
            <v>2 S 01 101 18</v>
          </cell>
          <cell r="B201" t="str">
            <v>Esc. carga tr. mat 2a c. DMT 1800 a 2000m c/carreg</v>
          </cell>
          <cell r="E201" t="str">
            <v>m3</v>
          </cell>
          <cell r="F201">
            <v>8.41</v>
          </cell>
        </row>
        <row r="202">
          <cell r="A202" t="str">
            <v>2 S 01 101 19</v>
          </cell>
          <cell r="B202" t="str">
            <v>Esc. carga tr. mat 2a c. DMT 2000 a 3000m c/carreg</v>
          </cell>
          <cell r="E202" t="str">
            <v>m3</v>
          </cell>
          <cell r="F202">
            <v>9.1999999999999993</v>
          </cell>
        </row>
        <row r="203">
          <cell r="A203" t="str">
            <v>2 S 01 101 20</v>
          </cell>
          <cell r="B203" t="str">
            <v>Esc. carga tr. mat 2a c. DMT 3000 a 5000m c/carreg</v>
          </cell>
          <cell r="E203" t="str">
            <v>m3</v>
          </cell>
          <cell r="F203">
            <v>11.58</v>
          </cell>
        </row>
        <row r="204">
          <cell r="A204" t="str">
            <v>2 S 01 101 22</v>
          </cell>
          <cell r="B204" t="str">
            <v>Esc. carga transp. mat 2a cat DMT 50 a 200m c/e</v>
          </cell>
          <cell r="E204" t="str">
            <v>m3</v>
          </cell>
          <cell r="F204">
            <v>4.92</v>
          </cell>
        </row>
        <row r="205">
          <cell r="A205" t="str">
            <v>2 S 01 101 23</v>
          </cell>
          <cell r="B205" t="str">
            <v>Esc. carga transp. mat 2a cat DMT 200 a 400m c/e</v>
          </cell>
          <cell r="E205" t="str">
            <v>m3</v>
          </cell>
          <cell r="F205">
            <v>5.27</v>
          </cell>
        </row>
        <row r="206">
          <cell r="A206" t="str">
            <v>2 S 01 101 24</v>
          </cell>
          <cell r="B206" t="str">
            <v>Esc. carga transp. mat 2a cat DMT 400 a 600m c/e</v>
          </cell>
          <cell r="E206" t="str">
            <v>m3</v>
          </cell>
          <cell r="F206">
            <v>5.61</v>
          </cell>
        </row>
        <row r="207">
          <cell r="A207" t="str">
            <v>2 S 01 101 25</v>
          </cell>
          <cell r="B207" t="str">
            <v>Esc. carga transp. mat 2a cat DMT 600 a 800m c/e</v>
          </cell>
          <cell r="E207" t="str">
            <v>m3</v>
          </cell>
          <cell r="F207">
            <v>5.98</v>
          </cell>
        </row>
        <row r="208">
          <cell r="A208" t="str">
            <v>2 S 01 101 26</v>
          </cell>
          <cell r="B208" t="str">
            <v>Esc. carga transp. mat 2a cat DMT 800 a 1000m c/e</v>
          </cell>
          <cell r="E208" t="str">
            <v>m3</v>
          </cell>
          <cell r="F208">
            <v>6.26</v>
          </cell>
        </row>
        <row r="209">
          <cell r="A209" t="str">
            <v>2 S 01 101 27</v>
          </cell>
          <cell r="B209" t="str">
            <v>Esc. carga transp. mat 2a cat DMT 1000 a 1200m c/e</v>
          </cell>
          <cell r="E209" t="str">
            <v>m3</v>
          </cell>
          <cell r="F209">
            <v>6.53</v>
          </cell>
        </row>
        <row r="210">
          <cell r="A210" t="str">
            <v>2 S 01 101 28</v>
          </cell>
          <cell r="B210" t="str">
            <v>Esc. carga transp. mat 2a cat DMT 1200 a 1400m c/e</v>
          </cell>
          <cell r="E210" t="str">
            <v>m3</v>
          </cell>
          <cell r="F210">
            <v>6.86</v>
          </cell>
        </row>
        <row r="211">
          <cell r="A211" t="str">
            <v>2 S 01 101 29</v>
          </cell>
          <cell r="B211" t="str">
            <v>Esc. carga transp. mat 2a cat DMT 1400 a 1600m c/e</v>
          </cell>
          <cell r="E211" t="str">
            <v>m3</v>
          </cell>
          <cell r="F211">
            <v>7.08</v>
          </cell>
        </row>
        <row r="212">
          <cell r="A212" t="str">
            <v>2 S 01 101 30</v>
          </cell>
          <cell r="B212" t="str">
            <v>Esc. carga transp. mat 2a cat DMT 1600 a 1800m c/e</v>
          </cell>
          <cell r="E212" t="str">
            <v>m3</v>
          </cell>
          <cell r="F212">
            <v>7.19</v>
          </cell>
        </row>
        <row r="213">
          <cell r="A213" t="str">
            <v>2 S 01 101 31</v>
          </cell>
          <cell r="B213" t="str">
            <v>Esc. carga transp. mat 2a cat DMT 1800 a 2000m c/e</v>
          </cell>
          <cell r="E213" t="str">
            <v>m3</v>
          </cell>
          <cell r="F213">
            <v>7.51</v>
          </cell>
        </row>
        <row r="214">
          <cell r="A214" t="str">
            <v>2 S 01 101 32</v>
          </cell>
          <cell r="B214" t="str">
            <v>Esc. carga transp. mat 2a cat DMT 2000 a 3000m c/e</v>
          </cell>
          <cell r="E214" t="str">
            <v>m3</v>
          </cell>
          <cell r="F214">
            <v>8.44</v>
          </cell>
        </row>
        <row r="215">
          <cell r="A215" t="str">
            <v>2 S 01 101 33</v>
          </cell>
          <cell r="B215" t="str">
            <v>Esc. carga transp. mat 2a cat DMT 3000 a 5000m c/e</v>
          </cell>
          <cell r="E215" t="str">
            <v>m3</v>
          </cell>
          <cell r="F215">
            <v>10.84</v>
          </cell>
        </row>
        <row r="216">
          <cell r="A216" t="str">
            <v>2 S 01 102 01</v>
          </cell>
          <cell r="B216" t="str">
            <v>Esc. carga transp. mat 3a cat DMT até 50m</v>
          </cell>
          <cell r="E216" t="str">
            <v>m3</v>
          </cell>
          <cell r="F216">
            <v>17.61</v>
          </cell>
        </row>
        <row r="217">
          <cell r="A217" t="str">
            <v>2 S 01 102 02</v>
          </cell>
          <cell r="B217" t="str">
            <v>Esc. carga transp. mat 3a cat DMT 50 a 200m</v>
          </cell>
          <cell r="E217" t="str">
            <v>m3</v>
          </cell>
          <cell r="F217">
            <v>20.02</v>
          </cell>
        </row>
        <row r="218">
          <cell r="A218" t="str">
            <v>2 S 01 102 03</v>
          </cell>
          <cell r="B218" t="str">
            <v>Esc. carga transp. mat 3a cat DMT 200 a 400m</v>
          </cell>
          <cell r="E218" t="str">
            <v>m3</v>
          </cell>
          <cell r="F218">
            <v>20.54</v>
          </cell>
        </row>
        <row r="219">
          <cell r="A219" t="str">
            <v>2 S 01 102 04</v>
          </cell>
          <cell r="B219" t="str">
            <v>Esc. carga transp. mat 3a cat DMT 400 a 600m</v>
          </cell>
          <cell r="E219" t="str">
            <v>m3</v>
          </cell>
          <cell r="F219">
            <v>21.27</v>
          </cell>
        </row>
        <row r="220">
          <cell r="A220" t="str">
            <v>2 S 01 102 05</v>
          </cell>
          <cell r="B220" t="str">
            <v>Esc. carga transp. mat 3a cat DMT 600 a 800m</v>
          </cell>
          <cell r="E220" t="str">
            <v>m3</v>
          </cell>
          <cell r="F220">
            <v>21.79</v>
          </cell>
        </row>
        <row r="221">
          <cell r="A221" t="str">
            <v>2 S 01 102 06</v>
          </cell>
          <cell r="B221" t="str">
            <v>Esc. carga transp. mat 3a cat DMT 800 a 1000m</v>
          </cell>
          <cell r="E221" t="str">
            <v>m3</v>
          </cell>
          <cell r="F221">
            <v>22.31</v>
          </cell>
        </row>
        <row r="222">
          <cell r="A222" t="str">
            <v>2 S 01 102 07</v>
          </cell>
          <cell r="B222" t="str">
            <v>Esc. carga transp. mat 3a cat DMT 1000 a 1200m</v>
          </cell>
          <cell r="E222" t="str">
            <v>m3</v>
          </cell>
          <cell r="F222">
            <v>22.54</v>
          </cell>
        </row>
        <row r="223">
          <cell r="A223" t="str">
            <v>2 S 01 300 01</v>
          </cell>
          <cell r="B223" t="str">
            <v>Esc. carga transp. solos moles DMT 0 a 200m</v>
          </cell>
          <cell r="E223" t="str">
            <v>m3</v>
          </cell>
          <cell r="F223">
            <v>10.49</v>
          </cell>
        </row>
        <row r="224">
          <cell r="A224" t="str">
            <v>2 S 01 300 02</v>
          </cell>
          <cell r="B224" t="str">
            <v>Esc. carga transp. solos moles DMT 200 a 400m</v>
          </cell>
          <cell r="E224" t="str">
            <v>m3</v>
          </cell>
          <cell r="F224">
            <v>11.3</v>
          </cell>
        </row>
        <row r="225">
          <cell r="A225" t="str">
            <v>2 S 01 300 03</v>
          </cell>
          <cell r="B225" t="str">
            <v>Esc. carga transp. solos moles DMT 400 a 600m</v>
          </cell>
          <cell r="E225" t="str">
            <v>m3</v>
          </cell>
          <cell r="F225">
            <v>11.64</v>
          </cell>
        </row>
        <row r="226">
          <cell r="A226" t="str">
            <v>2 S 01 300 04</v>
          </cell>
          <cell r="B226" t="str">
            <v>Esc. carga transp. solos moles DMT 600 a 800m</v>
          </cell>
          <cell r="E226" t="str">
            <v>m3</v>
          </cell>
          <cell r="F226">
            <v>12.04</v>
          </cell>
        </row>
        <row r="227">
          <cell r="A227" t="str">
            <v>2 S 01 300 05</v>
          </cell>
          <cell r="B227" t="str">
            <v>Esc. carga transp. solos moles DMT 800 a 1000m</v>
          </cell>
          <cell r="E227" t="str">
            <v>m3</v>
          </cell>
          <cell r="F227">
            <v>12.8</v>
          </cell>
        </row>
        <row r="228">
          <cell r="A228" t="str">
            <v>2 S 01 510 00</v>
          </cell>
          <cell r="B228" t="str">
            <v>Compactação de aterros a 95% proctor normal</v>
          </cell>
          <cell r="E228" t="str">
            <v>m3</v>
          </cell>
          <cell r="F228">
            <v>1.56</v>
          </cell>
        </row>
        <row r="229">
          <cell r="A229" t="str">
            <v>2 S 01 511 00</v>
          </cell>
          <cell r="B229" t="str">
            <v>Compactação de aterros a 100% proctor normal</v>
          </cell>
          <cell r="E229" t="str">
            <v>m3</v>
          </cell>
          <cell r="F229">
            <v>1.81</v>
          </cell>
        </row>
        <row r="230">
          <cell r="A230" t="str">
            <v>2 S 01 512 01</v>
          </cell>
          <cell r="B230" t="str">
            <v>Construção de corpo de aterro em rocha</v>
          </cell>
          <cell r="E230" t="str">
            <v>m3</v>
          </cell>
          <cell r="F230">
            <v>5.1100000000000003</v>
          </cell>
        </row>
        <row r="231">
          <cell r="A231" t="str">
            <v>2 S 01 512 02</v>
          </cell>
          <cell r="B231" t="str">
            <v>Compactação de camada final de aterro de rocha</v>
          </cell>
          <cell r="E231" t="str">
            <v>m3</v>
          </cell>
          <cell r="F231">
            <v>13.4</v>
          </cell>
        </row>
        <row r="232">
          <cell r="A232" t="str">
            <v>2 S 01 513 01</v>
          </cell>
          <cell r="B232" t="str">
            <v>Compactação de material de "bota-fora"</v>
          </cell>
          <cell r="E232" t="str">
            <v>m3</v>
          </cell>
          <cell r="F232">
            <v>1.22</v>
          </cell>
        </row>
        <row r="233">
          <cell r="A233" t="str">
            <v>2 S 02 100 00</v>
          </cell>
          <cell r="B233" t="str">
            <v>Reforço do subleito</v>
          </cell>
          <cell r="E233" t="str">
            <v>m3</v>
          </cell>
          <cell r="F233">
            <v>8.2899999999999991</v>
          </cell>
        </row>
        <row r="234">
          <cell r="A234" t="str">
            <v>2 S 02 110 00</v>
          </cell>
          <cell r="B234" t="str">
            <v>Regularização do subleito</v>
          </cell>
          <cell r="E234" t="str">
            <v>m2</v>
          </cell>
          <cell r="F234">
            <v>0.46</v>
          </cell>
        </row>
        <row r="235">
          <cell r="A235" t="str">
            <v>2 S 02 110 01</v>
          </cell>
          <cell r="B235" t="str">
            <v>Regul. subleito c/ fres. corte contr.autom. greide</v>
          </cell>
          <cell r="E235" t="str">
            <v>m2</v>
          </cell>
          <cell r="F235">
            <v>0.75</v>
          </cell>
        </row>
        <row r="236">
          <cell r="A236" t="str">
            <v>2 S 02 200 00</v>
          </cell>
          <cell r="B236" t="str">
            <v>Sub-base solo estabilizado granul. s/ mistura</v>
          </cell>
          <cell r="E236" t="str">
            <v>m3</v>
          </cell>
          <cell r="F236">
            <v>8.1199999999999992</v>
          </cell>
        </row>
        <row r="237">
          <cell r="A237" t="str">
            <v>2 S 02 200 01</v>
          </cell>
          <cell r="B237" t="str">
            <v>Base solo estabilizado granul. s/ mistura</v>
          </cell>
          <cell r="E237" t="str">
            <v>m3</v>
          </cell>
          <cell r="F237">
            <v>8.2899999999999991</v>
          </cell>
        </row>
        <row r="238">
          <cell r="A238" t="str">
            <v>2 S 02 210 00</v>
          </cell>
          <cell r="B238" t="str">
            <v>Sub-base estab. granul. c/ mistura solo na pista</v>
          </cell>
          <cell r="E238" t="str">
            <v>m3</v>
          </cell>
          <cell r="F238">
            <v>8.93</v>
          </cell>
        </row>
        <row r="239">
          <cell r="A239" t="str">
            <v>2 S 02 210 01</v>
          </cell>
          <cell r="B239" t="str">
            <v>Sub-base estab. granul. c/ mist. solo-areia pista</v>
          </cell>
          <cell r="E239" t="str">
            <v>m3</v>
          </cell>
          <cell r="F239">
            <v>10.02</v>
          </cell>
        </row>
        <row r="240">
          <cell r="A240" t="str">
            <v>2 S 02 210 02</v>
          </cell>
          <cell r="B240" t="str">
            <v>Base estab.granul.c/ mist.solo - areia na pista</v>
          </cell>
          <cell r="E240" t="str">
            <v>m3</v>
          </cell>
          <cell r="F240">
            <v>10.02</v>
          </cell>
        </row>
        <row r="241">
          <cell r="A241" t="str">
            <v>2 S 02 220 00</v>
          </cell>
          <cell r="B241" t="str">
            <v>Base estab.granul.c/ mistura solo - brita</v>
          </cell>
          <cell r="E241" t="str">
            <v>m3</v>
          </cell>
          <cell r="F241">
            <v>27.11</v>
          </cell>
        </row>
        <row r="242">
          <cell r="A242" t="str">
            <v>2 S 02 230 00</v>
          </cell>
          <cell r="B242" t="str">
            <v>Base de brita graduada</v>
          </cell>
          <cell r="E242" t="str">
            <v>m3</v>
          </cell>
          <cell r="F242">
            <v>42.92</v>
          </cell>
        </row>
        <row r="243">
          <cell r="A243" t="str">
            <v>2 S 02 230 01</v>
          </cell>
          <cell r="B243" t="str">
            <v>Base brita grad. c/ dist. agreg. contr. de greide</v>
          </cell>
          <cell r="E243" t="str">
            <v>m3</v>
          </cell>
          <cell r="F243">
            <v>43.93</v>
          </cell>
        </row>
        <row r="244">
          <cell r="A244" t="str">
            <v>2 S 02 231 00</v>
          </cell>
          <cell r="B244" t="str">
            <v>Base de macadame hidráulico</v>
          </cell>
          <cell r="E244" t="str">
            <v>m3</v>
          </cell>
          <cell r="F244">
            <v>37.630000000000003</v>
          </cell>
        </row>
        <row r="245">
          <cell r="A245" t="str">
            <v>2 S 02 241 01</v>
          </cell>
          <cell r="B245" t="str">
            <v>Base de solo cimento c/ mistura em usina</v>
          </cell>
          <cell r="E245" t="str">
            <v>m3</v>
          </cell>
          <cell r="F245">
            <v>109.32</v>
          </cell>
        </row>
        <row r="246">
          <cell r="A246" t="str">
            <v>2 S 02 243 01</v>
          </cell>
          <cell r="B246" t="str">
            <v>Sub-base de solo melhor. c/ cimento mist. em usina</v>
          </cell>
          <cell r="E246" t="str">
            <v>m3</v>
          </cell>
          <cell r="F246">
            <v>62.57</v>
          </cell>
        </row>
        <row r="247">
          <cell r="A247" t="str">
            <v>2 S 02 300 00</v>
          </cell>
          <cell r="B247" t="str">
            <v>Imprimação</v>
          </cell>
          <cell r="E247" t="str">
            <v>m2</v>
          </cell>
          <cell r="F247">
            <v>0.13</v>
          </cell>
        </row>
        <row r="248">
          <cell r="A248" t="str">
            <v>2 S 02 400 00</v>
          </cell>
          <cell r="B248" t="str">
            <v>Pintura de ligação</v>
          </cell>
          <cell r="E248" t="str">
            <v>m2</v>
          </cell>
          <cell r="F248">
            <v>0.09</v>
          </cell>
        </row>
        <row r="249">
          <cell r="A249" t="str">
            <v>2 S 02 500 00</v>
          </cell>
          <cell r="B249" t="str">
            <v>Tratamento superficial simples c/ cap</v>
          </cell>
          <cell r="E249" t="str">
            <v>m2</v>
          </cell>
          <cell r="F249">
            <v>0.49</v>
          </cell>
        </row>
        <row r="250">
          <cell r="A250" t="str">
            <v>2 S 02 500 01</v>
          </cell>
          <cell r="B250" t="str">
            <v>Tratamento superficial simples c/ emulsão</v>
          </cell>
          <cell r="E250" t="str">
            <v>m2</v>
          </cell>
          <cell r="F250">
            <v>0.46</v>
          </cell>
        </row>
        <row r="251">
          <cell r="A251" t="str">
            <v>2 S 02 500 02</v>
          </cell>
          <cell r="B251" t="str">
            <v>Tratamento superficial simples c/ banho diluído</v>
          </cell>
          <cell r="E251" t="str">
            <v>m2</v>
          </cell>
          <cell r="F251">
            <v>0.53</v>
          </cell>
        </row>
        <row r="252">
          <cell r="A252" t="str">
            <v>2 S 02 501 00</v>
          </cell>
          <cell r="B252" t="str">
            <v>Tratamento superficial duplo c/ cap</v>
          </cell>
          <cell r="E252" t="str">
            <v>m2</v>
          </cell>
          <cell r="F252">
            <v>1.45</v>
          </cell>
        </row>
        <row r="253">
          <cell r="A253" t="str">
            <v>2 S 02 501 01</v>
          </cell>
          <cell r="B253" t="str">
            <v>Tratamento superficial duplo c/ emulsão</v>
          </cell>
          <cell r="E253" t="str">
            <v>m2</v>
          </cell>
          <cell r="F253">
            <v>0.9</v>
          </cell>
        </row>
        <row r="254">
          <cell r="A254" t="str">
            <v>2 S 02 501 02</v>
          </cell>
          <cell r="B254" t="str">
            <v>Tratamento superficial duplo c/ banho diluído</v>
          </cell>
          <cell r="E254" t="str">
            <v>m2</v>
          </cell>
          <cell r="F254">
            <v>1.6</v>
          </cell>
        </row>
        <row r="255">
          <cell r="A255" t="str">
            <v>2 S 02 502 00</v>
          </cell>
          <cell r="B255" t="str">
            <v>Tratamento superficial triplo c/ cap</v>
          </cell>
          <cell r="E255" t="str">
            <v>m2</v>
          </cell>
          <cell r="F255">
            <v>2.08</v>
          </cell>
        </row>
        <row r="256">
          <cell r="A256" t="str">
            <v>2 S 02 502 01</v>
          </cell>
          <cell r="B256" t="str">
            <v>Tratamento superficial triplo c/ emulsão</v>
          </cell>
          <cell r="E256" t="str">
            <v>m2</v>
          </cell>
          <cell r="F256">
            <v>2.1</v>
          </cell>
        </row>
        <row r="257">
          <cell r="A257" t="str">
            <v>2 S 02 502 02</v>
          </cell>
          <cell r="B257" t="str">
            <v>Tratamento superficial triplo c/ banho diluído</v>
          </cell>
          <cell r="E257" t="str">
            <v>m2</v>
          </cell>
          <cell r="F257">
            <v>2.29</v>
          </cell>
        </row>
        <row r="258">
          <cell r="A258" t="str">
            <v>2 S 02 530 00</v>
          </cell>
          <cell r="B258" t="str">
            <v>Pré-misturado a frio</v>
          </cell>
          <cell r="E258" t="str">
            <v>m3</v>
          </cell>
          <cell r="F258">
            <v>89.27</v>
          </cell>
        </row>
        <row r="259">
          <cell r="A259" t="str">
            <v>2 S 02 531 00</v>
          </cell>
          <cell r="B259" t="str">
            <v>Macadame betuminoso por penetração</v>
          </cell>
          <cell r="E259" t="str">
            <v>m3</v>
          </cell>
          <cell r="F259">
            <v>51.03</v>
          </cell>
        </row>
        <row r="260">
          <cell r="A260" t="str">
            <v>2 S 02 532 00</v>
          </cell>
          <cell r="B260" t="str">
            <v>Areia-asfalto a quente</v>
          </cell>
          <cell r="E260" t="str">
            <v>t</v>
          </cell>
          <cell r="F260">
            <v>38.67</v>
          </cell>
        </row>
        <row r="261">
          <cell r="A261" t="str">
            <v>2 S 02 540 01</v>
          </cell>
          <cell r="B261" t="str">
            <v>Conc. betuminoso usinado a quente - capa rolamento</v>
          </cell>
          <cell r="E261" t="str">
            <v>t</v>
          </cell>
          <cell r="F261">
            <v>34.15</v>
          </cell>
        </row>
        <row r="262">
          <cell r="A262" t="str">
            <v>2 S 02 540 02</v>
          </cell>
          <cell r="B262" t="str">
            <v>Concreto betuminoso usinado a quente - "binder"</v>
          </cell>
          <cell r="E262" t="str">
            <v>t</v>
          </cell>
          <cell r="F262">
            <v>33.619999999999997</v>
          </cell>
        </row>
        <row r="263">
          <cell r="A263" t="str">
            <v>2 S 02 603 00</v>
          </cell>
          <cell r="B263" t="str">
            <v>Sub-base de concreto rolado</v>
          </cell>
          <cell r="E263" t="str">
            <v>m3</v>
          </cell>
          <cell r="F263">
            <v>108.71</v>
          </cell>
        </row>
        <row r="264">
          <cell r="A264" t="str">
            <v>2 S 02 604 00</v>
          </cell>
          <cell r="B264" t="str">
            <v>Sub-base de concreto de cimento portland</v>
          </cell>
          <cell r="E264" t="str">
            <v>m3</v>
          </cell>
          <cell r="F264">
            <v>136.71</v>
          </cell>
        </row>
        <row r="265">
          <cell r="A265" t="str">
            <v>2 S 02 606 00</v>
          </cell>
          <cell r="B265" t="str">
            <v>Concreto de cimento portland com fôrma deslizante</v>
          </cell>
          <cell r="E265" t="str">
            <v>m3</v>
          </cell>
          <cell r="F265">
            <v>283.45999999999998</v>
          </cell>
        </row>
        <row r="266">
          <cell r="A266" t="str">
            <v>2 S 02 607 00</v>
          </cell>
          <cell r="B266" t="str">
            <v>Concreto cimento portland c/ equip. pequeno porte</v>
          </cell>
          <cell r="E266" t="str">
            <v>m3</v>
          </cell>
          <cell r="F266">
            <v>309.39999999999998</v>
          </cell>
        </row>
        <row r="267">
          <cell r="A267" t="str">
            <v>2 S 02 700 01</v>
          </cell>
          <cell r="B267" t="str">
            <v>Execução pavim. c/ peças pré-moldadas concr.</v>
          </cell>
          <cell r="E267" t="str">
            <v>m2</v>
          </cell>
          <cell r="F267">
            <v>53.64</v>
          </cell>
        </row>
        <row r="268">
          <cell r="A268" t="str">
            <v>2 S 02 702 00</v>
          </cell>
          <cell r="B268" t="str">
            <v>Limpeza e enchimento de junta de pavimento de conc</v>
          </cell>
          <cell r="E268" t="str">
            <v>m</v>
          </cell>
          <cell r="F268">
            <v>2.64</v>
          </cell>
        </row>
        <row r="269">
          <cell r="A269" t="str">
            <v>2 S 03 000 02</v>
          </cell>
          <cell r="B269" t="str">
            <v>Escavação manual de cavas em material 1a cat</v>
          </cell>
          <cell r="E269" t="str">
            <v>m3</v>
          </cell>
          <cell r="F269">
            <v>26.31</v>
          </cell>
        </row>
        <row r="270">
          <cell r="A270" t="str">
            <v>2 S 03 000 03</v>
          </cell>
          <cell r="B270" t="str">
            <v>Escavação manual de cavas em material 2a cat</v>
          </cell>
          <cell r="E270" t="str">
            <v>m3</v>
          </cell>
          <cell r="F270">
            <v>35.08</v>
          </cell>
        </row>
        <row r="271">
          <cell r="A271" t="str">
            <v>2 S 03 010 01</v>
          </cell>
          <cell r="B271" t="str">
            <v>Escavação em cavas de fundação com esgotamento</v>
          </cell>
          <cell r="E271" t="str">
            <v>m3</v>
          </cell>
          <cell r="F271">
            <v>29.91</v>
          </cell>
        </row>
        <row r="272">
          <cell r="A272" t="str">
            <v>2 S 03 119 01</v>
          </cell>
          <cell r="B272" t="str">
            <v>Escoramento com madeira de OAE</v>
          </cell>
          <cell r="E272" t="str">
            <v>m3</v>
          </cell>
          <cell r="F272">
            <v>21</v>
          </cell>
        </row>
        <row r="273">
          <cell r="A273" t="str">
            <v>2 S 03 300 01</v>
          </cell>
          <cell r="B273" t="str">
            <v>Confecção e lançamento concr. magro em betoneira</v>
          </cell>
          <cell r="E273" t="str">
            <v>m3</v>
          </cell>
          <cell r="F273">
            <v>180.91</v>
          </cell>
        </row>
        <row r="274">
          <cell r="A274" t="str">
            <v>2 S 03 321 00</v>
          </cell>
          <cell r="B274" t="str">
            <v>Conc.estr.fck=8 MPa-contr.raz.uso ger.conf. e lanç</v>
          </cell>
          <cell r="E274" t="str">
            <v>m3</v>
          </cell>
          <cell r="F274">
            <v>215.84</v>
          </cell>
        </row>
        <row r="275">
          <cell r="A275" t="str">
            <v>2 S 03 322 00</v>
          </cell>
          <cell r="B275" t="str">
            <v>Conc.estr.fck=10 MPa-contr.raz.uso ger.conf.e lanç</v>
          </cell>
          <cell r="E275" t="str">
            <v>m3</v>
          </cell>
          <cell r="F275">
            <v>227.71</v>
          </cell>
        </row>
        <row r="276">
          <cell r="A276" t="str">
            <v>2 S 03 323 00</v>
          </cell>
          <cell r="B276" t="str">
            <v>Conc.estr.fck=12 MPa-contr.raz.uso ger.conf.e lanç</v>
          </cell>
          <cell r="E276" t="str">
            <v>m3</v>
          </cell>
          <cell r="F276">
            <v>240.46</v>
          </cell>
        </row>
        <row r="277">
          <cell r="A277" t="str">
            <v>2 S 03 324 00</v>
          </cell>
          <cell r="B277" t="str">
            <v>Conc.estr.fck=15 MPa-contr.raz.uso ger.conf.e lanç</v>
          </cell>
          <cell r="E277" t="str">
            <v>m3</v>
          </cell>
          <cell r="F277">
            <v>253.88</v>
          </cell>
        </row>
        <row r="278">
          <cell r="A278" t="str">
            <v>2 S 03 324 01</v>
          </cell>
          <cell r="B278" t="str">
            <v>Conc.estr.fck=15 MPa-contr.raz.c/adit.conf. e lanç</v>
          </cell>
          <cell r="E278" t="str">
            <v>m3</v>
          </cell>
          <cell r="F278">
            <v>234.5</v>
          </cell>
        </row>
        <row r="279">
          <cell r="A279" t="str">
            <v>2 S 03 325 00</v>
          </cell>
          <cell r="B279" t="str">
            <v>Conc.estr.fck=18 MPa-contr.raz.uso ger.conf.e lanç</v>
          </cell>
          <cell r="E279" t="str">
            <v>m3</v>
          </cell>
          <cell r="F279">
            <v>267.14</v>
          </cell>
        </row>
        <row r="280">
          <cell r="A280" t="str">
            <v>2 S 03 325 01</v>
          </cell>
          <cell r="B280" t="str">
            <v>Conc.estr.fck=18 MPa-contr.raz.c/adit.conf. e lanç</v>
          </cell>
          <cell r="E280" t="str">
            <v>m3</v>
          </cell>
          <cell r="F280">
            <v>246.77</v>
          </cell>
        </row>
        <row r="281">
          <cell r="A281" t="str">
            <v>2 S 03 326 00</v>
          </cell>
          <cell r="B281" t="str">
            <v>Conc.estr.fck=20 MPa-contr.raz.uso ger.conf.e lanç</v>
          </cell>
          <cell r="E281" t="str">
            <v>m3</v>
          </cell>
          <cell r="F281">
            <v>277.97000000000003</v>
          </cell>
        </row>
        <row r="282">
          <cell r="A282" t="str">
            <v>2 S 03 326 01</v>
          </cell>
          <cell r="B282" t="str">
            <v>Conc.estr.fck=20 MPa-contr.raz.c/adit.conf. e lanç</v>
          </cell>
          <cell r="E282" t="str">
            <v>m3</v>
          </cell>
          <cell r="F282">
            <v>257.87</v>
          </cell>
        </row>
        <row r="283">
          <cell r="A283" t="str">
            <v>2 S 03 327 00</v>
          </cell>
          <cell r="B283" t="str">
            <v>Conc.estr.fck=22 MPa-contr.raz.uso ger.conf.e lanç</v>
          </cell>
          <cell r="E283" t="str">
            <v>m3</v>
          </cell>
          <cell r="F283">
            <v>290.72000000000003</v>
          </cell>
        </row>
        <row r="284">
          <cell r="A284" t="str">
            <v>2 S 03 328 00</v>
          </cell>
          <cell r="B284" t="str">
            <v>Conc.estr.fck=24 MPa-contr.raz.uso ger.conf.e lanç</v>
          </cell>
          <cell r="E284" t="str">
            <v>m3</v>
          </cell>
          <cell r="F284">
            <v>303.72000000000003</v>
          </cell>
        </row>
        <row r="285">
          <cell r="A285" t="str">
            <v>2 S 03 329 00</v>
          </cell>
          <cell r="B285" t="str">
            <v>Conc.estr.fck=25 MPa-contr.raz.c/adit.conf. e lanç</v>
          </cell>
          <cell r="E285" t="str">
            <v>m3</v>
          </cell>
          <cell r="F285">
            <v>282.39999999999998</v>
          </cell>
        </row>
        <row r="286">
          <cell r="A286" t="str">
            <v>2 S 03 329 01</v>
          </cell>
          <cell r="B286" t="str">
            <v>Conc.estr.fck=26 MPa-contr.raz.uso ger.conf.e lanç</v>
          </cell>
          <cell r="E286" t="str">
            <v>m3</v>
          </cell>
          <cell r="F286">
            <v>315.58</v>
          </cell>
        </row>
        <row r="287">
          <cell r="A287" t="str">
            <v>2 S 03 329 02</v>
          </cell>
          <cell r="B287" t="str">
            <v>Conc.estr.fck=30 MPa-contr.raz.uso ger.conf.e lanç</v>
          </cell>
          <cell r="E287" t="str">
            <v>m3</v>
          </cell>
          <cell r="F287">
            <v>327.2</v>
          </cell>
        </row>
        <row r="288">
          <cell r="A288" t="str">
            <v>2 S 03 329 03</v>
          </cell>
          <cell r="B288" t="str">
            <v>Conc.estr.fck=30 MPa-contr.raz.uso ger.conf.e lanç</v>
          </cell>
          <cell r="E288" t="str">
            <v>m3</v>
          </cell>
          <cell r="F288">
            <v>304.86</v>
          </cell>
        </row>
        <row r="289">
          <cell r="A289" t="str">
            <v>2 S 03 329 04</v>
          </cell>
          <cell r="B289" t="str">
            <v>Conc.estr.fck=35 MPa-contr.raz.c/adit.conf. e lanç</v>
          </cell>
          <cell r="E289" t="str">
            <v>m3</v>
          </cell>
          <cell r="F289">
            <v>327.78</v>
          </cell>
        </row>
        <row r="290">
          <cell r="A290" t="str">
            <v>2 S 03 370 00</v>
          </cell>
          <cell r="B290" t="str">
            <v>Forma comum de madeira</v>
          </cell>
          <cell r="E290" t="str">
            <v>m2</v>
          </cell>
          <cell r="F290">
            <v>30.53</v>
          </cell>
        </row>
        <row r="291">
          <cell r="A291" t="str">
            <v>2 S 03 371 01</v>
          </cell>
          <cell r="B291" t="str">
            <v>Forma de placa compensada resinada</v>
          </cell>
          <cell r="E291" t="str">
            <v>m2</v>
          </cell>
          <cell r="F291">
            <v>24.24</v>
          </cell>
        </row>
        <row r="292">
          <cell r="A292" t="str">
            <v>2 S 03 371 02</v>
          </cell>
          <cell r="B292" t="str">
            <v>Forma de placa compensada plastificada</v>
          </cell>
          <cell r="E292" t="str">
            <v>m2</v>
          </cell>
          <cell r="F292">
            <v>26.83</v>
          </cell>
        </row>
        <row r="293">
          <cell r="A293" t="str">
            <v>2 S 03 372 01</v>
          </cell>
          <cell r="B293" t="str">
            <v>Formas para tubulão</v>
          </cell>
          <cell r="E293" t="str">
            <v>m2</v>
          </cell>
          <cell r="F293">
            <v>15.4</v>
          </cell>
        </row>
        <row r="294">
          <cell r="A294" t="str">
            <v>2 S 03 401 01</v>
          </cell>
          <cell r="B294" t="str">
            <v>Estaca tipo Franki D=350 mm</v>
          </cell>
          <cell r="E294" t="str">
            <v>m</v>
          </cell>
          <cell r="F294">
            <v>125.92</v>
          </cell>
        </row>
        <row r="295">
          <cell r="A295" t="str">
            <v>2 S 03 401 02</v>
          </cell>
          <cell r="B295" t="str">
            <v>Estaca tipo Franki D=400 mm</v>
          </cell>
          <cell r="E295" t="str">
            <v>m</v>
          </cell>
          <cell r="F295">
            <v>138.46</v>
          </cell>
        </row>
        <row r="296">
          <cell r="A296" t="str">
            <v>2 S 03 401 03</v>
          </cell>
          <cell r="B296" t="str">
            <v>Estaca tipo Franki D=520 mm</v>
          </cell>
          <cell r="E296" t="str">
            <v>m</v>
          </cell>
          <cell r="F296">
            <v>190.99</v>
          </cell>
        </row>
        <row r="297">
          <cell r="A297" t="str">
            <v>2 S 03 401 04</v>
          </cell>
          <cell r="B297" t="str">
            <v>Estaca tipo Franki D=600 mm</v>
          </cell>
          <cell r="E297" t="str">
            <v>m</v>
          </cell>
          <cell r="F297">
            <v>238.61</v>
          </cell>
        </row>
        <row r="298">
          <cell r="A298" t="str">
            <v>2 S 03 402 01</v>
          </cell>
          <cell r="B298" t="str">
            <v>Cravação estacas pré-mold. de concreto 30 x 30 cm</v>
          </cell>
          <cell r="E298" t="str">
            <v>m</v>
          </cell>
          <cell r="F298">
            <v>127.15</v>
          </cell>
        </row>
        <row r="299">
          <cell r="A299" t="str">
            <v>2 S 03 404 01</v>
          </cell>
          <cell r="B299" t="str">
            <v>Forn. e crav. estacas perfil met. I de 10" simples</v>
          </cell>
          <cell r="E299" t="str">
            <v>m</v>
          </cell>
          <cell r="F299">
            <v>260.58999999999997</v>
          </cell>
        </row>
        <row r="300">
          <cell r="A300" t="str">
            <v>2 S 03 404 04</v>
          </cell>
          <cell r="B300" t="str">
            <v>Forn. e crav. estacas perfil met. I de 10" duplo</v>
          </cell>
          <cell r="E300" t="str">
            <v>m</v>
          </cell>
          <cell r="F300">
            <v>403.83</v>
          </cell>
        </row>
        <row r="301">
          <cell r="A301" t="str">
            <v>2 S 03 404 11</v>
          </cell>
          <cell r="B301" t="str">
            <v>Cravação estacas met. trilhos soldados - estrela</v>
          </cell>
          <cell r="E301" t="str">
            <v>m</v>
          </cell>
          <cell r="F301">
            <v>266.54000000000002</v>
          </cell>
        </row>
        <row r="302">
          <cell r="A302" t="str">
            <v>2 S 03 410 01</v>
          </cell>
          <cell r="B302" t="str">
            <v>Tubulão a céu aberto diâmetro externo = 1,00 m</v>
          </cell>
          <cell r="E302" t="str">
            <v>m</v>
          </cell>
          <cell r="F302">
            <v>773.36</v>
          </cell>
        </row>
        <row r="303">
          <cell r="A303" t="str">
            <v>2 S 03 410 11</v>
          </cell>
          <cell r="B303" t="str">
            <v>Tubulão a céu aberto diâmetro externo = 1,20 m</v>
          </cell>
          <cell r="E303" t="str">
            <v>m</v>
          </cell>
          <cell r="F303">
            <v>1002.96</v>
          </cell>
        </row>
        <row r="304">
          <cell r="A304" t="str">
            <v>2 S 03 410 21</v>
          </cell>
          <cell r="B304" t="str">
            <v>Tubulão a céu aberto diâmetro externo = 1,40 m</v>
          </cell>
          <cell r="E304" t="str">
            <v>m</v>
          </cell>
          <cell r="F304">
            <v>1253.0999999999999</v>
          </cell>
        </row>
        <row r="305">
          <cell r="A305" t="str">
            <v>2 S 03 410 31</v>
          </cell>
          <cell r="B305" t="str">
            <v>Tubulão a céu aberto diâmetro externo = 1,60 m</v>
          </cell>
          <cell r="E305" t="str">
            <v>m</v>
          </cell>
          <cell r="F305">
            <v>1513.82</v>
          </cell>
        </row>
        <row r="306">
          <cell r="A306" t="str">
            <v>2 S 03 410 41</v>
          </cell>
          <cell r="B306" t="str">
            <v>Tubulão a céu aberto diâmetro externo = 1,80 m</v>
          </cell>
          <cell r="E306" t="str">
            <v>m</v>
          </cell>
          <cell r="F306">
            <v>1826.88</v>
          </cell>
        </row>
        <row r="307">
          <cell r="A307" t="str">
            <v>2 S 03 410 51</v>
          </cell>
          <cell r="B307" t="str">
            <v>Tubulão a céu aberto diâmetro externo = 2,00 m</v>
          </cell>
          <cell r="E307" t="str">
            <v>m</v>
          </cell>
          <cell r="F307">
            <v>2174.0300000000002</v>
          </cell>
        </row>
        <row r="308">
          <cell r="A308" t="str">
            <v>2 S 03 410 61</v>
          </cell>
          <cell r="B308" t="str">
            <v>Tubulão a céu aberto diâmetro externo = 2,20 m</v>
          </cell>
          <cell r="E308" t="str">
            <v>m</v>
          </cell>
          <cell r="F308">
            <v>2588.98</v>
          </cell>
        </row>
        <row r="309">
          <cell r="A309" t="str">
            <v>2 S 03 411 11</v>
          </cell>
          <cell r="B309" t="str">
            <v>Tub.ar comp.D=1,2 m prof.até 12 m lâmina d'água LF</v>
          </cell>
          <cell r="E309" t="str">
            <v>m</v>
          </cell>
          <cell r="F309">
            <v>2381.86</v>
          </cell>
        </row>
        <row r="310">
          <cell r="A310" t="str">
            <v>2 S 03 411 12</v>
          </cell>
          <cell r="B310" t="str">
            <v>Tub.ar comp.D=1,2 m prof. 12/18 m lâmina d'água LF</v>
          </cell>
          <cell r="E310" t="str">
            <v>m</v>
          </cell>
          <cell r="F310">
            <v>2648.55</v>
          </cell>
        </row>
        <row r="311">
          <cell r="A311" t="str">
            <v>2 S 03 411 13</v>
          </cell>
          <cell r="B311" t="str">
            <v>Tub.ar comp.D=1,2 m prof. 18/24 m lâmina d'água LF</v>
          </cell>
          <cell r="E311" t="str">
            <v>m</v>
          </cell>
          <cell r="F311">
            <v>2937.19</v>
          </cell>
        </row>
        <row r="312">
          <cell r="A312" t="str">
            <v>2 S 03 411 14</v>
          </cell>
          <cell r="B312" t="str">
            <v>Tub.ar comp.D=1,2 m prof. 24/27 m lâmina d'água LF</v>
          </cell>
          <cell r="E312" t="str">
            <v>m</v>
          </cell>
          <cell r="F312">
            <v>3358.9</v>
          </cell>
        </row>
        <row r="313">
          <cell r="A313" t="str">
            <v>2 S 03 411 15</v>
          </cell>
          <cell r="B313" t="str">
            <v>Tub.ar.comp.D=1,2 m prof. 27/31 m lâmina d'água LF</v>
          </cell>
          <cell r="E313" t="str">
            <v>m</v>
          </cell>
          <cell r="F313">
            <v>3944.44</v>
          </cell>
        </row>
        <row r="314">
          <cell r="A314" t="str">
            <v>2 S 03 411 21</v>
          </cell>
          <cell r="B314" t="str">
            <v>Tub.ar.comp.D=1,4 m prof.até 12 m lâmina d'água LF</v>
          </cell>
          <cell r="E314" t="str">
            <v>m</v>
          </cell>
          <cell r="F314">
            <v>3082.9</v>
          </cell>
        </row>
        <row r="315">
          <cell r="A315" t="str">
            <v>2 S 03 411 22</v>
          </cell>
          <cell r="B315" t="str">
            <v>Tub.ar comp.D=1,4 m prof. 12/18 m lâmina d'água LF</v>
          </cell>
          <cell r="E315" t="str">
            <v>m</v>
          </cell>
          <cell r="F315">
            <v>3441.26</v>
          </cell>
        </row>
        <row r="316">
          <cell r="A316" t="str">
            <v>2 S 03 411 23</v>
          </cell>
          <cell r="B316" t="str">
            <v>Tub.ar comp.D=1,4 m prof. 18/24 m lâmina d'água LF</v>
          </cell>
          <cell r="E316" t="str">
            <v>m</v>
          </cell>
          <cell r="F316">
            <v>3828.28</v>
          </cell>
        </row>
        <row r="317">
          <cell r="A317" t="str">
            <v>2 S 03 411 24</v>
          </cell>
          <cell r="B317" t="str">
            <v>Tub.ar comp.D=1,4 m prof. 24/27 m lâmina d'água LF</v>
          </cell>
          <cell r="E317" t="str">
            <v>m</v>
          </cell>
          <cell r="F317">
            <v>4394.09</v>
          </cell>
        </row>
        <row r="318">
          <cell r="A318" t="str">
            <v>2 S 03 411 25</v>
          </cell>
          <cell r="B318" t="str">
            <v>Tub.ar comp.D=1,4 m prof. 27/31 m lâmina d'água LF</v>
          </cell>
          <cell r="E318" t="str">
            <v>m</v>
          </cell>
          <cell r="F318">
            <v>5346.16</v>
          </cell>
        </row>
        <row r="319">
          <cell r="A319" t="str">
            <v>2 S 03 411 31</v>
          </cell>
          <cell r="B319" t="str">
            <v>Tub.ar comp.D=1,6 m prof.até 12 m lâmina d'água LF</v>
          </cell>
          <cell r="E319" t="str">
            <v>m</v>
          </cell>
          <cell r="F319">
            <v>3921.04</v>
          </cell>
        </row>
        <row r="320">
          <cell r="A320" t="str">
            <v>2 S 03 411 32</v>
          </cell>
          <cell r="B320" t="str">
            <v>Tub.ar comp.D=1,6 m prof. 12/18 m lâmina d'água LF</v>
          </cell>
          <cell r="E320" t="str">
            <v>m</v>
          </cell>
          <cell r="F320">
            <v>4394.1899999999996</v>
          </cell>
        </row>
        <row r="321">
          <cell r="A321" t="str">
            <v>2 S 03 411 33</v>
          </cell>
          <cell r="B321" t="str">
            <v>Tub.ar comp.D=1,6 m prof. 18/24 m lâmina d'água LF</v>
          </cell>
          <cell r="E321" t="str">
            <v>m</v>
          </cell>
          <cell r="F321">
            <v>4905.6000000000004</v>
          </cell>
        </row>
        <row r="322">
          <cell r="A322" t="str">
            <v>2 S 03 411 34</v>
          </cell>
          <cell r="B322" t="str">
            <v>Tub.ar comp.D=1,6 m prof. 24/27 m lâmina d'água LF</v>
          </cell>
          <cell r="E322" t="str">
            <v>m</v>
          </cell>
          <cell r="F322">
            <v>5653.63</v>
          </cell>
        </row>
        <row r="323">
          <cell r="A323" t="str">
            <v>2 S 03 411 35</v>
          </cell>
          <cell r="B323" t="str">
            <v>Tub.ar comp.D=1,6 m prof. 27/31 m lâmina d'água LF</v>
          </cell>
          <cell r="E323" t="str">
            <v>m</v>
          </cell>
          <cell r="F323">
            <v>6911.34</v>
          </cell>
        </row>
        <row r="324">
          <cell r="A324" t="str">
            <v>2 S 03 411 41</v>
          </cell>
          <cell r="B324" t="str">
            <v>Tub.ar comp.D=1,8 m prof.até 12 m lâmina d'água LF</v>
          </cell>
          <cell r="E324" t="str">
            <v>m</v>
          </cell>
          <cell r="F324">
            <v>4925.0200000000004</v>
          </cell>
        </row>
        <row r="325">
          <cell r="A325" t="str">
            <v>2 S 03 411 42</v>
          </cell>
          <cell r="B325" t="str">
            <v>Tub.ar comp.D=1,8 m prof. 12/18 m lâmina d'água LF</v>
          </cell>
          <cell r="E325" t="str">
            <v>m</v>
          </cell>
          <cell r="F325">
            <v>5532.88</v>
          </cell>
        </row>
        <row r="326">
          <cell r="A326" t="str">
            <v>2 S 03 411 43</v>
          </cell>
          <cell r="B326" t="str">
            <v>Tub.ar comp.D=1,8 m prof. 18/24 m lâmina d'água LF</v>
          </cell>
          <cell r="E326" t="str">
            <v>m</v>
          </cell>
          <cell r="F326">
            <v>6193.77</v>
          </cell>
        </row>
        <row r="327">
          <cell r="A327" t="str">
            <v>2 S 03 411 44</v>
          </cell>
          <cell r="B327" t="str">
            <v>Tub.ar comp.D=1,8 m prof. 24/27 m lâmina d'água LF</v>
          </cell>
          <cell r="E327" t="str">
            <v>m</v>
          </cell>
          <cell r="F327">
            <v>7163.5</v>
          </cell>
        </row>
        <row r="328">
          <cell r="A328" t="str">
            <v>2 S 03 411 45</v>
          </cell>
          <cell r="B328" t="str">
            <v>Tub.ar comp.D=1,8 m prof. 27/31 m lâmina d'água LF</v>
          </cell>
          <cell r="E328" t="str">
            <v>m</v>
          </cell>
          <cell r="F328">
            <v>8788.49</v>
          </cell>
        </row>
        <row r="329">
          <cell r="A329" t="str">
            <v>2 S 03 411 51</v>
          </cell>
          <cell r="B329" t="str">
            <v>Tub.ar comp.D=2,0 m até 12 m lâmina d'água LF</v>
          </cell>
          <cell r="E329" t="str">
            <v>m</v>
          </cell>
          <cell r="F329">
            <v>5872.03</v>
          </cell>
        </row>
        <row r="330">
          <cell r="A330" t="str">
            <v>2 S 03 411 52</v>
          </cell>
          <cell r="B330" t="str">
            <v>Tub.ar comp.D=2,0 m prof. 12/18 m lâmina d'água LF</v>
          </cell>
          <cell r="E330" t="str">
            <v>m</v>
          </cell>
          <cell r="F330">
            <v>6605.12</v>
          </cell>
        </row>
        <row r="331">
          <cell r="A331" t="str">
            <v>2 S 03 411 53</v>
          </cell>
          <cell r="B331" t="str">
            <v>Tub.ar comp.D=2,0 m prof.18/24 m lâmina d'água LF</v>
          </cell>
          <cell r="E331" t="str">
            <v>m</v>
          </cell>
          <cell r="F331">
            <v>7430.86</v>
          </cell>
        </row>
        <row r="332">
          <cell r="A332" t="str">
            <v>2 S 03 411 54</v>
          </cell>
          <cell r="B332" t="str">
            <v>Tub.ar comp.D=2,0 m prof.24/27 m lâmina d'água LF</v>
          </cell>
          <cell r="E332" t="str">
            <v>m</v>
          </cell>
          <cell r="F332">
            <v>8557.61</v>
          </cell>
        </row>
        <row r="333">
          <cell r="A333" t="str">
            <v>2 S 03 411 55</v>
          </cell>
          <cell r="B333" t="str">
            <v>Tub.ar comp.D=2,0 m prof.27/31 m lâmina d'água LF</v>
          </cell>
          <cell r="E333" t="str">
            <v>m</v>
          </cell>
          <cell r="F333">
            <v>10507.63</v>
          </cell>
        </row>
        <row r="334">
          <cell r="A334" t="str">
            <v>2 S 03 411 61</v>
          </cell>
          <cell r="B334" t="str">
            <v>Tub.ar comp.D=2,2 m prof.até 12 m lâmina d'água LF</v>
          </cell>
          <cell r="E334" t="str">
            <v>m</v>
          </cell>
          <cell r="F334">
            <v>7211.43</v>
          </cell>
        </row>
        <row r="335">
          <cell r="A335" t="str">
            <v>2 S 03 411 62</v>
          </cell>
          <cell r="B335" t="str">
            <v>Tub.ar comp.D=2,2 m prof.12/18 m lâmina d'água LF</v>
          </cell>
          <cell r="E335" t="str">
            <v>m</v>
          </cell>
          <cell r="F335">
            <v>8127.56</v>
          </cell>
        </row>
        <row r="336">
          <cell r="A336" t="str">
            <v>2 S 03 411 63</v>
          </cell>
          <cell r="B336" t="str">
            <v>Tub.ar comp.D=2,2 m prof.18/24 m lâmina d'água LF</v>
          </cell>
          <cell r="E336" t="str">
            <v>m</v>
          </cell>
          <cell r="F336">
            <v>9120.11</v>
          </cell>
        </row>
        <row r="337">
          <cell r="A337" t="str">
            <v>2 S 03 411 64</v>
          </cell>
          <cell r="B337" t="str">
            <v>Tub.ar comp.D=2,2 m prof.24/27 m lâmina d'água LF</v>
          </cell>
          <cell r="E337" t="str">
            <v>m</v>
          </cell>
          <cell r="F337">
            <v>10568.89</v>
          </cell>
        </row>
        <row r="338">
          <cell r="A338" t="str">
            <v>2 S 03 411 65</v>
          </cell>
          <cell r="B338" t="str">
            <v>Tub.ar comp.D=2,2 m prof.27/31m lâmina d'água LF</v>
          </cell>
          <cell r="E338" t="str">
            <v>m</v>
          </cell>
          <cell r="F338">
            <v>12527.11</v>
          </cell>
        </row>
        <row r="339">
          <cell r="A339" t="str">
            <v>2 S 03 412 01</v>
          </cell>
          <cell r="B339" t="str">
            <v>Esc.p/alarg. base tub.ar comp.prof. até 12 m LF</v>
          </cell>
          <cell r="E339" t="str">
            <v>m3</v>
          </cell>
          <cell r="F339">
            <v>1352.9</v>
          </cell>
        </row>
        <row r="340">
          <cell r="A340" t="str">
            <v>2 S 03 412 02</v>
          </cell>
          <cell r="B340" t="str">
            <v>Esc.p/alarg. base tub.ar comp.prof.12/18 m LF</v>
          </cell>
          <cell r="E340" t="str">
            <v>m3</v>
          </cell>
          <cell r="F340">
            <v>1584.9</v>
          </cell>
        </row>
        <row r="341">
          <cell r="A341" t="str">
            <v>2 S 03 412 03</v>
          </cell>
          <cell r="B341" t="str">
            <v>Esc.p/alarg. base tub.ar comp.prof.18/24 m LF</v>
          </cell>
          <cell r="E341" t="str">
            <v>m3</v>
          </cell>
          <cell r="F341">
            <v>1835.63</v>
          </cell>
        </row>
        <row r="342">
          <cell r="A342" t="str">
            <v>2 S 03 412 04</v>
          </cell>
          <cell r="B342" t="str">
            <v>Esc.p/alarg. base tub.ar comp.prof.24/27 m LF</v>
          </cell>
          <cell r="E342" t="str">
            <v>m3</v>
          </cell>
          <cell r="F342">
            <v>2201.66</v>
          </cell>
        </row>
        <row r="343">
          <cell r="A343" t="str">
            <v>2 S 03 412 05</v>
          </cell>
          <cell r="B343" t="str">
            <v>Esc.p/alarg. base tub.ar comp.prof.27/31m LF</v>
          </cell>
          <cell r="E343" t="str">
            <v>m3</v>
          </cell>
          <cell r="F343">
            <v>2819.05</v>
          </cell>
        </row>
        <row r="344">
          <cell r="A344" t="str">
            <v>2 S 03 412 11</v>
          </cell>
          <cell r="B344" t="str">
            <v>Forn.lanç.conc. base tub.ar comp.até 12m LF</v>
          </cell>
          <cell r="E344" t="str">
            <v>m3</v>
          </cell>
          <cell r="F344">
            <v>296.33</v>
          </cell>
        </row>
        <row r="345">
          <cell r="A345" t="str">
            <v>2 S 03 412 12</v>
          </cell>
          <cell r="B345" t="str">
            <v>Forn.lanc.conc.base tub.ar comp.prof.12/18m LF</v>
          </cell>
          <cell r="E345" t="str">
            <v>m3</v>
          </cell>
          <cell r="F345">
            <v>316.25</v>
          </cell>
        </row>
        <row r="346">
          <cell r="A346" t="str">
            <v>2 S 03 412 13</v>
          </cell>
          <cell r="B346" t="str">
            <v>Forn.lanç.conc.base tub.ar comp.prof.18/24m LF</v>
          </cell>
          <cell r="E346" t="str">
            <v>m3</v>
          </cell>
          <cell r="F346">
            <v>337.81</v>
          </cell>
        </row>
        <row r="347">
          <cell r="A347" t="str">
            <v>2 S 03 412 14</v>
          </cell>
          <cell r="B347" t="str">
            <v>Forn.lanç.conc.base tub.ar comp.prof.24/27m LF</v>
          </cell>
          <cell r="E347" t="str">
            <v>m3</v>
          </cell>
          <cell r="F347">
            <v>368.94</v>
          </cell>
        </row>
        <row r="348">
          <cell r="A348" t="str">
            <v>2 S 03 412 15</v>
          </cell>
          <cell r="B348" t="str">
            <v>Forn.lanç.conc.base tub.ar comp.prof. 27/31m LF</v>
          </cell>
          <cell r="E348" t="str">
            <v>m3</v>
          </cell>
          <cell r="F348">
            <v>420.85</v>
          </cell>
        </row>
        <row r="349">
          <cell r="A349" t="str">
            <v>2 S 03 510 00</v>
          </cell>
          <cell r="B349" t="str">
            <v>Aparelho apoio em neoprene fretado-forn. e aplic.</v>
          </cell>
          <cell r="E349" t="str">
            <v>kg</v>
          </cell>
          <cell r="F349">
            <v>43.54</v>
          </cell>
        </row>
        <row r="350">
          <cell r="A350" t="str">
            <v>2 S 03 700 01</v>
          </cell>
          <cell r="B350" t="str">
            <v>Fabricação guarda-corpo tipo GM, moldado no local</v>
          </cell>
          <cell r="E350" t="str">
            <v>m</v>
          </cell>
          <cell r="F350">
            <v>183.82</v>
          </cell>
        </row>
        <row r="351">
          <cell r="A351" t="str">
            <v>2 S 03 920 01</v>
          </cell>
          <cell r="B351" t="str">
            <v>Abertura concretagem bases tubulões céu aberto</v>
          </cell>
          <cell r="E351" t="str">
            <v>m3</v>
          </cell>
          <cell r="F351">
            <v>573.25</v>
          </cell>
        </row>
        <row r="352">
          <cell r="A352" t="str">
            <v>2 S 03 930 00</v>
          </cell>
          <cell r="B352" t="str">
            <v>Junta de cantoneira</v>
          </cell>
          <cell r="E352" t="str">
            <v>m</v>
          </cell>
          <cell r="F352">
            <v>71.989999999999995</v>
          </cell>
        </row>
        <row r="353">
          <cell r="A353" t="str">
            <v>2 S 03 940 00</v>
          </cell>
          <cell r="B353" t="str">
            <v>Compactação manual</v>
          </cell>
          <cell r="E353" t="str">
            <v>m3</v>
          </cell>
          <cell r="F353">
            <v>9.44</v>
          </cell>
        </row>
        <row r="354">
          <cell r="A354" t="str">
            <v>2 S 03 940 01</v>
          </cell>
          <cell r="B354" t="str">
            <v>Reaterro e compactação</v>
          </cell>
          <cell r="E354" t="str">
            <v>m3</v>
          </cell>
          <cell r="F354">
            <v>16.04</v>
          </cell>
        </row>
        <row r="355">
          <cell r="A355" t="str">
            <v>2 S 03 951 01</v>
          </cell>
          <cell r="B355" t="str">
            <v>Pintura com nata de cimento</v>
          </cell>
          <cell r="E355" t="str">
            <v>m2</v>
          </cell>
          <cell r="F355">
            <v>3.82</v>
          </cell>
        </row>
        <row r="356">
          <cell r="A356" t="str">
            <v>2 S 03 990 01</v>
          </cell>
          <cell r="B356" t="str">
            <v>Confecção e colocação cabo 4 cord de 12,7 mm - MAC</v>
          </cell>
          <cell r="E356" t="str">
            <v>kg</v>
          </cell>
          <cell r="F356">
            <v>10.93</v>
          </cell>
        </row>
        <row r="357">
          <cell r="A357" t="str">
            <v>2 S 03 990 02</v>
          </cell>
          <cell r="B357" t="str">
            <v>Confecção e colocação cabo 6 cord de 12,7 mm - MAC</v>
          </cell>
          <cell r="E357" t="str">
            <v>kg</v>
          </cell>
          <cell r="F357">
            <v>10.61</v>
          </cell>
        </row>
        <row r="358">
          <cell r="A358" t="str">
            <v>2 S 03 990 03</v>
          </cell>
          <cell r="B358" t="str">
            <v>Confecção e colocação cabo 7 cord de 12,7 mm - MAC</v>
          </cell>
          <cell r="E358" t="str">
            <v>kg</v>
          </cell>
          <cell r="F358">
            <v>9.56</v>
          </cell>
        </row>
        <row r="359">
          <cell r="A359" t="str">
            <v>2 S 03 990 04</v>
          </cell>
          <cell r="B359" t="str">
            <v>Confecção e colocação cabo 12 cord de 12,7 mm -MAC</v>
          </cell>
          <cell r="E359" t="str">
            <v>kg</v>
          </cell>
          <cell r="F359">
            <v>8.6999999999999993</v>
          </cell>
        </row>
        <row r="360">
          <cell r="A360" t="str">
            <v>2 S 03 990 05</v>
          </cell>
          <cell r="B360" t="str">
            <v>Confecção e colocação cabo 4 cord. D=12,7mm FREYSS</v>
          </cell>
          <cell r="E360" t="str">
            <v>kg</v>
          </cell>
          <cell r="F360">
            <v>11.39</v>
          </cell>
        </row>
        <row r="361">
          <cell r="A361" t="str">
            <v>2 S 03 990 06</v>
          </cell>
          <cell r="B361" t="str">
            <v>Confecção e colocação cabo 6 cord. D=12,7mm FREYSS</v>
          </cell>
          <cell r="E361" t="str">
            <v>kg</v>
          </cell>
          <cell r="F361">
            <v>10.1</v>
          </cell>
        </row>
        <row r="362">
          <cell r="A362" t="str">
            <v>2 S 03 990 07</v>
          </cell>
          <cell r="B362" t="str">
            <v>Confecção e colocação cabo 7 cord. D=12,7mm FREYSS</v>
          </cell>
          <cell r="E362" t="str">
            <v>kg</v>
          </cell>
          <cell r="F362">
            <v>9.44</v>
          </cell>
        </row>
        <row r="363">
          <cell r="A363" t="str">
            <v>2 S 03 990 08</v>
          </cell>
          <cell r="B363" t="str">
            <v>Confecção e colocação cabo 12cord. D=12,7mm FREYSS</v>
          </cell>
          <cell r="E363" t="str">
            <v>kg</v>
          </cell>
          <cell r="F363">
            <v>8.41</v>
          </cell>
        </row>
        <row r="364">
          <cell r="A364" t="str">
            <v>2 S 03 991 01</v>
          </cell>
          <cell r="B364" t="str">
            <v>Dreno de PVC D=75 mm</v>
          </cell>
          <cell r="E364" t="str">
            <v>und</v>
          </cell>
          <cell r="F364">
            <v>7.79</v>
          </cell>
        </row>
        <row r="365">
          <cell r="A365" t="str">
            <v>2 S 03 991 02</v>
          </cell>
          <cell r="B365" t="str">
            <v>Dreno de PVC D=100 mm</v>
          </cell>
          <cell r="E365" t="str">
            <v>und</v>
          </cell>
          <cell r="F365">
            <v>8.1999999999999993</v>
          </cell>
        </row>
        <row r="366">
          <cell r="A366" t="str">
            <v>2 S 03 999 01</v>
          </cell>
          <cell r="B366" t="str">
            <v>Protensão e injeção cabo 4 cord. D=12,7 mm - MAC</v>
          </cell>
          <cell r="E366" t="str">
            <v>und</v>
          </cell>
          <cell r="F366">
            <v>302.45999999999998</v>
          </cell>
        </row>
        <row r="367">
          <cell r="A367" t="str">
            <v>2 S 03 999 02</v>
          </cell>
          <cell r="B367" t="str">
            <v>Protensão e injeção cabo 6 cord. D=12,7 mm - MAC</v>
          </cell>
          <cell r="E367" t="str">
            <v>und</v>
          </cell>
          <cell r="F367">
            <v>443.97</v>
          </cell>
        </row>
        <row r="368">
          <cell r="A368" t="str">
            <v>2 S 03 999 03</v>
          </cell>
          <cell r="B368" t="str">
            <v>Protensão e injeção cabo 7 cord. D=12,7 mm - MAC</v>
          </cell>
          <cell r="E368" t="str">
            <v>und</v>
          </cell>
          <cell r="F368">
            <v>441.99</v>
          </cell>
        </row>
        <row r="369">
          <cell r="A369" t="str">
            <v>2 S 03 999 04</v>
          </cell>
          <cell r="B369" t="str">
            <v>Protensão e injeção cabo 12 cord. D=12,7 mm - MAC</v>
          </cell>
          <cell r="E369" t="str">
            <v>und</v>
          </cell>
          <cell r="F369">
            <v>827.42</v>
          </cell>
        </row>
        <row r="370">
          <cell r="A370" t="str">
            <v>2 S 03 999 05</v>
          </cell>
          <cell r="B370" t="str">
            <v>Protensão e injeção cabo 4 cord. D=12,7mm - FREYSS</v>
          </cell>
          <cell r="E370" t="str">
            <v>und</v>
          </cell>
          <cell r="F370">
            <v>341.41</v>
          </cell>
        </row>
        <row r="371">
          <cell r="A371" t="str">
            <v>2 S 03 999 06</v>
          </cell>
          <cell r="B371" t="str">
            <v>Protensão e injeção cabo 6 cord. D=12,7mm - FREYSS</v>
          </cell>
          <cell r="E371" t="str">
            <v>und</v>
          </cell>
          <cell r="F371">
            <v>478.11</v>
          </cell>
        </row>
        <row r="372">
          <cell r="A372" t="str">
            <v>2 S 03 999 07</v>
          </cell>
          <cell r="B372" t="str">
            <v>Protensão e injeção cabo 7 cord. D=12,7mm - FREYSS</v>
          </cell>
          <cell r="E372" t="str">
            <v>und</v>
          </cell>
          <cell r="F372">
            <v>529.21</v>
          </cell>
        </row>
        <row r="373">
          <cell r="A373" t="str">
            <v>2 S 03 999 08</v>
          </cell>
          <cell r="B373" t="str">
            <v>Protensão e injeção cabo 12 cord. D=12,7mm FREYSS</v>
          </cell>
          <cell r="E373" t="str">
            <v>und</v>
          </cell>
          <cell r="F373">
            <v>955.7</v>
          </cell>
        </row>
        <row r="374">
          <cell r="A374" t="str">
            <v>2 S 04 000 00</v>
          </cell>
          <cell r="B374" t="str">
            <v>Escavação manual em material de 1a cat</v>
          </cell>
          <cell r="E374" t="str">
            <v>m3</v>
          </cell>
          <cell r="F374">
            <v>23.38</v>
          </cell>
        </row>
        <row r="375">
          <cell r="A375" t="str">
            <v>2 S 04 000 01</v>
          </cell>
          <cell r="B375" t="str">
            <v>Escavação manual reat.compact.mat.1a cat.</v>
          </cell>
          <cell r="E375" t="str">
            <v>m3</v>
          </cell>
          <cell r="F375">
            <v>26.21</v>
          </cell>
        </row>
        <row r="376">
          <cell r="A376" t="str">
            <v>2 S 04 001 00</v>
          </cell>
          <cell r="B376" t="str">
            <v>Escavação mecânica de vala em mat.1a cat.</v>
          </cell>
          <cell r="E376" t="str">
            <v>m3</v>
          </cell>
          <cell r="F376">
            <v>3.64</v>
          </cell>
        </row>
        <row r="377">
          <cell r="A377" t="str">
            <v>2 S 04 001 01</v>
          </cell>
          <cell r="B377" t="str">
            <v>Escavação mecânica reat. e comp. vala mat.1a cat.</v>
          </cell>
          <cell r="E377" t="str">
            <v>m3</v>
          </cell>
          <cell r="F377">
            <v>6</v>
          </cell>
        </row>
        <row r="378">
          <cell r="A378" t="str">
            <v>2 S 04 002 01</v>
          </cell>
          <cell r="B378" t="str">
            <v>Perfuração para dreno sub-horizontal mat. 1a cat.</v>
          </cell>
          <cell r="E378" t="str">
            <v>m</v>
          </cell>
          <cell r="F378">
            <v>77</v>
          </cell>
        </row>
        <row r="379">
          <cell r="A379" t="str">
            <v>2 S 04 010 00</v>
          </cell>
          <cell r="B379" t="str">
            <v>Escavação manual material 2a categoria</v>
          </cell>
          <cell r="E379" t="str">
            <v>m3</v>
          </cell>
          <cell r="F379">
            <v>24.52</v>
          </cell>
        </row>
        <row r="380">
          <cell r="A380" t="str">
            <v>2 S 04 010 01</v>
          </cell>
          <cell r="B380" t="str">
            <v>Escavação manual reat.compactação em mat.2a cat.</v>
          </cell>
          <cell r="E380" t="str">
            <v>m3</v>
          </cell>
          <cell r="F380">
            <v>32.909999999999997</v>
          </cell>
        </row>
        <row r="381">
          <cell r="A381" t="str">
            <v>2 S 04 011 00</v>
          </cell>
          <cell r="B381" t="str">
            <v>Escavação mecânica de vala em mat. 2a categoria</v>
          </cell>
          <cell r="E381" t="str">
            <v>m3</v>
          </cell>
          <cell r="F381">
            <v>4.37</v>
          </cell>
        </row>
        <row r="382">
          <cell r="A382" t="str">
            <v>2 S 04 011 01</v>
          </cell>
          <cell r="B382" t="str">
            <v>Escavação mecânica reat.compact. vala mat.2a cat.</v>
          </cell>
          <cell r="E382" t="str">
            <v>m3</v>
          </cell>
          <cell r="F382">
            <v>7.2</v>
          </cell>
        </row>
        <row r="383">
          <cell r="A383" t="str">
            <v>2 S 04 012 01</v>
          </cell>
          <cell r="B383" t="str">
            <v>Perfuração para dreno sub-horizontal mat 2a cat.</v>
          </cell>
          <cell r="E383" t="str">
            <v>m</v>
          </cell>
          <cell r="F383">
            <v>169.21</v>
          </cell>
        </row>
        <row r="384">
          <cell r="A384" t="str">
            <v>2 S 04 020 00</v>
          </cell>
          <cell r="B384" t="str">
            <v>Escavação em vala material de 3a categoria</v>
          </cell>
          <cell r="E384" t="str">
            <v>m3</v>
          </cell>
          <cell r="F384">
            <v>52.49</v>
          </cell>
        </row>
        <row r="385">
          <cell r="A385" t="str">
            <v>2 S 04 100 01</v>
          </cell>
          <cell r="B385" t="str">
            <v>Corpo BSTC D=0,60m</v>
          </cell>
          <cell r="E385" t="str">
            <v>m</v>
          </cell>
          <cell r="F385">
            <v>216.56</v>
          </cell>
        </row>
        <row r="386">
          <cell r="A386" t="str">
            <v>2 S 04 100 02</v>
          </cell>
          <cell r="B386" t="str">
            <v>Corpo BSTC D=0,80m</v>
          </cell>
          <cell r="E386" t="str">
            <v>m</v>
          </cell>
          <cell r="F386">
            <v>315.29000000000002</v>
          </cell>
        </row>
        <row r="387">
          <cell r="A387" t="str">
            <v>2 S 04 100 03</v>
          </cell>
          <cell r="B387" t="str">
            <v>Corpo BSTC D=1,00m</v>
          </cell>
          <cell r="E387" t="str">
            <v>m</v>
          </cell>
          <cell r="F387">
            <v>450.19</v>
          </cell>
        </row>
        <row r="388">
          <cell r="A388" t="str">
            <v>2 S 04 100 04</v>
          </cell>
          <cell r="B388" t="str">
            <v>Corpo BSTC D=1,20m</v>
          </cell>
          <cell r="E388" t="str">
            <v>m</v>
          </cell>
          <cell r="F388">
            <v>605.29999999999995</v>
          </cell>
        </row>
        <row r="389">
          <cell r="A389" t="str">
            <v>2 S 04 100 05</v>
          </cell>
          <cell r="B389" t="str">
            <v>Corpo BSTC D=1,50m</v>
          </cell>
          <cell r="E389" t="str">
            <v>m</v>
          </cell>
          <cell r="F389">
            <v>898.56</v>
          </cell>
        </row>
        <row r="390">
          <cell r="A390" t="str">
            <v>2 S 04 101 01</v>
          </cell>
          <cell r="B390" t="str">
            <v>Boca BSTC D=0,60 m normal</v>
          </cell>
          <cell r="E390" t="str">
            <v>und</v>
          </cell>
          <cell r="F390">
            <v>467.01</v>
          </cell>
        </row>
        <row r="391">
          <cell r="A391" t="str">
            <v>2 S 04 101 02</v>
          </cell>
          <cell r="B391" t="str">
            <v>Boca BSTC D=0,80m normal</v>
          </cell>
          <cell r="E391" t="str">
            <v>und</v>
          </cell>
          <cell r="F391">
            <v>778.51</v>
          </cell>
        </row>
        <row r="392">
          <cell r="A392" t="str">
            <v>2 S 04 101 03</v>
          </cell>
          <cell r="B392" t="str">
            <v>Boca BSTC D=1,00m normal</v>
          </cell>
          <cell r="E392" t="str">
            <v>und</v>
          </cell>
          <cell r="F392">
            <v>1204.75</v>
          </cell>
        </row>
        <row r="393">
          <cell r="A393" t="str">
            <v>2 S 04 101 04</v>
          </cell>
          <cell r="B393" t="str">
            <v>Boca BSTC D=1,20m normal</v>
          </cell>
          <cell r="E393" t="str">
            <v>und</v>
          </cell>
          <cell r="F393">
            <v>1743.56</v>
          </cell>
        </row>
        <row r="394">
          <cell r="A394" t="str">
            <v>2 S 04 101 05</v>
          </cell>
          <cell r="B394" t="str">
            <v>Boca BSTC D=1,50m normal</v>
          </cell>
          <cell r="E394" t="str">
            <v>und</v>
          </cell>
          <cell r="F394">
            <v>3148.01</v>
          </cell>
        </row>
        <row r="395">
          <cell r="A395" t="str">
            <v>2 S 04 101 06</v>
          </cell>
          <cell r="B395" t="str">
            <v>Boca BSTC D=0,60m - esc.=15</v>
          </cell>
          <cell r="E395" t="str">
            <v>und</v>
          </cell>
          <cell r="F395">
            <v>490.76</v>
          </cell>
        </row>
        <row r="396">
          <cell r="A396" t="str">
            <v>2 S 04 101 07</v>
          </cell>
          <cell r="B396" t="str">
            <v>Boca BSTC D=0,80 m - esc.=15</v>
          </cell>
          <cell r="E396" t="str">
            <v>und</v>
          </cell>
          <cell r="F396">
            <v>819.08</v>
          </cell>
        </row>
        <row r="397">
          <cell r="A397" t="str">
            <v>2 S 04 101 08</v>
          </cell>
          <cell r="B397" t="str">
            <v>Boca BSTC D=1,00 m - esc.=15</v>
          </cell>
          <cell r="E397" t="str">
            <v>und</v>
          </cell>
          <cell r="F397">
            <v>1263.28</v>
          </cell>
        </row>
        <row r="398">
          <cell r="A398" t="str">
            <v>2 S 04 101 09</v>
          </cell>
          <cell r="B398" t="str">
            <v>Boca BSTC D=1,20 m - esc.=15</v>
          </cell>
          <cell r="E398" t="str">
            <v>und</v>
          </cell>
          <cell r="F398">
            <v>1834.07</v>
          </cell>
        </row>
        <row r="399">
          <cell r="A399" t="str">
            <v>2 S 04 101 10</v>
          </cell>
          <cell r="B399" t="str">
            <v>Boca BSTC D=1,50 m - esc.=15</v>
          </cell>
          <cell r="E399" t="str">
            <v>und</v>
          </cell>
          <cell r="F399">
            <v>3317.23</v>
          </cell>
        </row>
        <row r="400">
          <cell r="A400" t="str">
            <v>2 S 04 101 11</v>
          </cell>
          <cell r="B400" t="str">
            <v>Boca BSTC D=0,60 m - esc.=30</v>
          </cell>
          <cell r="E400" t="str">
            <v>und</v>
          </cell>
          <cell r="F400">
            <v>547.66</v>
          </cell>
        </row>
        <row r="401">
          <cell r="A401" t="str">
            <v>2 S 04 101 12</v>
          </cell>
          <cell r="B401" t="str">
            <v>Boca BSTC D=0,80 m - esc.=30</v>
          </cell>
          <cell r="E401" t="str">
            <v>und</v>
          </cell>
          <cell r="F401">
            <v>911.4</v>
          </cell>
        </row>
        <row r="402">
          <cell r="A402" t="str">
            <v>2 S 04 101 13</v>
          </cell>
          <cell r="B402" t="str">
            <v>Boca BSTC D=1,00 m - esc.=30</v>
          </cell>
          <cell r="E402" t="str">
            <v>und</v>
          </cell>
          <cell r="F402">
            <v>1405.29</v>
          </cell>
        </row>
        <row r="403">
          <cell r="A403" t="str">
            <v>2 S 04 101 14</v>
          </cell>
          <cell r="B403" t="str">
            <v>Boca BSTC D=1,20 m - esc.=30</v>
          </cell>
          <cell r="E403" t="str">
            <v>und</v>
          </cell>
          <cell r="F403">
            <v>2045.56</v>
          </cell>
        </row>
        <row r="404">
          <cell r="A404" t="str">
            <v>2 S 04 101 15</v>
          </cell>
          <cell r="B404" t="str">
            <v>Boca BSTC D=1,50 m - esc.=30</v>
          </cell>
          <cell r="E404" t="str">
            <v>und</v>
          </cell>
          <cell r="F404">
            <v>3710.45</v>
          </cell>
        </row>
        <row r="405">
          <cell r="A405" t="str">
            <v>2 S 04 101 16</v>
          </cell>
          <cell r="B405" t="str">
            <v>Boca BSTC D=0,60 m - esc.=45</v>
          </cell>
          <cell r="E405" t="str">
            <v>und</v>
          </cell>
          <cell r="F405">
            <v>676.96</v>
          </cell>
        </row>
        <row r="406">
          <cell r="A406" t="str">
            <v>2 S 04 101 17</v>
          </cell>
          <cell r="B406" t="str">
            <v>Boca BSTC D=0,80 m - esc.=45</v>
          </cell>
          <cell r="E406" t="str">
            <v>und</v>
          </cell>
          <cell r="F406">
            <v>1226.7</v>
          </cell>
        </row>
        <row r="407">
          <cell r="A407" t="str">
            <v>2 S 04 101 18</v>
          </cell>
          <cell r="B407" t="str">
            <v>Boca BSTC D=1,00 m - esc.=45</v>
          </cell>
          <cell r="E407" t="str">
            <v>und</v>
          </cell>
          <cell r="F407">
            <v>1742.67</v>
          </cell>
        </row>
        <row r="408">
          <cell r="A408" t="str">
            <v>2 S 04 101 19</v>
          </cell>
          <cell r="B408" t="str">
            <v>Boca BSTC D=1,20 m - esc.=45</v>
          </cell>
          <cell r="E408" t="str">
            <v>und</v>
          </cell>
          <cell r="F408">
            <v>2538.5</v>
          </cell>
        </row>
        <row r="409">
          <cell r="A409" t="str">
            <v>2 S 04 101 20</v>
          </cell>
          <cell r="B409" t="str">
            <v>Boca BSTC D=1,50 m - esc.=45</v>
          </cell>
          <cell r="E409" t="str">
            <v>und</v>
          </cell>
          <cell r="F409">
            <v>4665.8900000000003</v>
          </cell>
        </row>
        <row r="410">
          <cell r="A410" t="str">
            <v>2 S 04 110 01</v>
          </cell>
          <cell r="B410" t="str">
            <v>Corpo BDTC D=1,00m</v>
          </cell>
          <cell r="E410" t="str">
            <v>m</v>
          </cell>
          <cell r="F410">
            <v>927.15</v>
          </cell>
        </row>
        <row r="411">
          <cell r="A411" t="str">
            <v>2 S 04 110 02</v>
          </cell>
          <cell r="B411" t="str">
            <v>Corpo BDTC D=1,20m</v>
          </cell>
          <cell r="E411" t="str">
            <v>m</v>
          </cell>
          <cell r="F411">
            <v>1186.5</v>
          </cell>
        </row>
        <row r="412">
          <cell r="A412" t="str">
            <v>2 S 04 110 03</v>
          </cell>
          <cell r="B412" t="str">
            <v>Corpo BDTC D=1,50m</v>
          </cell>
          <cell r="E412" t="str">
            <v>m</v>
          </cell>
          <cell r="F412">
            <v>1894.91</v>
          </cell>
        </row>
        <row r="413">
          <cell r="A413" t="str">
            <v>2 S 04 111 01</v>
          </cell>
          <cell r="B413" t="str">
            <v>Boca BDTC D=1,00m normal</v>
          </cell>
          <cell r="E413" t="str">
            <v>und</v>
          </cell>
          <cell r="F413">
            <v>1687.18</v>
          </cell>
        </row>
        <row r="414">
          <cell r="A414" t="str">
            <v>2 S 04 111 02</v>
          </cell>
          <cell r="B414" t="str">
            <v>Boca BDTC D=1,20m normal</v>
          </cell>
          <cell r="E414" t="str">
            <v>und</v>
          </cell>
          <cell r="F414">
            <v>2449.44</v>
          </cell>
        </row>
        <row r="415">
          <cell r="A415" t="str">
            <v>2 S 04 111 03</v>
          </cell>
          <cell r="B415" t="str">
            <v>Boca BDTC D=1,50m normal</v>
          </cell>
          <cell r="E415" t="str">
            <v>und</v>
          </cell>
          <cell r="F415">
            <v>4303.68</v>
          </cell>
        </row>
        <row r="416">
          <cell r="A416" t="str">
            <v>2 S 04 111 05</v>
          </cell>
          <cell r="B416" t="str">
            <v>Boca BDTC D=1,00 m - esc.=15</v>
          </cell>
          <cell r="E416" t="str">
            <v>und</v>
          </cell>
          <cell r="F416">
            <v>1762.9</v>
          </cell>
        </row>
        <row r="417">
          <cell r="A417" t="str">
            <v>2 S 04 111 06</v>
          </cell>
          <cell r="B417" t="str">
            <v>Boca BDTC D=1,20 m - esc.=15</v>
          </cell>
          <cell r="E417" t="str">
            <v>und</v>
          </cell>
          <cell r="F417">
            <v>2564.41</v>
          </cell>
        </row>
        <row r="418">
          <cell r="A418" t="str">
            <v>2 S 04 111 07</v>
          </cell>
          <cell r="B418" t="str">
            <v>Boca BDTC D=1,50 m - esc.=15</v>
          </cell>
          <cell r="E418" t="str">
            <v>und</v>
          </cell>
          <cell r="F418">
            <v>4518.67</v>
          </cell>
        </row>
        <row r="419">
          <cell r="A419" t="str">
            <v>2 S 04 111 08</v>
          </cell>
          <cell r="B419" t="str">
            <v>Boca BDTC D=1,00 - esc.=30</v>
          </cell>
          <cell r="E419" t="str">
            <v>und</v>
          </cell>
          <cell r="F419">
            <v>1960.49</v>
          </cell>
        </row>
        <row r="420">
          <cell r="A420" t="str">
            <v>2 S 04 111 09</v>
          </cell>
          <cell r="B420" t="str">
            <v>Boca BDTC D=1,20 m - esc.=30</v>
          </cell>
          <cell r="E420" t="str">
            <v>und</v>
          </cell>
          <cell r="F420">
            <v>2854.31</v>
          </cell>
        </row>
        <row r="421">
          <cell r="A421" t="str">
            <v>2 S 04 111 10</v>
          </cell>
          <cell r="B421" t="str">
            <v>Boca BDTC D=1,50 m - esc.=30</v>
          </cell>
          <cell r="E421" t="str">
            <v>und</v>
          </cell>
          <cell r="F421">
            <v>5049.58</v>
          </cell>
        </row>
        <row r="422">
          <cell r="A422" t="str">
            <v>2 S 04 111 11</v>
          </cell>
          <cell r="B422" t="str">
            <v>Boca BDTC D=1,00 m - esc.=45</v>
          </cell>
          <cell r="E422" t="str">
            <v>und</v>
          </cell>
          <cell r="F422">
            <v>2420.2399999999998</v>
          </cell>
        </row>
        <row r="423">
          <cell r="A423" t="str">
            <v>2 S 04 111 12</v>
          </cell>
          <cell r="B423" t="str">
            <v>Boca BDTC D=1,20 m - esc.=45</v>
          </cell>
          <cell r="E423" t="str">
            <v>und</v>
          </cell>
          <cell r="F423">
            <v>3523.01</v>
          </cell>
        </row>
        <row r="424">
          <cell r="A424" t="str">
            <v>2 S 04 111 13</v>
          </cell>
          <cell r="B424" t="str">
            <v>Boca BDTC D=1,50 m - esc.=45</v>
          </cell>
          <cell r="E424" t="str">
            <v>und</v>
          </cell>
          <cell r="F424">
            <v>6248.02</v>
          </cell>
        </row>
        <row r="425">
          <cell r="A425" t="str">
            <v>2 S 04 120 01</v>
          </cell>
          <cell r="B425" t="str">
            <v>Corpo BTTC D=1,00m</v>
          </cell>
          <cell r="E425" t="str">
            <v>m</v>
          </cell>
          <cell r="F425">
            <v>1307.51</v>
          </cell>
        </row>
        <row r="426">
          <cell r="A426" t="str">
            <v>2 S 04 120 02</v>
          </cell>
          <cell r="B426" t="str">
            <v>Corpo BTTC D=1,20m</v>
          </cell>
          <cell r="E426" t="str">
            <v>m</v>
          </cell>
          <cell r="F426">
            <v>1768.82</v>
          </cell>
        </row>
        <row r="427">
          <cell r="A427" t="str">
            <v>2 S 04 120 03</v>
          </cell>
          <cell r="B427" t="str">
            <v>Corpo BTTC D=1,50m</v>
          </cell>
          <cell r="E427" t="str">
            <v>m</v>
          </cell>
          <cell r="F427">
            <v>2637.95</v>
          </cell>
        </row>
        <row r="428">
          <cell r="A428" t="str">
            <v>2 S 04 121 01</v>
          </cell>
          <cell r="B428" t="str">
            <v>Boca BTTC D=1,00m normal</v>
          </cell>
          <cell r="E428" t="str">
            <v>und</v>
          </cell>
          <cell r="F428">
            <v>2177.25</v>
          </cell>
        </row>
        <row r="429">
          <cell r="A429" t="str">
            <v>2 S 04 121 02</v>
          </cell>
          <cell r="B429" t="str">
            <v>Boca BTTC D=1,20m normal</v>
          </cell>
          <cell r="E429" t="str">
            <v>und</v>
          </cell>
          <cell r="F429">
            <v>3162.21</v>
          </cell>
        </row>
        <row r="430">
          <cell r="A430" t="str">
            <v>2 S 04 121 03</v>
          </cell>
          <cell r="B430" t="str">
            <v>Boca BTTC D=1,50m normal</v>
          </cell>
          <cell r="E430" t="str">
            <v>und</v>
          </cell>
          <cell r="F430">
            <v>5501.76</v>
          </cell>
        </row>
        <row r="431">
          <cell r="A431" t="str">
            <v>2 S 04 121 04</v>
          </cell>
          <cell r="B431" t="str">
            <v>Boca BTTC D=1,00 m - esc.=15</v>
          </cell>
          <cell r="E431" t="str">
            <v>und</v>
          </cell>
          <cell r="F431">
            <v>2268.85</v>
          </cell>
        </row>
        <row r="432">
          <cell r="A432" t="str">
            <v>2 S 04 121 05</v>
          </cell>
          <cell r="B432" t="str">
            <v>Boca BTTC D=1,20 m - esc.=15</v>
          </cell>
          <cell r="E432" t="str">
            <v>und</v>
          </cell>
          <cell r="F432">
            <v>3302.99</v>
          </cell>
        </row>
        <row r="433">
          <cell r="A433" t="str">
            <v>2 S 04 121 06</v>
          </cell>
          <cell r="B433" t="str">
            <v>Boca BTTC D=1,50 m - esc.=15</v>
          </cell>
          <cell r="E433" t="str">
            <v>und</v>
          </cell>
          <cell r="F433">
            <v>5751.61</v>
          </cell>
        </row>
        <row r="434">
          <cell r="A434" t="str">
            <v>2 S 04 121 07</v>
          </cell>
          <cell r="B434" t="str">
            <v>Boca BTTC D=1,00 m - esc.=30</v>
          </cell>
          <cell r="E434" t="str">
            <v>und</v>
          </cell>
          <cell r="F434">
            <v>2524.5500000000002</v>
          </cell>
        </row>
        <row r="435">
          <cell r="A435" t="str">
            <v>2 S 04 121 08</v>
          </cell>
          <cell r="B435" t="str">
            <v>Boca BTTC D=1,20 m - esc.=30</v>
          </cell>
          <cell r="E435" t="str">
            <v>und</v>
          </cell>
          <cell r="F435">
            <v>3674.13</v>
          </cell>
        </row>
        <row r="436">
          <cell r="A436" t="str">
            <v>2 S 04 121 09</v>
          </cell>
          <cell r="B436" t="str">
            <v>Boca BTTC D=1,50 m - esc.=30</v>
          </cell>
          <cell r="E436" t="str">
            <v>und</v>
          </cell>
          <cell r="F436">
            <v>6416.14</v>
          </cell>
        </row>
        <row r="437">
          <cell r="A437" t="str">
            <v>2 S 04 121 10</v>
          </cell>
          <cell r="B437" t="str">
            <v>Boca BTTC D=1,00 m - esc.=45</v>
          </cell>
          <cell r="E437" t="str">
            <v>und</v>
          </cell>
          <cell r="F437">
            <v>3102.83</v>
          </cell>
        </row>
        <row r="438">
          <cell r="A438" t="str">
            <v>2 S 04 121 11</v>
          </cell>
          <cell r="B438" t="str">
            <v>Boca BTTC D=1,20 m - esc.=45</v>
          </cell>
          <cell r="E438" t="str">
            <v>und</v>
          </cell>
          <cell r="F438">
            <v>4520.6400000000003</v>
          </cell>
        </row>
        <row r="439">
          <cell r="A439" t="str">
            <v>2 S 04 121 12</v>
          </cell>
          <cell r="B439" t="str">
            <v>Boca BTTC D=1,50 m - esc.=45</v>
          </cell>
          <cell r="E439" t="str">
            <v>und</v>
          </cell>
          <cell r="F439">
            <v>7937.31</v>
          </cell>
        </row>
        <row r="440">
          <cell r="A440" t="str">
            <v>2 S 04 200 01</v>
          </cell>
          <cell r="B440" t="str">
            <v>Corpo BSCC 1,50 x 1,50 m alt. 0 a 1,00 m</v>
          </cell>
          <cell r="E440" t="str">
            <v>und</v>
          </cell>
          <cell r="F440">
            <v>943.77</v>
          </cell>
        </row>
        <row r="441">
          <cell r="A441" t="str">
            <v>2 S 04 200 02</v>
          </cell>
          <cell r="B441" t="str">
            <v>Corpo BSCC 2,00 x 2,00 m alt. 0 a 1,00 m</v>
          </cell>
          <cell r="E441" t="str">
            <v>und</v>
          </cell>
          <cell r="F441">
            <v>1364.43</v>
          </cell>
        </row>
        <row r="442">
          <cell r="A442" t="str">
            <v>2 S 04 200 03</v>
          </cell>
          <cell r="B442" t="str">
            <v>Corpo BSCC 2,50 x 2,50 m alt. 0 a 1,00 m</v>
          </cell>
          <cell r="E442" t="str">
            <v>m</v>
          </cell>
          <cell r="F442">
            <v>1942.01</v>
          </cell>
        </row>
        <row r="443">
          <cell r="A443" t="str">
            <v>2 S 04 200 04</v>
          </cell>
          <cell r="B443" t="str">
            <v>Corpo BSCC 3,00 x 3,00 m alt. 0 a 1,00 m</v>
          </cell>
          <cell r="E443" t="str">
            <v>m</v>
          </cell>
          <cell r="F443">
            <v>2556.91</v>
          </cell>
        </row>
        <row r="444">
          <cell r="A444" t="str">
            <v>2 S 04 200 05</v>
          </cell>
          <cell r="B444" t="str">
            <v>Corpo BSCC 1,50 x 1,50 m alt. 1,00 a 2,50 m</v>
          </cell>
          <cell r="E444" t="str">
            <v>m</v>
          </cell>
          <cell r="F444">
            <v>854.14</v>
          </cell>
        </row>
        <row r="445">
          <cell r="A445" t="str">
            <v>2 S 04 200 06</v>
          </cell>
          <cell r="B445" t="str">
            <v>Corpo BSCC 2,00 x 2,00 m alt. 1,00 a 2,50 m</v>
          </cell>
          <cell r="E445" t="str">
            <v>m</v>
          </cell>
          <cell r="F445">
            <v>1220.78</v>
          </cell>
        </row>
        <row r="446">
          <cell r="A446" t="str">
            <v>2 S 04 200 07</v>
          </cell>
          <cell r="B446" t="str">
            <v>Corpo BSCC 2,50 x 2,50 m alt. 1,00 a 2,50 m</v>
          </cell>
          <cell r="E446" t="str">
            <v>m</v>
          </cell>
          <cell r="F446">
            <v>1836.29</v>
          </cell>
        </row>
        <row r="447">
          <cell r="A447" t="str">
            <v>2 S 04 200 08</v>
          </cell>
          <cell r="B447" t="str">
            <v>Corpo BSCC 3,00 x 3,00 m alt. 1,00 a 2,50 m</v>
          </cell>
          <cell r="E447" t="str">
            <v>m</v>
          </cell>
          <cell r="F447">
            <v>2496.2199999999998</v>
          </cell>
        </row>
        <row r="448">
          <cell r="A448" t="str">
            <v>2 S 04 200 09</v>
          </cell>
          <cell r="B448" t="str">
            <v>Corpo BSCC 1,50 x 1,50 m alt. 2,50 a 5,00 m</v>
          </cell>
          <cell r="E448" t="str">
            <v>m</v>
          </cell>
          <cell r="F448">
            <v>932.05</v>
          </cell>
        </row>
        <row r="449">
          <cell r="A449" t="str">
            <v>2 S 04 200 10</v>
          </cell>
          <cell r="B449" t="str">
            <v>Corpo BSCC 2,00 x 2,00 m alt. 2,50 a 5,00 m</v>
          </cell>
          <cell r="E449" t="str">
            <v>m</v>
          </cell>
          <cell r="F449">
            <v>1443.11</v>
          </cell>
        </row>
        <row r="450">
          <cell r="A450" t="str">
            <v>2 S 04 200 11</v>
          </cell>
          <cell r="B450" t="str">
            <v>Corpo BSCC 2,50 x 2,50 m alt. 2,50 a 5,00 m</v>
          </cell>
          <cell r="E450" t="str">
            <v>m</v>
          </cell>
          <cell r="F450">
            <v>2118.4699999999998</v>
          </cell>
        </row>
        <row r="451">
          <cell r="A451" t="str">
            <v>2 S 04 200 12</v>
          </cell>
          <cell r="B451" t="str">
            <v>Corpo BSCC 3,00 x 3,00 m alt. 2,50 a 5,00 m</v>
          </cell>
          <cell r="E451" t="str">
            <v>m</v>
          </cell>
          <cell r="F451">
            <v>3067.32</v>
          </cell>
        </row>
        <row r="452">
          <cell r="A452" t="str">
            <v>2 S 04 200 13</v>
          </cell>
          <cell r="B452" t="str">
            <v>Corpo BSCC 1,50 x 1,50 m alt. 5,00 a 7,50 m</v>
          </cell>
          <cell r="E452" t="str">
            <v>m</v>
          </cell>
          <cell r="F452">
            <v>1063.42</v>
          </cell>
        </row>
        <row r="453">
          <cell r="A453" t="str">
            <v>2 S 04 200 14</v>
          </cell>
          <cell r="B453" t="str">
            <v>Corpo BSCC 2,00 x 2,00 m alt. 5,00 a 7,50 m</v>
          </cell>
          <cell r="E453" t="str">
            <v>m</v>
          </cell>
          <cell r="F453">
            <v>1623.18</v>
          </cell>
        </row>
        <row r="454">
          <cell r="A454" t="str">
            <v>2 S 04 200 15</v>
          </cell>
          <cell r="B454" t="str">
            <v>Corpo BSCC 2,50 x 2,50 m alt. 5,00 a 7,50 m</v>
          </cell>
          <cell r="E454" t="str">
            <v>m</v>
          </cell>
          <cell r="F454">
            <v>2370.19</v>
          </cell>
        </row>
        <row r="455">
          <cell r="A455" t="str">
            <v>2 S 04 200 16</v>
          </cell>
          <cell r="B455" t="str">
            <v>Corpo BSCC 3,00 x 3,00 m alt. 5,00 a 7,50 m</v>
          </cell>
          <cell r="E455" t="str">
            <v>m</v>
          </cell>
          <cell r="F455">
            <v>3359.73</v>
          </cell>
        </row>
        <row r="456">
          <cell r="A456" t="str">
            <v>2 S 04 200 17</v>
          </cell>
          <cell r="B456" t="str">
            <v>Corpo BSCC 1,50 x 1,50 m alt. 7,50 a 10,00 m</v>
          </cell>
          <cell r="E456" t="str">
            <v>m</v>
          </cell>
          <cell r="F456">
            <v>1223.9100000000001</v>
          </cell>
        </row>
        <row r="457">
          <cell r="A457" t="str">
            <v>2 S 04 200 18</v>
          </cell>
          <cell r="B457" t="str">
            <v>Corpo BSCC 2,00 x 2,00 m alt. 7,50 a 10,00 m</v>
          </cell>
          <cell r="E457" t="str">
            <v>m</v>
          </cell>
          <cell r="F457">
            <v>1828.6</v>
          </cell>
        </row>
        <row r="458">
          <cell r="A458" t="str">
            <v>2 S 04 200 19</v>
          </cell>
          <cell r="B458" t="str">
            <v>Corpo BSCC 2,50 x 2,50 m alt. 7,50 a 10,00 m</v>
          </cell>
          <cell r="E458" t="str">
            <v>m</v>
          </cell>
          <cell r="F458">
            <v>2612.86</v>
          </cell>
        </row>
        <row r="459">
          <cell r="A459" t="str">
            <v>2 S 04 200 20</v>
          </cell>
          <cell r="B459" t="str">
            <v>Corpo BSCC 3,00 x 3,00 m alt. 7,50 a 10,00 m</v>
          </cell>
          <cell r="E459" t="str">
            <v>m</v>
          </cell>
          <cell r="F459">
            <v>3692.26</v>
          </cell>
        </row>
        <row r="460">
          <cell r="A460" t="str">
            <v>2 S 04 200 21</v>
          </cell>
          <cell r="B460" t="str">
            <v>Corpo BSCC 1,50 x 1,50 m alt. 10,00 a 12,50 m</v>
          </cell>
          <cell r="E460" t="str">
            <v>m</v>
          </cell>
          <cell r="F460">
            <v>1274.94</v>
          </cell>
        </row>
        <row r="461">
          <cell r="A461" t="str">
            <v>2 S 04 200 22</v>
          </cell>
          <cell r="B461" t="str">
            <v>Corpo BSCC 2,00 x 2,00 m alt. 10,00 a 12,50 m</v>
          </cell>
          <cell r="E461" t="str">
            <v>m</v>
          </cell>
          <cell r="F461">
            <v>1990.99</v>
          </cell>
        </row>
        <row r="462">
          <cell r="A462" t="str">
            <v>2 S 04 200 23</v>
          </cell>
          <cell r="B462" t="str">
            <v>Corpo BSCC 2,50 x 2,50 m alt. 10,00 a 12,50 m</v>
          </cell>
          <cell r="E462" t="str">
            <v>m</v>
          </cell>
          <cell r="F462">
            <v>2874.2</v>
          </cell>
        </row>
        <row r="463">
          <cell r="A463" t="str">
            <v>2 S 04 200 24</v>
          </cell>
          <cell r="B463" t="str">
            <v>Corpo BSCC 3,00 a 3,00 m alt. 10,00 a 12,50 m</v>
          </cell>
          <cell r="E463" t="str">
            <v>m</v>
          </cell>
          <cell r="F463">
            <v>4012.73</v>
          </cell>
        </row>
        <row r="464">
          <cell r="A464" t="str">
            <v>2 S 04 200 25</v>
          </cell>
          <cell r="B464" t="str">
            <v>Corpo BSCC 1,50 x 1,50 m alt. 12,50 a 15,00 m</v>
          </cell>
          <cell r="E464" t="str">
            <v>m</v>
          </cell>
          <cell r="F464">
            <v>1339.2</v>
          </cell>
        </row>
        <row r="465">
          <cell r="A465" t="str">
            <v>2 S 04 200 26</v>
          </cell>
          <cell r="B465" t="str">
            <v>Corpo BSCC 2,00 a 2,00 m alt. 12,50 a 15,00 m</v>
          </cell>
          <cell r="E465" t="str">
            <v>m</v>
          </cell>
          <cell r="F465">
            <v>2140.7800000000002</v>
          </cell>
        </row>
        <row r="466">
          <cell r="A466" t="str">
            <v>2 S 04 200 27</v>
          </cell>
          <cell r="B466" t="str">
            <v>Corpo BSCC 2,50 x 2,50 m alt. 12,50 a 15,00 m</v>
          </cell>
          <cell r="E466" t="str">
            <v>m</v>
          </cell>
          <cell r="F466">
            <v>3247.57</v>
          </cell>
        </row>
        <row r="467">
          <cell r="A467" t="str">
            <v>2 S 04 200 28</v>
          </cell>
          <cell r="B467" t="str">
            <v>Corpo BSCC 3,00 x 3,00 m alt. 12,50 a 15,00 m</v>
          </cell>
          <cell r="E467" t="str">
            <v>m</v>
          </cell>
          <cell r="F467">
            <v>4343</v>
          </cell>
        </row>
        <row r="468">
          <cell r="A468" t="str">
            <v>2 S 04 201 01</v>
          </cell>
          <cell r="B468" t="str">
            <v>Boca BSCC 1,50 x 1,50 m normal</v>
          </cell>
          <cell r="E468" t="str">
            <v>und</v>
          </cell>
          <cell r="F468">
            <v>5412.49</v>
          </cell>
        </row>
        <row r="469">
          <cell r="A469" t="str">
            <v>2 S 04 201 02</v>
          </cell>
          <cell r="B469" t="str">
            <v>Boca BSCC 2,00 x 2,00 m normal</v>
          </cell>
          <cell r="E469" t="str">
            <v>und</v>
          </cell>
          <cell r="F469">
            <v>8475.8799999999992</v>
          </cell>
        </row>
        <row r="470">
          <cell r="A470" t="str">
            <v>2 S 04 201 03</v>
          </cell>
          <cell r="B470" t="str">
            <v>Boca BSCC 2,50 x 2,50 m normal</v>
          </cell>
          <cell r="E470" t="str">
            <v>und</v>
          </cell>
          <cell r="F470">
            <v>11448.96</v>
          </cell>
        </row>
        <row r="471">
          <cell r="A471" t="str">
            <v>2 S 04 201 04</v>
          </cell>
          <cell r="B471" t="str">
            <v>Boca BSCC 3,00 x 3,00 m normal</v>
          </cell>
          <cell r="E471" t="str">
            <v>und</v>
          </cell>
          <cell r="F471">
            <v>16400.13</v>
          </cell>
        </row>
        <row r="472">
          <cell r="A472" t="str">
            <v>2 S 04 201 05</v>
          </cell>
          <cell r="B472" t="str">
            <v>Boca BSCC 1,50 x 1,50 m - esc.=15</v>
          </cell>
          <cell r="E472" t="str">
            <v>und</v>
          </cell>
          <cell r="F472">
            <v>5507.51</v>
          </cell>
        </row>
        <row r="473">
          <cell r="A473" t="str">
            <v>2 S 04 201 06</v>
          </cell>
          <cell r="B473" t="str">
            <v>Boca BSCC 2,00 x 2,00 m - esc.=15</v>
          </cell>
          <cell r="E473" t="str">
            <v>und</v>
          </cell>
          <cell r="F473">
            <v>8579.7000000000007</v>
          </cell>
        </row>
        <row r="474">
          <cell r="A474" t="str">
            <v>2 S 04 201 07</v>
          </cell>
          <cell r="B474" t="str">
            <v>Boca BSCC 2,50 x 2,50 m - esc.=15</v>
          </cell>
          <cell r="E474" t="str">
            <v>und</v>
          </cell>
          <cell r="F474">
            <v>12065.22</v>
          </cell>
        </row>
        <row r="475">
          <cell r="A475" t="str">
            <v>2 S 04 201 08</v>
          </cell>
          <cell r="B475" t="str">
            <v>Boca BSCC 3,00 x 3,00 m - esc.=15</v>
          </cell>
          <cell r="E475" t="str">
            <v>und</v>
          </cell>
          <cell r="F475">
            <v>17191.55</v>
          </cell>
        </row>
        <row r="476">
          <cell r="A476" t="str">
            <v>2 S 04 201 09</v>
          </cell>
          <cell r="B476" t="str">
            <v>Boca BSCC 1,50 x 1,50 m - esc.=30</v>
          </cell>
          <cell r="E476" t="str">
            <v>und</v>
          </cell>
          <cell r="F476">
            <v>6004.52</v>
          </cell>
        </row>
        <row r="477">
          <cell r="A477" t="str">
            <v>2 S 04 201 10</v>
          </cell>
          <cell r="B477" t="str">
            <v>Boca BSCC 2,00 x 2,00 m - esc.=30</v>
          </cell>
          <cell r="E477" t="str">
            <v>und</v>
          </cell>
          <cell r="F477">
            <v>9336.23</v>
          </cell>
        </row>
        <row r="478">
          <cell r="A478" t="str">
            <v>2 S 04 201 11</v>
          </cell>
          <cell r="B478" t="str">
            <v>Boca BSCC 2,50 x 2,50 m - esc.=30</v>
          </cell>
          <cell r="E478" t="str">
            <v>und</v>
          </cell>
          <cell r="F478">
            <v>13432.34</v>
          </cell>
        </row>
        <row r="479">
          <cell r="A479" t="str">
            <v>2 S 04 201 12</v>
          </cell>
          <cell r="B479" t="str">
            <v>Boca BSCC 3,00 x 3,00 m =esc.=30</v>
          </cell>
          <cell r="E479" t="str">
            <v>und</v>
          </cell>
          <cell r="F479">
            <v>18960.41</v>
          </cell>
        </row>
        <row r="480">
          <cell r="A480" t="str">
            <v>2 S 04 201 13</v>
          </cell>
          <cell r="B480" t="str">
            <v>Boca BSCC 1,50 x 1,50 m - esc.=45</v>
          </cell>
          <cell r="E480" t="str">
            <v>und</v>
          </cell>
          <cell r="F480">
            <v>7470.4</v>
          </cell>
        </row>
        <row r="481">
          <cell r="A481" t="str">
            <v>2 S 04 201 14</v>
          </cell>
          <cell r="B481" t="str">
            <v>Boca BSCC 2,00 x 2,00 m - esc.=45</v>
          </cell>
          <cell r="E481" t="str">
            <v>und</v>
          </cell>
          <cell r="F481">
            <v>11996.21</v>
          </cell>
        </row>
        <row r="482">
          <cell r="A482" t="str">
            <v>2 S 04 201 15</v>
          </cell>
          <cell r="B482" t="str">
            <v>Boca BSCC 2,50 x 2,50 m - esc.=45</v>
          </cell>
          <cell r="E482" t="str">
            <v>und</v>
          </cell>
          <cell r="F482">
            <v>17013.89</v>
          </cell>
        </row>
        <row r="483">
          <cell r="A483" t="str">
            <v>2 S 04 201 16</v>
          </cell>
          <cell r="B483" t="str">
            <v>Boca BSCC 3,00 x 3,00 m - esc.=45</v>
          </cell>
          <cell r="E483" t="str">
            <v>und</v>
          </cell>
          <cell r="F483">
            <v>23924.55</v>
          </cell>
        </row>
        <row r="484">
          <cell r="A484" t="str">
            <v>2 S 04 210 01</v>
          </cell>
          <cell r="B484" t="str">
            <v>Corpo BDCC 1,50 x 1,50 m alt. 0 a 1,00 m</v>
          </cell>
          <cell r="E484" t="str">
            <v>m</v>
          </cell>
          <cell r="F484">
            <v>1647.9</v>
          </cell>
        </row>
        <row r="485">
          <cell r="A485" t="str">
            <v>2 S 04 210 02</v>
          </cell>
          <cell r="B485" t="str">
            <v>Corpo BDCC 2,00 x 2,00 m alt. 0 a 1,00 m</v>
          </cell>
          <cell r="E485" t="str">
            <v>m</v>
          </cell>
          <cell r="F485">
            <v>2391.0500000000002</v>
          </cell>
        </row>
        <row r="486">
          <cell r="A486" t="str">
            <v>2 S 04 210 03</v>
          </cell>
          <cell r="B486" t="str">
            <v>Corpo BDCC 2,50 x 2,50 m alt. 0 a 1,00 m</v>
          </cell>
          <cell r="E486" t="str">
            <v>m</v>
          </cell>
          <cell r="F486">
            <v>3013.05</v>
          </cell>
        </row>
        <row r="487">
          <cell r="A487" t="str">
            <v>2 S 04 210 04</v>
          </cell>
          <cell r="B487" t="str">
            <v>Corpo BDCC 3,00 x 3,00 m alt. 0 a 1,00</v>
          </cell>
          <cell r="E487" t="str">
            <v>m</v>
          </cell>
          <cell r="F487">
            <v>4144.82</v>
          </cell>
        </row>
        <row r="488">
          <cell r="A488" t="str">
            <v>2 S 04 210 05</v>
          </cell>
          <cell r="B488" t="str">
            <v>Corpo BDCC 1,50 x 1,50 m alt. 1,00 a 2,50 m</v>
          </cell>
          <cell r="E488" t="str">
            <v>m</v>
          </cell>
          <cell r="F488">
            <v>1450.24</v>
          </cell>
        </row>
        <row r="489">
          <cell r="A489" t="str">
            <v>2 S 04 210 06</v>
          </cell>
          <cell r="B489" t="str">
            <v>Corpo BDCC 2,00 x 2,00 m alt. 1,00 a 2,50 m</v>
          </cell>
          <cell r="E489" t="str">
            <v>m</v>
          </cell>
          <cell r="F489">
            <v>2123.17</v>
          </cell>
        </row>
        <row r="490">
          <cell r="A490" t="str">
            <v>2 S 04 210 07</v>
          </cell>
          <cell r="B490" t="str">
            <v>Corpo BDCC 2,50 x 2,50 m alt. 1,00 a 2,50 m</v>
          </cell>
          <cell r="E490" t="str">
            <v>m</v>
          </cell>
          <cell r="F490">
            <v>2864.59</v>
          </cell>
        </row>
        <row r="491">
          <cell r="A491" t="str">
            <v>2 S 04 210 08</v>
          </cell>
          <cell r="B491" t="str">
            <v>Corpo BDCC 3,00 x 3,00 m alt. 1,00 a 2,50 m</v>
          </cell>
          <cell r="E491" t="str">
            <v>m</v>
          </cell>
          <cell r="F491">
            <v>3930.89</v>
          </cell>
        </row>
        <row r="492">
          <cell r="A492" t="str">
            <v>2 S 04 210 09</v>
          </cell>
          <cell r="B492" t="str">
            <v>Corpo BDCC 1,50 x 1,50 m alt. 2,50 a 5,00 m</v>
          </cell>
          <cell r="E492" t="str">
            <v>m</v>
          </cell>
          <cell r="F492">
            <v>1546.34</v>
          </cell>
        </row>
        <row r="493">
          <cell r="A493" t="str">
            <v>2 S 04 210 10</v>
          </cell>
          <cell r="B493" t="str">
            <v>Corpo BDCC 2,00 x 2,00 m alt. 2,50 a 5,00 m</v>
          </cell>
          <cell r="E493" t="str">
            <v>m</v>
          </cell>
          <cell r="F493">
            <v>2407.67</v>
          </cell>
        </row>
        <row r="494">
          <cell r="A494" t="str">
            <v>2 S 04 210 11</v>
          </cell>
          <cell r="B494" t="str">
            <v>Corpo BDCC 2,50 x 2,50 m alt. 2,50 a 5,00 m</v>
          </cell>
          <cell r="E494" t="str">
            <v>m</v>
          </cell>
          <cell r="F494">
            <v>3344.94</v>
          </cell>
        </row>
        <row r="495">
          <cell r="A495" t="str">
            <v>2 S 04 210 12</v>
          </cell>
          <cell r="B495" t="str">
            <v>Corpo BDCC 3,00 x 3,00 m alt. 2,50 a 5,00 m</v>
          </cell>
          <cell r="E495" t="str">
            <v>m</v>
          </cell>
          <cell r="F495">
            <v>4362.68</v>
          </cell>
        </row>
        <row r="496">
          <cell r="A496" t="str">
            <v>2 S 04 210 13</v>
          </cell>
          <cell r="B496" t="str">
            <v>Corpo BDCC 1,50 x 1,50 m alt. 5,00 a 7,50 m</v>
          </cell>
          <cell r="E496" t="str">
            <v>m</v>
          </cell>
          <cell r="F496">
            <v>1760.86</v>
          </cell>
        </row>
        <row r="497">
          <cell r="A497" t="str">
            <v>2 S 04 210 14</v>
          </cell>
          <cell r="B497" t="str">
            <v>Corpo BDCC 2,00 a 2,00 m alt. 5,00 a 7,50 m</v>
          </cell>
          <cell r="E497" t="str">
            <v>m</v>
          </cell>
          <cell r="F497">
            <v>2780.87</v>
          </cell>
        </row>
        <row r="498">
          <cell r="A498" t="str">
            <v>2 S 04 210 15</v>
          </cell>
          <cell r="B498" t="str">
            <v>Corpo BDCC 2,50 x 2,50 m alt. 5,00 a 7,50 m</v>
          </cell>
          <cell r="E498" t="str">
            <v>m</v>
          </cell>
          <cell r="F498">
            <v>3808.73</v>
          </cell>
        </row>
        <row r="499">
          <cell r="A499" t="str">
            <v>2 S 04 210 16</v>
          </cell>
          <cell r="B499" t="str">
            <v>Corpo BDCC 3,00 x 3,00 m alt. 5,00 a 7,50 m</v>
          </cell>
          <cell r="E499" t="str">
            <v>m</v>
          </cell>
          <cell r="F499">
            <v>5214.3500000000004</v>
          </cell>
        </row>
        <row r="500">
          <cell r="A500" t="str">
            <v>2 S 04 210 17</v>
          </cell>
          <cell r="B500" t="str">
            <v>Corpo BDCC 1,50 x 1,50 m alt. 7,50 a 10,00 m</v>
          </cell>
          <cell r="E500" t="str">
            <v>m</v>
          </cell>
          <cell r="F500">
            <v>1941.68</v>
          </cell>
        </row>
        <row r="501">
          <cell r="A501" t="str">
            <v>2 S 04 210 18</v>
          </cell>
          <cell r="B501" t="str">
            <v>Corpo BDCC 2,00 x 2,00 m alt. 7,50 a 10,00 m</v>
          </cell>
          <cell r="E501" t="str">
            <v>m</v>
          </cell>
          <cell r="F501">
            <v>3195.72</v>
          </cell>
        </row>
        <row r="502">
          <cell r="A502" t="str">
            <v>2 S 04 210 19</v>
          </cell>
          <cell r="B502" t="str">
            <v>Corpo BDCC 2,50 x 2,50 m alt. 7,50 a 10,00 m</v>
          </cell>
          <cell r="E502" t="str">
            <v>m</v>
          </cell>
          <cell r="F502">
            <v>4089.68</v>
          </cell>
        </row>
        <row r="503">
          <cell r="A503" t="str">
            <v>2 S 04 210 20</v>
          </cell>
          <cell r="B503" t="str">
            <v>Corpo BDCC 3,00 x 3,00 m alt. 7,50 a 10,00 m</v>
          </cell>
          <cell r="E503" t="str">
            <v>m</v>
          </cell>
          <cell r="F503">
            <v>5832.59</v>
          </cell>
        </row>
        <row r="504">
          <cell r="A504" t="str">
            <v>2 S 04 210 21</v>
          </cell>
          <cell r="B504" t="str">
            <v>Corpo BDCC 1,50 x 1,50 m alt. 10,00 a 12,50 m</v>
          </cell>
          <cell r="E504" t="str">
            <v>m</v>
          </cell>
          <cell r="F504">
            <v>2186.4499999999998</v>
          </cell>
        </row>
        <row r="505">
          <cell r="A505" t="str">
            <v>2 S 04 210 22</v>
          </cell>
          <cell r="B505" t="str">
            <v>Corpo BDCC 2,00 x 2,00 m alt. 10,00 a 12,50 m</v>
          </cell>
          <cell r="E505" t="str">
            <v>m</v>
          </cell>
          <cell r="F505">
            <v>3493.64</v>
          </cell>
        </row>
        <row r="506">
          <cell r="A506" t="str">
            <v>2 S 04 210 23</v>
          </cell>
          <cell r="B506" t="str">
            <v>Corpo BDCC 2,50 x 2,50 m alt. 10,00 a 12,50 m</v>
          </cell>
          <cell r="E506" t="str">
            <v>m</v>
          </cell>
          <cell r="F506">
            <v>4625.7</v>
          </cell>
        </row>
        <row r="507">
          <cell r="A507" t="str">
            <v>2 S 04 210 24</v>
          </cell>
          <cell r="B507" t="str">
            <v>Corpo BDCC 3,00 x 3,00 m alt. 10,00 a 12,50 m</v>
          </cell>
          <cell r="E507" t="str">
            <v>m</v>
          </cell>
          <cell r="F507">
            <v>6528.06</v>
          </cell>
        </row>
        <row r="508">
          <cell r="A508" t="str">
            <v>2 S 04 210 25</v>
          </cell>
          <cell r="B508" t="str">
            <v>Corpo BDCC 1,50 x 1,50 m alt. 12,50 a 15,00 m</v>
          </cell>
          <cell r="E508" t="str">
            <v>m</v>
          </cell>
          <cell r="F508">
            <v>2329.8000000000002</v>
          </cell>
        </row>
        <row r="509">
          <cell r="A509" t="str">
            <v>2 S 04 210 26</v>
          </cell>
          <cell r="B509" t="str">
            <v>Corpo BDCC 2,00 x 2,00 m alt. 12,50 a 15,00 m</v>
          </cell>
          <cell r="E509" t="str">
            <v>m</v>
          </cell>
          <cell r="F509">
            <v>3582.84</v>
          </cell>
        </row>
        <row r="510">
          <cell r="A510" t="str">
            <v>2 S 04 210 27</v>
          </cell>
          <cell r="B510" t="str">
            <v>Corpo BDCC 2,50 x 2,50 m alt. 12,50 a 15,00 m</v>
          </cell>
          <cell r="E510" t="str">
            <v>m</v>
          </cell>
          <cell r="F510">
            <v>5058.41</v>
          </cell>
        </row>
        <row r="511">
          <cell r="A511" t="str">
            <v>2 S 04 210 28</v>
          </cell>
          <cell r="B511" t="str">
            <v>Corpo BDCC 3,00 x 3,00 m alt. 12,50 a 15,00 m</v>
          </cell>
          <cell r="E511" t="str">
            <v>m</v>
          </cell>
          <cell r="F511">
            <v>6511.08</v>
          </cell>
        </row>
        <row r="512">
          <cell r="A512" t="str">
            <v>2 S 04 211 01</v>
          </cell>
          <cell r="B512" t="str">
            <v>Boca BDCC 1,50 x 1,50 m normal</v>
          </cell>
          <cell r="E512" t="str">
            <v>und</v>
          </cell>
          <cell r="F512">
            <v>6291.38</v>
          </cell>
        </row>
        <row r="513">
          <cell r="A513" t="str">
            <v>2 S 04 211 02</v>
          </cell>
          <cell r="B513" t="str">
            <v>Boca BDCC 2,00 x 2,00 m normal</v>
          </cell>
          <cell r="E513" t="str">
            <v>und</v>
          </cell>
          <cell r="F513">
            <v>9830.24</v>
          </cell>
        </row>
        <row r="514">
          <cell r="A514" t="str">
            <v>2 S 04 211 03</v>
          </cell>
          <cell r="B514" t="str">
            <v>Boca BDCC 2,50 x 2,50 m normal</v>
          </cell>
          <cell r="E514" t="str">
            <v>und</v>
          </cell>
          <cell r="F514">
            <v>13824.95</v>
          </cell>
        </row>
        <row r="515">
          <cell r="A515" t="str">
            <v>2 S 04 211 04</v>
          </cell>
          <cell r="B515" t="str">
            <v>Boca BDCC 3,00 x 3,00 m normal</v>
          </cell>
          <cell r="E515" t="str">
            <v>und</v>
          </cell>
          <cell r="F515">
            <v>20105.54</v>
          </cell>
        </row>
        <row r="516">
          <cell r="A516" t="str">
            <v>2 S 04 211 05</v>
          </cell>
          <cell r="B516" t="str">
            <v>Boca BDCC 1,50 x 1,50 m esc.=15</v>
          </cell>
          <cell r="E516" t="str">
            <v>und</v>
          </cell>
          <cell r="F516">
            <v>6905.86</v>
          </cell>
        </row>
        <row r="517">
          <cell r="A517" t="str">
            <v>2 S 04 211 06</v>
          </cell>
          <cell r="B517" t="str">
            <v>Boca BDCC 2,00 x 2,00 m esc=15</v>
          </cell>
          <cell r="E517" t="str">
            <v>und</v>
          </cell>
          <cell r="F517">
            <v>10814.78</v>
          </cell>
        </row>
        <row r="518">
          <cell r="A518" t="str">
            <v>2 S 04 211 07</v>
          </cell>
          <cell r="B518" t="str">
            <v>Boca BDCC 2,50 x 2,50 m esc=15</v>
          </cell>
          <cell r="E518" t="str">
            <v>und</v>
          </cell>
          <cell r="F518">
            <v>14896.79</v>
          </cell>
        </row>
        <row r="519">
          <cell r="A519" t="str">
            <v>2 S 04 211 08</v>
          </cell>
          <cell r="B519" t="str">
            <v>Boca BDCC 3,00 x 3,00 m esc=15</v>
          </cell>
          <cell r="E519" t="str">
            <v>und</v>
          </cell>
          <cell r="F519">
            <v>21578.83</v>
          </cell>
        </row>
        <row r="520">
          <cell r="A520" t="str">
            <v>2 S 04 211 09</v>
          </cell>
          <cell r="B520" t="str">
            <v>Boca BDCC 1,50 x 1,50 m - esc.=30</v>
          </cell>
          <cell r="E520" t="str">
            <v>und</v>
          </cell>
          <cell r="F520">
            <v>7125.6</v>
          </cell>
        </row>
        <row r="521">
          <cell r="A521" t="str">
            <v>2 S 04 211 10</v>
          </cell>
          <cell r="B521" t="str">
            <v>Boca BDCC 2,00 x 2,00 m esc=30</v>
          </cell>
          <cell r="E521" t="str">
            <v>und</v>
          </cell>
          <cell r="F521">
            <v>11637.63</v>
          </cell>
        </row>
        <row r="522">
          <cell r="A522" t="str">
            <v>2 S 04 211 11</v>
          </cell>
          <cell r="B522" t="str">
            <v>Boca BDCC 2,50 x 2,50 m esc.=30</v>
          </cell>
          <cell r="E522" t="str">
            <v>und</v>
          </cell>
          <cell r="F522">
            <v>15837.81</v>
          </cell>
        </row>
        <row r="523">
          <cell r="A523" t="str">
            <v>2 S 04 211 12</v>
          </cell>
          <cell r="B523" t="str">
            <v>Boca BDCC 3,00 x 3,00 m esc=30</v>
          </cell>
          <cell r="E523" t="str">
            <v>und</v>
          </cell>
          <cell r="F523">
            <v>24495.89</v>
          </cell>
        </row>
        <row r="524">
          <cell r="A524" t="str">
            <v>2 S 04 211 13</v>
          </cell>
          <cell r="B524" t="str">
            <v>Boca BDCC 1,50 x 1,50 m esc=45</v>
          </cell>
          <cell r="E524" t="str">
            <v>und</v>
          </cell>
          <cell r="F524">
            <v>9276.3700000000008</v>
          </cell>
        </row>
        <row r="525">
          <cell r="A525" t="str">
            <v>2 S 04 211 14</v>
          </cell>
          <cell r="B525" t="str">
            <v>Boca BDCC 2,00 x 2,00 m esc=45</v>
          </cell>
          <cell r="E525" t="str">
            <v>und</v>
          </cell>
          <cell r="F525">
            <v>14818.75</v>
          </cell>
        </row>
        <row r="526">
          <cell r="A526" t="str">
            <v>2 S 04 211 15</v>
          </cell>
          <cell r="B526" t="str">
            <v>Boca BDCC 2,50 x 2,50 m esc=45</v>
          </cell>
          <cell r="E526" t="str">
            <v>und</v>
          </cell>
          <cell r="F526">
            <v>21354.27</v>
          </cell>
        </row>
        <row r="527">
          <cell r="A527" t="str">
            <v>2 S 04 211 16</v>
          </cell>
          <cell r="B527" t="str">
            <v>Boca BDCC 3,00x3,00m - esc=45</v>
          </cell>
          <cell r="E527" t="str">
            <v>und</v>
          </cell>
          <cell r="F527">
            <v>31015.02</v>
          </cell>
        </row>
        <row r="528">
          <cell r="A528" t="str">
            <v>2 S 04 220 01</v>
          </cell>
          <cell r="B528" t="str">
            <v>Corpo BTCC 1,50 x 1,50 m alt. 0 a 1,00 m</v>
          </cell>
          <cell r="E528" t="str">
            <v>m</v>
          </cell>
          <cell r="F528">
            <v>2285.0500000000002</v>
          </cell>
        </row>
        <row r="529">
          <cell r="A529" t="str">
            <v>2 S 04 220 02</v>
          </cell>
          <cell r="B529" t="str">
            <v>Corpo BTCC 2,00 x 2,00 m alt. 0 a 1,00 m</v>
          </cell>
          <cell r="E529" t="str">
            <v>m</v>
          </cell>
          <cell r="F529">
            <v>3317.75</v>
          </cell>
        </row>
        <row r="530">
          <cell r="A530" t="str">
            <v>2 S 04 220 03</v>
          </cell>
          <cell r="B530" t="str">
            <v>Corpo BTCC 2,50 x 2,50 m alt. 0 a 1,00 m</v>
          </cell>
          <cell r="E530" t="str">
            <v>m</v>
          </cell>
          <cell r="F530">
            <v>4495.51</v>
          </cell>
        </row>
        <row r="531">
          <cell r="A531" t="str">
            <v>2 S 04 220 04</v>
          </cell>
          <cell r="B531" t="str">
            <v>Corpo BTCC 3,00 x 3,00 m alt. 0 a 1,00 m</v>
          </cell>
          <cell r="E531" t="str">
            <v>m</v>
          </cell>
          <cell r="F531">
            <v>5790.65</v>
          </cell>
        </row>
        <row r="532">
          <cell r="A532" t="str">
            <v>2 S 04 220 05</v>
          </cell>
          <cell r="B532" t="str">
            <v>Corpo BTCC 1,50 x 1,50 m alt. 1,00 a 2,50 m</v>
          </cell>
          <cell r="E532" t="str">
            <v>m</v>
          </cell>
          <cell r="F532">
            <v>2064.02</v>
          </cell>
        </row>
        <row r="533">
          <cell r="A533" t="str">
            <v>2 S 04 220 06</v>
          </cell>
          <cell r="B533" t="str">
            <v>Corpo BTCC 2,00 x 2,00 m alt. 1,00 a 2,50 m</v>
          </cell>
          <cell r="E533" t="str">
            <v>m</v>
          </cell>
          <cell r="F533">
            <v>3001.34</v>
          </cell>
        </row>
        <row r="534">
          <cell r="A534" t="str">
            <v>2 S 04 220 07</v>
          </cell>
          <cell r="B534" t="str">
            <v>Corpo BTCC 2,50 a 2,50 m alt. 1,00 a 2,50 m</v>
          </cell>
          <cell r="E534" t="str">
            <v>m</v>
          </cell>
          <cell r="F534">
            <v>3986.11</v>
          </cell>
        </row>
        <row r="535">
          <cell r="A535" t="str">
            <v>2 S 04 220 08</v>
          </cell>
          <cell r="B535" t="str">
            <v>Corpo BTCC 3,00 x 3,00 m alt. 1,00 a 2,50 m</v>
          </cell>
          <cell r="E535" t="str">
            <v>m</v>
          </cell>
          <cell r="F535">
            <v>5483.12</v>
          </cell>
        </row>
        <row r="536">
          <cell r="A536" t="str">
            <v>2 S 04 220 09</v>
          </cell>
          <cell r="B536" t="str">
            <v>Corpo BTCC 1,50 x 1,50 m alt. 2,50 a 5,00 m</v>
          </cell>
          <cell r="E536" t="str">
            <v>m</v>
          </cell>
          <cell r="F536">
            <v>2241.81</v>
          </cell>
        </row>
        <row r="537">
          <cell r="A537" t="str">
            <v>2 S 04 220 10</v>
          </cell>
          <cell r="B537" t="str">
            <v>Corpo BTCC 2,00 x 2,00 m alt. 2,50 a 5,00 m</v>
          </cell>
          <cell r="E537" t="str">
            <v>m</v>
          </cell>
          <cell r="F537">
            <v>3436.82</v>
          </cell>
        </row>
        <row r="538">
          <cell r="A538" t="str">
            <v>2 S 04 220 11</v>
          </cell>
          <cell r="B538" t="str">
            <v>Corpo BTCC 2,50 x 2,50 m alt. 2,50 a 5,00 m</v>
          </cell>
          <cell r="E538" t="str">
            <v>m</v>
          </cell>
          <cell r="F538">
            <v>4677.1400000000003</v>
          </cell>
        </row>
        <row r="539">
          <cell r="A539" t="str">
            <v>2 S 04 220 12</v>
          </cell>
          <cell r="B539" t="str">
            <v>Corpo BTCC 3,00 x 3,00 m alt. 2,50 a 5,00 m</v>
          </cell>
          <cell r="E539" t="str">
            <v>m</v>
          </cell>
          <cell r="F539">
            <v>6400.28</v>
          </cell>
        </row>
        <row r="540">
          <cell r="A540" t="str">
            <v>2 S 04 220 13</v>
          </cell>
          <cell r="B540" t="str">
            <v>Corpo BTCC 1,50 x 1,50 m alt. 5,00 a 7,50 m</v>
          </cell>
          <cell r="E540" t="str">
            <v>m</v>
          </cell>
          <cell r="F540">
            <v>2418.8000000000002</v>
          </cell>
        </row>
        <row r="541">
          <cell r="A541" t="str">
            <v>2 S 04 220 14</v>
          </cell>
          <cell r="B541" t="str">
            <v>Corpo BTCC 2,00 x 2,00 m alt. 5,00 a 7,50 m</v>
          </cell>
          <cell r="E541" t="str">
            <v>m</v>
          </cell>
          <cell r="F541">
            <v>3859.22</v>
          </cell>
        </row>
        <row r="542">
          <cell r="A542" t="str">
            <v>2 S 04 220 15</v>
          </cell>
          <cell r="B542" t="str">
            <v>Corpo BTCC 2,50 x 2,50 m alt. 5,00 a 7,50 m</v>
          </cell>
          <cell r="E542" t="str">
            <v>m</v>
          </cell>
          <cell r="F542">
            <v>5308.57</v>
          </cell>
        </row>
        <row r="543">
          <cell r="A543" t="str">
            <v>2 S 04 220 16</v>
          </cell>
          <cell r="B543" t="str">
            <v>Corpo BTCC 3,00 x 3,00 m alt. 5,00 a 7,50 m</v>
          </cell>
          <cell r="E543" t="str">
            <v>m</v>
          </cell>
          <cell r="F543">
            <v>7191.27</v>
          </cell>
        </row>
        <row r="544">
          <cell r="A544" t="str">
            <v>2 S 04 220 17</v>
          </cell>
          <cell r="B544" t="str">
            <v>Corpo BTCC 1,50 x 1,50 m alt. 7,50 a 10,00 m</v>
          </cell>
          <cell r="E544" t="str">
            <v>m</v>
          </cell>
          <cell r="F544">
            <v>2696.62</v>
          </cell>
        </row>
        <row r="545">
          <cell r="A545" t="str">
            <v>2 S 04 220 18</v>
          </cell>
          <cell r="B545" t="str">
            <v>Corpo BTCC 2,00 x 2,00 m alt. 7,50 m a 10,00 m</v>
          </cell>
          <cell r="E545" t="str">
            <v>m</v>
          </cell>
          <cell r="F545">
            <v>4355.76</v>
          </cell>
        </row>
        <row r="546">
          <cell r="A546" t="str">
            <v>2 S 04 220 19</v>
          </cell>
          <cell r="B546" t="str">
            <v>Corpo BTCC 2,50 x 2,50 m alt. 7,50 a 10,00 m</v>
          </cell>
          <cell r="E546" t="str">
            <v>m</v>
          </cell>
          <cell r="F546">
            <v>6040.14</v>
          </cell>
        </row>
        <row r="547">
          <cell r="A547" t="str">
            <v>2 S 04 220 20</v>
          </cell>
          <cell r="B547" t="str">
            <v>Corpo BTCC 3,00 x 3,00 m alt 7,50 a 10,00 m</v>
          </cell>
          <cell r="E547" t="str">
            <v>m</v>
          </cell>
          <cell r="F547">
            <v>8083.17</v>
          </cell>
        </row>
        <row r="548">
          <cell r="A548" t="str">
            <v>2 S 04 220 21</v>
          </cell>
          <cell r="B548" t="str">
            <v>Corpo BTCC 1,50 x 1,50 m alt. 10,00 a 12,50 m</v>
          </cell>
          <cell r="E548" t="str">
            <v>m</v>
          </cell>
          <cell r="F548">
            <v>3190.53</v>
          </cell>
        </row>
        <row r="549">
          <cell r="A549" t="str">
            <v>2 S 04 220 22</v>
          </cell>
          <cell r="B549" t="str">
            <v>Corpo BTCC 2,00 x 2,00 m alt. 10,00 a 12,50 m</v>
          </cell>
          <cell r="E549" t="str">
            <v>m</v>
          </cell>
          <cell r="F549">
            <v>4747.88</v>
          </cell>
        </row>
        <row r="550">
          <cell r="A550" t="str">
            <v>2 S 04 220 23</v>
          </cell>
          <cell r="B550" t="str">
            <v>Corpo BTCC 2,50 x 2,50 m alt. 10,00 a 12,50 m</v>
          </cell>
          <cell r="E550" t="str">
            <v>m</v>
          </cell>
          <cell r="F550">
            <v>6343.05</v>
          </cell>
        </row>
        <row r="551">
          <cell r="A551" t="str">
            <v>2 S 04 220 24</v>
          </cell>
          <cell r="B551" t="str">
            <v>Corpo BTCC 3,00 x 3,00 m alt. 10,00 a 12,50 m</v>
          </cell>
          <cell r="E551" t="str">
            <v>m</v>
          </cell>
          <cell r="F551">
            <v>8637.1299999999992</v>
          </cell>
        </row>
        <row r="552">
          <cell r="A552" t="str">
            <v>2 S 04 220 25</v>
          </cell>
          <cell r="B552" t="str">
            <v>Corpo BTCC 1,50 x 1,50 m alt. 12,50 a 15,00 m</v>
          </cell>
          <cell r="E552" t="str">
            <v>m</v>
          </cell>
          <cell r="F552">
            <v>3243.5</v>
          </cell>
        </row>
        <row r="553">
          <cell r="A553" t="str">
            <v>2 S 04 220 26</v>
          </cell>
          <cell r="B553" t="str">
            <v>Corpo BTCC 2,00 x 2,00 m alt. 12,50 a 15,00 m</v>
          </cell>
          <cell r="E553" t="str">
            <v>m</v>
          </cell>
          <cell r="F553">
            <v>5075.12</v>
          </cell>
        </row>
        <row r="554">
          <cell r="A554" t="str">
            <v>2 S 04 220 27</v>
          </cell>
          <cell r="B554" t="str">
            <v>Corpo BTCC 2,50 x 2,50 m alt. 12,50 a 15,00 m</v>
          </cell>
          <cell r="E554" t="str">
            <v>m</v>
          </cell>
          <cell r="F554">
            <v>6803.35</v>
          </cell>
        </row>
        <row r="555">
          <cell r="A555" t="str">
            <v>2 S 04 220 28</v>
          </cell>
          <cell r="B555" t="str">
            <v>Corpo BTCC 3,00 x 3,00 m alt. 12,50 a 15,00 m</v>
          </cell>
          <cell r="E555" t="str">
            <v>m</v>
          </cell>
          <cell r="F555">
            <v>9379.32</v>
          </cell>
        </row>
        <row r="556">
          <cell r="A556" t="str">
            <v>2 S 04 221 01</v>
          </cell>
          <cell r="B556" t="str">
            <v>Boca BTCC 1,50 x 1,50 m normal</v>
          </cell>
          <cell r="E556" t="str">
            <v>und</v>
          </cell>
          <cell r="F556">
            <v>7797.68</v>
          </cell>
        </row>
        <row r="557">
          <cell r="A557" t="str">
            <v>2 S 04 221 02</v>
          </cell>
          <cell r="B557" t="str">
            <v>Boca BTCC 2,00 x 2,00 m normal</v>
          </cell>
          <cell r="E557" t="str">
            <v>und</v>
          </cell>
          <cell r="F557">
            <v>11925.54</v>
          </cell>
        </row>
        <row r="558">
          <cell r="A558" t="str">
            <v>2 S 04 221 03</v>
          </cell>
          <cell r="B558" t="str">
            <v>Boca BTCC 2,50 x 2,50 m normal</v>
          </cell>
          <cell r="E558" t="str">
            <v>und</v>
          </cell>
          <cell r="F558">
            <v>16899.830000000002</v>
          </cell>
        </row>
        <row r="559">
          <cell r="A559" t="str">
            <v>2 S 04 221 04</v>
          </cell>
          <cell r="B559" t="str">
            <v>Boca BTCC 3,00 x 3,00 m normal</v>
          </cell>
          <cell r="E559" t="str">
            <v>und</v>
          </cell>
          <cell r="F559">
            <v>23995.86</v>
          </cell>
        </row>
        <row r="560">
          <cell r="A560" t="str">
            <v>2 S 04 221 05</v>
          </cell>
          <cell r="B560" t="str">
            <v>Boca BTCC 1,50 x 1,50 m esc=15</v>
          </cell>
          <cell r="E560" t="str">
            <v>und</v>
          </cell>
          <cell r="F560">
            <v>8445.08</v>
          </cell>
        </row>
        <row r="561">
          <cell r="A561" t="str">
            <v>2 S 04 221 06</v>
          </cell>
          <cell r="B561" t="str">
            <v>Boca BTCC 2,00 x 2,00 m esc=15</v>
          </cell>
          <cell r="E561" t="str">
            <v>und</v>
          </cell>
          <cell r="F561">
            <v>12824.04</v>
          </cell>
        </row>
        <row r="562">
          <cell r="A562" t="str">
            <v>2 S 04 221 07</v>
          </cell>
          <cell r="B562" t="str">
            <v>Boca BTCC 2,50 x 2,50 m esc=15</v>
          </cell>
          <cell r="E562" t="str">
            <v>und</v>
          </cell>
          <cell r="F562">
            <v>18228.060000000001</v>
          </cell>
        </row>
        <row r="563">
          <cell r="A563" t="str">
            <v>2 S 04 221 08</v>
          </cell>
          <cell r="B563" t="str">
            <v>Boca BTCC 3,00 x 3,00 m esc=15</v>
          </cell>
          <cell r="E563" t="str">
            <v>und</v>
          </cell>
          <cell r="F563">
            <v>23361.34</v>
          </cell>
        </row>
        <row r="564">
          <cell r="A564" t="str">
            <v>2 S 04 221 09</v>
          </cell>
          <cell r="B564" t="str">
            <v>Boca BTCC 1,50 x 1,50 m esc=30</v>
          </cell>
          <cell r="E564" t="str">
            <v>und</v>
          </cell>
          <cell r="F564">
            <v>8856.08</v>
          </cell>
        </row>
        <row r="565">
          <cell r="A565" t="str">
            <v>2 S 04 221 10</v>
          </cell>
          <cell r="B565" t="str">
            <v>Boca BTCC 2,00 x 2,00 m exc.=30</v>
          </cell>
          <cell r="E565" t="str">
            <v>und</v>
          </cell>
          <cell r="F565">
            <v>14169.67</v>
          </cell>
        </row>
        <row r="566">
          <cell r="A566" t="str">
            <v>2 S 04 221 11</v>
          </cell>
          <cell r="B566" t="str">
            <v>Boca BTCC 2,50 x 2,50 m esc=30</v>
          </cell>
          <cell r="E566" t="str">
            <v>und</v>
          </cell>
          <cell r="F566">
            <v>20764.759999999998</v>
          </cell>
        </row>
        <row r="567">
          <cell r="A567" t="str">
            <v>2 S 04 221 12</v>
          </cell>
          <cell r="B567" t="str">
            <v>Boca BTCC 3,00 x 3,00 m esc=30</v>
          </cell>
          <cell r="E567" t="str">
            <v>und</v>
          </cell>
          <cell r="F567">
            <v>29949.200000000001</v>
          </cell>
        </row>
        <row r="568">
          <cell r="A568" t="str">
            <v>2 S 04 221 13</v>
          </cell>
          <cell r="B568" t="str">
            <v>Boca BTCC 1,50 x 1,50 m esc.=45</v>
          </cell>
          <cell r="E568" t="str">
            <v>und</v>
          </cell>
          <cell r="F568">
            <v>11176.09</v>
          </cell>
        </row>
        <row r="569">
          <cell r="A569" t="str">
            <v>2 S 04 221 14</v>
          </cell>
          <cell r="B569" t="str">
            <v>Boca BTCC 2,00 x 2,00 m esc=45</v>
          </cell>
          <cell r="E569" t="str">
            <v>und</v>
          </cell>
          <cell r="F569">
            <v>17941.25</v>
          </cell>
        </row>
        <row r="570">
          <cell r="A570" t="str">
            <v>2 S 04 221 15</v>
          </cell>
          <cell r="B570" t="str">
            <v>Boca BTCC 2,50 x 2,50 m esc=45</v>
          </cell>
          <cell r="E570" t="str">
            <v>und</v>
          </cell>
          <cell r="F570">
            <v>26268.53</v>
          </cell>
        </row>
        <row r="571">
          <cell r="A571" t="str">
            <v>2 S 04 221 16</v>
          </cell>
          <cell r="B571" t="str">
            <v>Boca BTCC 3,00 x 3,00 m esc=45</v>
          </cell>
          <cell r="E571" t="str">
            <v>und</v>
          </cell>
          <cell r="F571">
            <v>37956.39</v>
          </cell>
        </row>
        <row r="572">
          <cell r="A572" t="str">
            <v>2 S 04 300 16</v>
          </cell>
          <cell r="B572" t="str">
            <v>Bueiro met. chapas múltiplas D=1,60 m galv.</v>
          </cell>
          <cell r="E572" t="str">
            <v>m</v>
          </cell>
          <cell r="F572">
            <v>1028.1099999999999</v>
          </cell>
        </row>
        <row r="573">
          <cell r="A573" t="str">
            <v>2 S 04 300 20</v>
          </cell>
          <cell r="B573" t="str">
            <v>Bueiro met.chapas múltiplas D=2,00 m galv.</v>
          </cell>
          <cell r="E573" t="str">
            <v>m</v>
          </cell>
          <cell r="F573">
            <v>1279.3399999999999</v>
          </cell>
        </row>
        <row r="574">
          <cell r="A574" t="str">
            <v>2 S 04 301 16</v>
          </cell>
          <cell r="B574" t="str">
            <v>Bueiro met. chapas múltiplas D=1,60 m rev. epoxy</v>
          </cell>
          <cell r="E574" t="str">
            <v>m</v>
          </cell>
          <cell r="F574">
            <v>1076.94</v>
          </cell>
        </row>
        <row r="575">
          <cell r="A575" t="str">
            <v>2 S 04 301 20</v>
          </cell>
          <cell r="B575" t="str">
            <v>Bueiro met. chapa múltipla D=2,00 m rev. epoxy</v>
          </cell>
          <cell r="E575" t="str">
            <v>m</v>
          </cell>
          <cell r="F575">
            <v>1339.98</v>
          </cell>
        </row>
        <row r="576">
          <cell r="A576" t="str">
            <v>2 S 04 310 16</v>
          </cell>
          <cell r="B576" t="str">
            <v>Bueiro met.s/ interrupção tráf. D=1,60m galv.</v>
          </cell>
          <cell r="E576" t="str">
            <v>m</v>
          </cell>
          <cell r="F576">
            <v>1958.05</v>
          </cell>
        </row>
        <row r="577">
          <cell r="A577" t="str">
            <v>2 S 04 310 20</v>
          </cell>
          <cell r="B577" t="str">
            <v>Bueiro met.s/ interrupção tráf. D=2,00m galv.</v>
          </cell>
          <cell r="E577" t="str">
            <v>m</v>
          </cell>
          <cell r="F577">
            <v>2435.4499999999998</v>
          </cell>
        </row>
        <row r="578">
          <cell r="A578" t="str">
            <v>2 S 04 311 16</v>
          </cell>
          <cell r="B578" t="str">
            <v>Bueiro met.s/interrupção tráf.D=1,60 m rev.epoxy</v>
          </cell>
          <cell r="E578" t="str">
            <v>m</v>
          </cell>
          <cell r="F578">
            <v>2031.03</v>
          </cell>
        </row>
        <row r="579">
          <cell r="A579" t="str">
            <v>2 S 04 311 20</v>
          </cell>
          <cell r="B579" t="str">
            <v>Bueiro met.s/interrupção traf.D=2,00 m rev.epoxy</v>
          </cell>
          <cell r="E579" t="str">
            <v>m</v>
          </cell>
          <cell r="F579">
            <v>2442.35</v>
          </cell>
        </row>
        <row r="580">
          <cell r="A580" t="str">
            <v>2 S 04 400 01</v>
          </cell>
          <cell r="B580" t="str">
            <v>Valeta prot.cortes c/revest. vegetal - VPC 01</v>
          </cell>
          <cell r="E580" t="str">
            <v>m</v>
          </cell>
          <cell r="F580">
            <v>41.27</v>
          </cell>
        </row>
        <row r="581">
          <cell r="A581" t="str">
            <v>2 S 04 400 02</v>
          </cell>
          <cell r="B581" t="str">
            <v>Valeta prot.cortes c/revest. vegetal - VPC 02</v>
          </cell>
          <cell r="E581" t="str">
            <v>m</v>
          </cell>
          <cell r="F581">
            <v>30.75</v>
          </cell>
        </row>
        <row r="582">
          <cell r="A582" t="str">
            <v>2 S 04 400 03</v>
          </cell>
          <cell r="B582" t="str">
            <v>Valeta prot.cortes c/revest.concreto - VPC 03</v>
          </cell>
          <cell r="E582" t="str">
            <v>m</v>
          </cell>
          <cell r="F582">
            <v>59.73</v>
          </cell>
        </row>
        <row r="583">
          <cell r="A583" t="str">
            <v>2 S 04 400 04</v>
          </cell>
          <cell r="B583" t="str">
            <v>Valeta prot.cortes c/revest.concreto - VPC 04</v>
          </cell>
          <cell r="E583" t="str">
            <v>m</v>
          </cell>
          <cell r="F583">
            <v>46.54</v>
          </cell>
        </row>
        <row r="584">
          <cell r="A584" t="str">
            <v>2 S 04 401 01</v>
          </cell>
          <cell r="B584" t="str">
            <v>Valeta prot.aterros c/revest. vegetal - VPA 01</v>
          </cell>
          <cell r="E584" t="str">
            <v>m</v>
          </cell>
          <cell r="F584">
            <v>42.65</v>
          </cell>
        </row>
        <row r="585">
          <cell r="A585" t="str">
            <v>2 S 04 401 02</v>
          </cell>
          <cell r="B585" t="str">
            <v>Valeta prot.aterros c/revest. vegetal - VPA 02</v>
          </cell>
          <cell r="E585" t="str">
            <v>m</v>
          </cell>
          <cell r="F585">
            <v>32.01</v>
          </cell>
        </row>
        <row r="586">
          <cell r="A586" t="str">
            <v>2 S 04 401 03</v>
          </cell>
          <cell r="B586" t="str">
            <v>Valeta prot.aterro c/revest. concreto - VPA 03</v>
          </cell>
          <cell r="E586" t="str">
            <v>m</v>
          </cell>
          <cell r="F586">
            <v>59.97</v>
          </cell>
        </row>
        <row r="587">
          <cell r="A587" t="str">
            <v>2 S 04 401 04</v>
          </cell>
          <cell r="B587" t="str">
            <v>Valeta prot.aterro c/revest. concreto - VPA 04</v>
          </cell>
          <cell r="E587" t="str">
            <v>m</v>
          </cell>
          <cell r="F587">
            <v>45.4</v>
          </cell>
        </row>
        <row r="588">
          <cell r="A588" t="str">
            <v>2 S 04 401 05</v>
          </cell>
          <cell r="B588" t="str">
            <v>Valeta prot.corte/aterro s/rev. - VPC 05/VPA 05</v>
          </cell>
          <cell r="E588" t="str">
            <v>m</v>
          </cell>
          <cell r="F588">
            <v>24.52</v>
          </cell>
        </row>
        <row r="589">
          <cell r="A589" t="str">
            <v>2 S 04 401 06</v>
          </cell>
          <cell r="B589" t="str">
            <v>Valeta prot.corte/aterro s/rev. - VPC 06/VPA 06</v>
          </cell>
          <cell r="E589" t="str">
            <v>m</v>
          </cell>
          <cell r="F589">
            <v>17.53</v>
          </cell>
        </row>
        <row r="590">
          <cell r="A590" t="str">
            <v>2 S 04 500 01</v>
          </cell>
          <cell r="B590" t="str">
            <v>Dreno longitudinal prof. p/corte em solo - DPS 01</v>
          </cell>
          <cell r="E590" t="str">
            <v>m</v>
          </cell>
          <cell r="F590">
            <v>27.55</v>
          </cell>
        </row>
        <row r="591">
          <cell r="A591" t="str">
            <v>2 S 04 500 02</v>
          </cell>
          <cell r="B591" t="str">
            <v>Dreno longitudinal prof. p/corte em solo - DPS 02</v>
          </cell>
          <cell r="E591" t="str">
            <v>m</v>
          </cell>
          <cell r="F591">
            <v>27.14</v>
          </cell>
        </row>
        <row r="592">
          <cell r="A592" t="str">
            <v>2 S 04 500 03</v>
          </cell>
          <cell r="B592" t="str">
            <v>Dreno longitudinal prof. p/corte em solo - DPS 03</v>
          </cell>
          <cell r="E592" t="str">
            <v>m</v>
          </cell>
          <cell r="F592">
            <v>38.75</v>
          </cell>
        </row>
        <row r="593">
          <cell r="A593" t="str">
            <v>2 S 04 500 04</v>
          </cell>
          <cell r="B593" t="str">
            <v>Dreno longitudinal prof. p/corte em solo - DPS 04</v>
          </cell>
          <cell r="E593" t="str">
            <v>m</v>
          </cell>
          <cell r="F593">
            <v>38.26</v>
          </cell>
        </row>
        <row r="594">
          <cell r="A594" t="str">
            <v>2 S 04 500 05</v>
          </cell>
          <cell r="B594" t="str">
            <v>Dreno longitudinal prof. p/corte em solo - DPS 05</v>
          </cell>
          <cell r="E594" t="str">
            <v>m</v>
          </cell>
          <cell r="F594">
            <v>44.31</v>
          </cell>
        </row>
        <row r="595">
          <cell r="A595" t="str">
            <v>2 S 04 500 06</v>
          </cell>
          <cell r="B595" t="str">
            <v>Dreno longitudinal prof. p/corte em solo - DPS 06</v>
          </cell>
          <cell r="E595" t="str">
            <v>m</v>
          </cell>
          <cell r="F595">
            <v>50.88</v>
          </cell>
        </row>
        <row r="596">
          <cell r="A596" t="str">
            <v>2 S 04 500 07</v>
          </cell>
          <cell r="B596" t="str">
            <v>Dreno longitudinal prof. p/corte em solo - DPS 07</v>
          </cell>
          <cell r="E596" t="str">
            <v>m</v>
          </cell>
          <cell r="F596">
            <v>61.18</v>
          </cell>
        </row>
        <row r="597">
          <cell r="A597" t="str">
            <v>2 S 04 500 08</v>
          </cell>
          <cell r="B597" t="str">
            <v>Dreno longitudinal prof. p/corte em solo - DPS 08</v>
          </cell>
          <cell r="E597" t="str">
            <v>m</v>
          </cell>
          <cell r="F597">
            <v>67.75</v>
          </cell>
        </row>
        <row r="598">
          <cell r="A598" t="str">
            <v>2 S 04 501 01</v>
          </cell>
          <cell r="B598" t="str">
            <v>Dreno longitudinal prof. p/corte em rocha - DPR 01</v>
          </cell>
          <cell r="E598" t="str">
            <v>m</v>
          </cell>
          <cell r="F598">
            <v>23.89</v>
          </cell>
        </row>
        <row r="599">
          <cell r="A599" t="str">
            <v>2 S 04 501 02</v>
          </cell>
          <cell r="B599" t="str">
            <v>Dreno longitudinal prof. p/corte em rocha - DPR 02</v>
          </cell>
          <cell r="E599" t="str">
            <v>m</v>
          </cell>
          <cell r="F599">
            <v>38.26</v>
          </cell>
        </row>
        <row r="600">
          <cell r="A600" t="str">
            <v>2 S 04 501 03</v>
          </cell>
          <cell r="B600" t="str">
            <v>Dreno longitudinal prof. p/corte em rocha - DPR 03</v>
          </cell>
          <cell r="E600" t="str">
            <v>m</v>
          </cell>
          <cell r="F600">
            <v>21.89</v>
          </cell>
        </row>
        <row r="601">
          <cell r="A601" t="str">
            <v>2 S 04 501 04</v>
          </cell>
          <cell r="B601" t="str">
            <v>Dreno longitudinal prof. p/corte em rocha - DPR 04</v>
          </cell>
          <cell r="E601" t="str">
            <v>m</v>
          </cell>
          <cell r="F601">
            <v>7.29</v>
          </cell>
        </row>
        <row r="602">
          <cell r="A602" t="str">
            <v>2 S 04 501 05</v>
          </cell>
          <cell r="B602" t="str">
            <v>Dreno longitudinal prof. p/corte em rocha - DPR 05</v>
          </cell>
          <cell r="E602" t="str">
            <v>m</v>
          </cell>
          <cell r="F602">
            <v>21.55</v>
          </cell>
        </row>
        <row r="603">
          <cell r="A603" t="str">
            <v>2 S 04 502 01</v>
          </cell>
          <cell r="B603" t="str">
            <v>Boca saída p/dreno longitudinal prof. BSD 01</v>
          </cell>
          <cell r="E603" t="str">
            <v>und</v>
          </cell>
          <cell r="F603">
            <v>71.16</v>
          </cell>
        </row>
        <row r="604">
          <cell r="A604" t="str">
            <v>2 S 04 502 02</v>
          </cell>
          <cell r="B604" t="str">
            <v>Boca saída p/dreno longitudinal prof. BSD 02</v>
          </cell>
          <cell r="E604" t="str">
            <v>und</v>
          </cell>
          <cell r="F604">
            <v>82.9</v>
          </cell>
        </row>
        <row r="605">
          <cell r="A605" t="str">
            <v>2 S 04 510 01</v>
          </cell>
          <cell r="B605" t="str">
            <v>Dreno sub-superficial - DSS 01</v>
          </cell>
          <cell r="E605" t="str">
            <v>m</v>
          </cell>
          <cell r="F605">
            <v>7.42</v>
          </cell>
        </row>
        <row r="606">
          <cell r="A606" t="str">
            <v>2 S 04 510 02</v>
          </cell>
          <cell r="B606" t="str">
            <v>Dreno sub-superficial - DSS 02</v>
          </cell>
          <cell r="E606" t="str">
            <v>m</v>
          </cell>
          <cell r="F606">
            <v>20.12</v>
          </cell>
        </row>
        <row r="607">
          <cell r="A607" t="str">
            <v>2 S 04 510 03</v>
          </cell>
          <cell r="B607" t="str">
            <v>Dreno sub-superficial - DSS 03</v>
          </cell>
          <cell r="E607" t="str">
            <v>m</v>
          </cell>
          <cell r="F607">
            <v>5.0599999999999996</v>
          </cell>
        </row>
        <row r="608">
          <cell r="A608" t="str">
            <v>2 S 04 510 04</v>
          </cell>
          <cell r="B608" t="str">
            <v>Dreno sub-superficial - DSS 04</v>
          </cell>
          <cell r="E608" t="str">
            <v>m</v>
          </cell>
          <cell r="F608">
            <v>26.52</v>
          </cell>
        </row>
        <row r="609">
          <cell r="A609" t="str">
            <v>2 S 04 511 01</v>
          </cell>
          <cell r="B609" t="str">
            <v>Boca saída p/dreno sub-superficial - BSD 03</v>
          </cell>
          <cell r="E609" t="str">
            <v>und</v>
          </cell>
          <cell r="F609">
            <v>32.799999999999997</v>
          </cell>
        </row>
        <row r="610">
          <cell r="A610" t="str">
            <v>2 S 04 520 01</v>
          </cell>
          <cell r="B610" t="str">
            <v>Dreno sub-horizontal - DSH 01</v>
          </cell>
          <cell r="E610" t="str">
            <v>m</v>
          </cell>
          <cell r="F610">
            <v>127.19</v>
          </cell>
        </row>
        <row r="611">
          <cell r="A611" t="str">
            <v>2 S 04 521 01</v>
          </cell>
          <cell r="B611" t="str">
            <v>Boca saída p/dreno sub-horizontal - BSD 04</v>
          </cell>
          <cell r="E611" t="str">
            <v>und</v>
          </cell>
          <cell r="F611">
            <v>8.4700000000000006</v>
          </cell>
        </row>
        <row r="612">
          <cell r="A612" t="str">
            <v>2 S 04 900 01</v>
          </cell>
          <cell r="B612" t="str">
            <v>Sarjeta triangular de concreto - STC 01</v>
          </cell>
          <cell r="E612" t="str">
            <v>m</v>
          </cell>
          <cell r="F612">
            <v>37.07</v>
          </cell>
        </row>
        <row r="613">
          <cell r="A613" t="str">
            <v>2 S 04 900 02</v>
          </cell>
          <cell r="B613" t="str">
            <v>Sarjeta triangular de concreto - STC 02</v>
          </cell>
          <cell r="E613" t="str">
            <v>m</v>
          </cell>
          <cell r="F613">
            <v>25.03</v>
          </cell>
        </row>
        <row r="614">
          <cell r="A614" t="str">
            <v>2 S 04 900 03</v>
          </cell>
          <cell r="B614" t="str">
            <v>Sarjeta triangular de concreto - STC 03</v>
          </cell>
          <cell r="E614" t="str">
            <v>m</v>
          </cell>
          <cell r="F614">
            <v>21.69</v>
          </cell>
        </row>
        <row r="615">
          <cell r="A615" t="str">
            <v>2 S 04 900 04</v>
          </cell>
          <cell r="B615" t="str">
            <v>Sarjeta triangular de concreto - STC 04</v>
          </cell>
          <cell r="E615" t="str">
            <v>m</v>
          </cell>
          <cell r="F615">
            <v>17.600000000000001</v>
          </cell>
        </row>
        <row r="616">
          <cell r="A616" t="str">
            <v>2 S 04 900 05</v>
          </cell>
          <cell r="B616" t="str">
            <v>Sarjeta triangular de concreto - STC 05</v>
          </cell>
          <cell r="E616" t="str">
            <v>m</v>
          </cell>
          <cell r="F616">
            <v>30.24</v>
          </cell>
        </row>
        <row r="617">
          <cell r="A617" t="str">
            <v>2 S 04 900 06</v>
          </cell>
          <cell r="B617" t="str">
            <v>Sarjeta triangular de concreto - STC 06</v>
          </cell>
          <cell r="E617" t="str">
            <v>m</v>
          </cell>
          <cell r="F617">
            <v>20.420000000000002</v>
          </cell>
        </row>
        <row r="618">
          <cell r="A618" t="str">
            <v>2 S 04 900 07</v>
          </cell>
          <cell r="B618" t="str">
            <v>Sarjeta triangular de concreto - STC 07</v>
          </cell>
          <cell r="E618" t="str">
            <v>m</v>
          </cell>
          <cell r="F618">
            <v>17.61</v>
          </cell>
        </row>
        <row r="619">
          <cell r="A619" t="str">
            <v>2 S 04 900 08</v>
          </cell>
          <cell r="B619" t="str">
            <v>Sarjeta triangular de concreto - STC 08</v>
          </cell>
          <cell r="E619" t="str">
            <v>m</v>
          </cell>
          <cell r="F619">
            <v>14.71</v>
          </cell>
        </row>
        <row r="620">
          <cell r="A620" t="str">
            <v>2 S 04 900 21</v>
          </cell>
          <cell r="B620" t="str">
            <v>Sarjeta canteiro central concreto - SCC 01</v>
          </cell>
          <cell r="E620" t="str">
            <v>m</v>
          </cell>
          <cell r="F620">
            <v>21.45</v>
          </cell>
        </row>
        <row r="621">
          <cell r="A621" t="str">
            <v>2 S 04 900 22</v>
          </cell>
          <cell r="B621" t="str">
            <v>Sarjeta canteiro central concreto - SCC 02</v>
          </cell>
          <cell r="E621" t="str">
            <v>m</v>
          </cell>
          <cell r="F621">
            <v>29.69</v>
          </cell>
        </row>
        <row r="622">
          <cell r="A622" t="str">
            <v>2 S 04 900 31</v>
          </cell>
          <cell r="B622" t="str">
            <v>Sarjeta triangular de grama - STG 01</v>
          </cell>
          <cell r="E622" t="str">
            <v>m</v>
          </cell>
          <cell r="F622">
            <v>13.88</v>
          </cell>
        </row>
        <row r="623">
          <cell r="A623" t="str">
            <v>2 S 04 900 32</v>
          </cell>
          <cell r="B623" t="str">
            <v>Sarjeta triangular de grama - STG 02</v>
          </cell>
          <cell r="E623" t="str">
            <v>m</v>
          </cell>
          <cell r="F623">
            <v>11.5</v>
          </cell>
        </row>
        <row r="624">
          <cell r="A624" t="str">
            <v>2 S 04 900 33</v>
          </cell>
          <cell r="B624" t="str">
            <v>Sarjeta triangular de grama - STG 03</v>
          </cell>
          <cell r="E624" t="str">
            <v>m</v>
          </cell>
          <cell r="F624">
            <v>9.89</v>
          </cell>
        </row>
        <row r="625">
          <cell r="A625" t="str">
            <v>2 S 04 900 34</v>
          </cell>
          <cell r="B625" t="str">
            <v>Sarjeta triangular de grama - STG 04</v>
          </cell>
          <cell r="E625" t="str">
            <v>m</v>
          </cell>
          <cell r="F625">
            <v>7.59</v>
          </cell>
        </row>
        <row r="626">
          <cell r="A626" t="str">
            <v>2 S 04 900 41</v>
          </cell>
          <cell r="B626" t="str">
            <v>Sarjeta triangular não revestida - STT 01</v>
          </cell>
          <cell r="E626" t="str">
            <v>m</v>
          </cell>
          <cell r="F626">
            <v>7.66</v>
          </cell>
        </row>
        <row r="627">
          <cell r="A627" t="str">
            <v>2 S 04 900 42</v>
          </cell>
          <cell r="B627" t="str">
            <v>Sarjeta triangular não revestida - STT 02</v>
          </cell>
          <cell r="E627" t="str">
            <v>m</v>
          </cell>
          <cell r="F627">
            <v>6.4</v>
          </cell>
        </row>
        <row r="628">
          <cell r="A628" t="str">
            <v>2 S 04 900 43</v>
          </cell>
          <cell r="B628" t="str">
            <v>Sarjeta triangular não revestida - STT 03</v>
          </cell>
          <cell r="E628" t="str">
            <v>m</v>
          </cell>
          <cell r="F628">
            <v>5.44</v>
          </cell>
        </row>
        <row r="629">
          <cell r="A629" t="str">
            <v>2 S 04 900 44</v>
          </cell>
          <cell r="B629" t="str">
            <v>Sarjeta triangular não revestida - STT 04</v>
          </cell>
          <cell r="E629" t="str">
            <v>m</v>
          </cell>
          <cell r="F629">
            <v>3.99</v>
          </cell>
        </row>
        <row r="630">
          <cell r="A630" t="str">
            <v>2 S 04 901 01</v>
          </cell>
          <cell r="B630" t="str">
            <v>Sarjeta trapezoidal de concreto - SZC 01</v>
          </cell>
          <cell r="E630" t="str">
            <v>m</v>
          </cell>
          <cell r="F630">
            <v>29.78</v>
          </cell>
        </row>
        <row r="631">
          <cell r="A631" t="str">
            <v>2 S 04 901 02</v>
          </cell>
          <cell r="B631" t="str">
            <v>Sarjeta trapezoidal de concreto - SZC 02</v>
          </cell>
          <cell r="E631" t="str">
            <v>m</v>
          </cell>
          <cell r="F631">
            <v>18.239999999999998</v>
          </cell>
        </row>
        <row r="632">
          <cell r="A632" t="str">
            <v>2 S 04 901 21</v>
          </cell>
          <cell r="B632" t="str">
            <v>Sarjeta de canteiro central de concreto - SCC 03</v>
          </cell>
          <cell r="E632" t="str">
            <v>m</v>
          </cell>
          <cell r="F632">
            <v>23.88</v>
          </cell>
        </row>
        <row r="633">
          <cell r="A633" t="str">
            <v>2 S 04 901 22</v>
          </cell>
          <cell r="B633" t="str">
            <v>Sarjeta de canteiro central de cocnreto - SCC 04</v>
          </cell>
          <cell r="E633" t="str">
            <v>m</v>
          </cell>
          <cell r="F633">
            <v>43.71</v>
          </cell>
        </row>
        <row r="634">
          <cell r="A634" t="str">
            <v>2 S 04 901 31</v>
          </cell>
          <cell r="B634" t="str">
            <v>Sarjeta trapezoidal de grama - SZG 01</v>
          </cell>
          <cell r="E634" t="str">
            <v>m</v>
          </cell>
          <cell r="F634">
            <v>12.46</v>
          </cell>
        </row>
        <row r="635">
          <cell r="A635" t="str">
            <v>2 S 04 901 32</v>
          </cell>
          <cell r="B635" t="str">
            <v>Sarjeta trapezoidal de grama - SZG 02</v>
          </cell>
          <cell r="E635" t="str">
            <v>m</v>
          </cell>
          <cell r="F635">
            <v>8.0299999999999994</v>
          </cell>
        </row>
        <row r="636">
          <cell r="A636" t="str">
            <v>2 S 04 901 41</v>
          </cell>
          <cell r="B636" t="str">
            <v>Sarjeta trapezoidal não revestida - SZT 01</v>
          </cell>
          <cell r="E636" t="str">
            <v>m</v>
          </cell>
          <cell r="F636">
            <v>7.55</v>
          </cell>
        </row>
        <row r="637">
          <cell r="A637" t="str">
            <v>2 S 04 901 42</v>
          </cell>
          <cell r="B637" t="str">
            <v>Sarjeta trapezoidal não revestida - SZT 02</v>
          </cell>
          <cell r="E637" t="str">
            <v>m</v>
          </cell>
          <cell r="F637">
            <v>4.66</v>
          </cell>
        </row>
        <row r="638">
          <cell r="A638" t="str">
            <v>2 S 04 910 01</v>
          </cell>
          <cell r="B638" t="str">
            <v>Meio fio de concreto - MFC 01</v>
          </cell>
          <cell r="E638" t="str">
            <v>m</v>
          </cell>
          <cell r="F638">
            <v>38.630000000000003</v>
          </cell>
        </row>
        <row r="639">
          <cell r="A639" t="str">
            <v>2 S 04 910 02</v>
          </cell>
          <cell r="B639" t="str">
            <v>Meio fio de concreto - MFC 02</v>
          </cell>
          <cell r="E639" t="str">
            <v>m</v>
          </cell>
          <cell r="F639">
            <v>30.75</v>
          </cell>
        </row>
        <row r="640">
          <cell r="A640" t="str">
            <v>2 S 04 910 03</v>
          </cell>
          <cell r="B640" t="str">
            <v>Meio fio de concreto - MFC 03</v>
          </cell>
          <cell r="E640" t="str">
            <v>m</v>
          </cell>
          <cell r="F640">
            <v>18.04</v>
          </cell>
        </row>
        <row r="641">
          <cell r="A641" t="str">
            <v>2 S 04 910 04</v>
          </cell>
          <cell r="B641" t="str">
            <v>Meio fio de concreto - MFC 04</v>
          </cell>
          <cell r="E641" t="str">
            <v>m</v>
          </cell>
          <cell r="F641">
            <v>12.69</v>
          </cell>
        </row>
        <row r="642">
          <cell r="A642" t="str">
            <v>2 S 04 910 05</v>
          </cell>
          <cell r="B642" t="str">
            <v>Meio fio de concreto - MFC 05</v>
          </cell>
          <cell r="E642" t="str">
            <v>m</v>
          </cell>
          <cell r="F642">
            <v>17.72</v>
          </cell>
        </row>
        <row r="643">
          <cell r="A643" t="str">
            <v>2 S 04 910 06</v>
          </cell>
          <cell r="B643" t="str">
            <v>Meio fio de concreto - MFC 06</v>
          </cell>
          <cell r="E643" t="str">
            <v>m</v>
          </cell>
          <cell r="F643">
            <v>11.07</v>
          </cell>
        </row>
        <row r="644">
          <cell r="A644" t="str">
            <v>2 S 04 910 07</v>
          </cell>
          <cell r="B644" t="str">
            <v>Meio fio de concreto - MFC 07</v>
          </cell>
          <cell r="E644" t="str">
            <v>m</v>
          </cell>
          <cell r="F644">
            <v>17.420000000000002</v>
          </cell>
        </row>
        <row r="645">
          <cell r="A645" t="str">
            <v>2 S 04 910 08</v>
          </cell>
          <cell r="B645" t="str">
            <v>Meio fio de concreto - MFC 08</v>
          </cell>
          <cell r="E645" t="str">
            <v>m</v>
          </cell>
          <cell r="F645">
            <v>29.27</v>
          </cell>
        </row>
        <row r="646">
          <cell r="A646" t="str">
            <v>2 S 04 930 01</v>
          </cell>
          <cell r="B646" t="str">
            <v>Caixa coletora de sarjeta - CCS 01</v>
          </cell>
          <cell r="E646" t="str">
            <v>und</v>
          </cell>
          <cell r="F646">
            <v>909.9</v>
          </cell>
        </row>
        <row r="647">
          <cell r="A647" t="str">
            <v>2 S 04 930 02</v>
          </cell>
          <cell r="B647" t="str">
            <v>Caixa coletora de sarjeta - CCS 02</v>
          </cell>
          <cell r="E647" t="str">
            <v>und</v>
          </cell>
          <cell r="F647">
            <v>886.15</v>
          </cell>
        </row>
        <row r="648">
          <cell r="A648" t="str">
            <v>2 S 04 930 03</v>
          </cell>
          <cell r="B648" t="str">
            <v>Caixa coletora de sarjeta - CCS 03</v>
          </cell>
          <cell r="E648" t="str">
            <v>und</v>
          </cell>
          <cell r="F648">
            <v>862.39</v>
          </cell>
        </row>
        <row r="649">
          <cell r="A649" t="str">
            <v>2 S 04 930 04</v>
          </cell>
          <cell r="B649" t="str">
            <v>Caixa coletora de sarjeta - CCS 04</v>
          </cell>
          <cell r="E649" t="str">
            <v>und</v>
          </cell>
          <cell r="F649">
            <v>837.56</v>
          </cell>
        </row>
        <row r="650">
          <cell r="A650" t="str">
            <v>2 S 04 930 05</v>
          </cell>
          <cell r="B650" t="str">
            <v>Caixa coletora de sarjeta - CCS 05</v>
          </cell>
          <cell r="E650" t="str">
            <v>und</v>
          </cell>
          <cell r="F650">
            <v>1143.0899999999999</v>
          </cell>
        </row>
        <row r="651">
          <cell r="A651" t="str">
            <v>2 S 04 930 06</v>
          </cell>
          <cell r="B651" t="str">
            <v>Caixa coletora de sarjeta - CCS 06</v>
          </cell>
          <cell r="E651" t="str">
            <v>und</v>
          </cell>
          <cell r="F651">
            <v>1118.26</v>
          </cell>
        </row>
        <row r="652">
          <cell r="A652" t="str">
            <v>2 S 04 930 07</v>
          </cell>
          <cell r="B652" t="str">
            <v>Caixa coletora de sarjeta - CCS 07</v>
          </cell>
          <cell r="E652" t="str">
            <v>und</v>
          </cell>
          <cell r="F652">
            <v>1093.43</v>
          </cell>
        </row>
        <row r="653">
          <cell r="A653" t="str">
            <v>2 S 04 930 08</v>
          </cell>
          <cell r="B653" t="str">
            <v>Caixa coletora de sarjeta - CCS 08</v>
          </cell>
          <cell r="E653" t="str">
            <v>und</v>
          </cell>
          <cell r="F653">
            <v>1069.67</v>
          </cell>
        </row>
        <row r="654">
          <cell r="A654" t="str">
            <v>2 S 04 930 09</v>
          </cell>
          <cell r="B654" t="str">
            <v>Caixa coletora de sarjeta - CCS 09</v>
          </cell>
          <cell r="E654" t="str">
            <v>und</v>
          </cell>
          <cell r="F654">
            <v>1375.21</v>
          </cell>
        </row>
        <row r="655">
          <cell r="A655" t="str">
            <v>2 S 04 930 10</v>
          </cell>
          <cell r="B655" t="str">
            <v>Caixa coletora de sarjeta - CCS 10</v>
          </cell>
          <cell r="E655" t="str">
            <v>und</v>
          </cell>
          <cell r="F655">
            <v>1350.38</v>
          </cell>
        </row>
        <row r="656">
          <cell r="A656" t="str">
            <v>2 S 04 930 11</v>
          </cell>
          <cell r="B656" t="str">
            <v>Caixa coletora de sarjeta - CCS 11</v>
          </cell>
          <cell r="E656" t="str">
            <v>und</v>
          </cell>
          <cell r="F656">
            <v>1325.54</v>
          </cell>
        </row>
        <row r="657">
          <cell r="A657" t="str">
            <v>2 S 04 930 12</v>
          </cell>
          <cell r="B657" t="str">
            <v>Caixa coletora de sarjeta - CCS 12</v>
          </cell>
          <cell r="E657" t="str">
            <v>und</v>
          </cell>
          <cell r="F657">
            <v>1300.71</v>
          </cell>
        </row>
        <row r="658">
          <cell r="A658" t="str">
            <v>2 S 04 930 13</v>
          </cell>
          <cell r="B658" t="str">
            <v>Caixa coletora de sarjeta - CCS 13</v>
          </cell>
          <cell r="E658" t="str">
            <v>und</v>
          </cell>
          <cell r="F658">
            <v>1601.92</v>
          </cell>
        </row>
        <row r="659">
          <cell r="A659" t="str">
            <v>2 S 04 930 14</v>
          </cell>
          <cell r="B659" t="str">
            <v>Caixa coletora de sarjeta - CCS14</v>
          </cell>
          <cell r="E659" t="str">
            <v>und</v>
          </cell>
          <cell r="F659">
            <v>1577.09</v>
          </cell>
        </row>
        <row r="660">
          <cell r="A660" t="str">
            <v>2 S 04 930 15</v>
          </cell>
          <cell r="B660" t="str">
            <v>Caixa coletora de sarjeta - CCS 15</v>
          </cell>
          <cell r="E660" t="str">
            <v>und</v>
          </cell>
          <cell r="F660">
            <v>1552.25</v>
          </cell>
        </row>
        <row r="661">
          <cell r="A661" t="str">
            <v>2 S 04 930 16</v>
          </cell>
          <cell r="B661" t="str">
            <v>Caixa coletora de sarjeta - CCS 16</v>
          </cell>
          <cell r="E661" t="str">
            <v>und</v>
          </cell>
          <cell r="F661">
            <v>1527.42</v>
          </cell>
        </row>
        <row r="662">
          <cell r="A662" t="str">
            <v>2 S 04 930 17</v>
          </cell>
          <cell r="B662" t="str">
            <v>Caixa coletora de sarjeta - CCS 17</v>
          </cell>
          <cell r="E662" t="str">
            <v>und</v>
          </cell>
          <cell r="F662">
            <v>1834.04</v>
          </cell>
        </row>
        <row r="663">
          <cell r="A663" t="str">
            <v>2 S 04 930 18</v>
          </cell>
          <cell r="B663" t="str">
            <v>Caixa coletora de sarjeta - CCS 18</v>
          </cell>
          <cell r="E663" t="str">
            <v>und</v>
          </cell>
          <cell r="F663">
            <v>1809.2</v>
          </cell>
        </row>
        <row r="664">
          <cell r="A664" t="str">
            <v>2 S 04 930 19</v>
          </cell>
          <cell r="B664" t="str">
            <v>Caixa coletora de sarjeta - CCS 19</v>
          </cell>
          <cell r="E664" t="str">
            <v>und</v>
          </cell>
          <cell r="F664">
            <v>1784.37</v>
          </cell>
        </row>
        <row r="665">
          <cell r="A665" t="str">
            <v>2 S 04 930 20</v>
          </cell>
          <cell r="B665" t="str">
            <v>Caixa coletora de sarjeta - CCS 20</v>
          </cell>
          <cell r="E665" t="str">
            <v>und</v>
          </cell>
          <cell r="F665">
            <v>1759.53</v>
          </cell>
        </row>
        <row r="666">
          <cell r="A666" t="str">
            <v>2 S 04 931 01</v>
          </cell>
          <cell r="B666" t="str">
            <v>Caixa coletora de talvegue - CCT 01</v>
          </cell>
          <cell r="E666" t="str">
            <v>und</v>
          </cell>
          <cell r="F666">
            <v>926.31</v>
          </cell>
        </row>
        <row r="667">
          <cell r="A667" t="str">
            <v>2 S 04 931 02</v>
          </cell>
          <cell r="B667" t="str">
            <v>Caixa coletora de talvegue - CCT 02</v>
          </cell>
          <cell r="E667" t="str">
            <v>und</v>
          </cell>
          <cell r="F667">
            <v>901.48</v>
          </cell>
        </row>
        <row r="668">
          <cell r="A668" t="str">
            <v>2 S 04 931 03</v>
          </cell>
          <cell r="B668" t="str">
            <v>Caixa coletora de talvegue - CCT 03</v>
          </cell>
          <cell r="E668" t="str">
            <v>und</v>
          </cell>
          <cell r="F668">
            <v>879.02</v>
          </cell>
        </row>
        <row r="669">
          <cell r="A669" t="str">
            <v>2 S 04 931 04</v>
          </cell>
          <cell r="B669" t="str">
            <v>Caixa coletora de talvegue - CCT 04</v>
          </cell>
          <cell r="E669" t="str">
            <v>und</v>
          </cell>
          <cell r="F669">
            <v>851.81</v>
          </cell>
        </row>
        <row r="670">
          <cell r="A670" t="str">
            <v>2 S 04 931 05</v>
          </cell>
          <cell r="B670" t="str">
            <v>Caixa coletora de talvegue - CCT 05</v>
          </cell>
          <cell r="E670" t="str">
            <v>und</v>
          </cell>
          <cell r="F670">
            <v>1157.3499999999999</v>
          </cell>
        </row>
        <row r="671">
          <cell r="A671" t="str">
            <v>2 S 04 931 06</v>
          </cell>
          <cell r="B671" t="str">
            <v>Caixa coletora de talvegue - CCT 06</v>
          </cell>
          <cell r="E671" t="str">
            <v>und</v>
          </cell>
          <cell r="F671">
            <v>1133.5899999999999</v>
          </cell>
        </row>
        <row r="672">
          <cell r="A672" t="str">
            <v>2 S 04 931 07</v>
          </cell>
          <cell r="B672" t="str">
            <v>Caixa coletora de talvegue - CCT 07</v>
          </cell>
          <cell r="E672" t="str">
            <v>und</v>
          </cell>
          <cell r="F672">
            <v>1111.1400000000001</v>
          </cell>
        </row>
        <row r="673">
          <cell r="A673" t="str">
            <v>2 S 04 931 08</v>
          </cell>
          <cell r="B673" t="str">
            <v>Caixa coletora de talvegue - CCT 08</v>
          </cell>
          <cell r="E673" t="str">
            <v>und</v>
          </cell>
          <cell r="F673">
            <v>1182.18</v>
          </cell>
        </row>
        <row r="674">
          <cell r="A674" t="str">
            <v>2 S 04 931 09</v>
          </cell>
          <cell r="B674" t="str">
            <v>Caixa coletora de talvegue - CCT 09</v>
          </cell>
          <cell r="E674" t="str">
            <v>und</v>
          </cell>
          <cell r="F674">
            <v>1389.46</v>
          </cell>
        </row>
        <row r="675">
          <cell r="A675" t="str">
            <v>2 S 04 931 10</v>
          </cell>
          <cell r="B675" t="str">
            <v>Caixa coletora de talvegue - CCT 10</v>
          </cell>
          <cell r="E675" t="str">
            <v>und</v>
          </cell>
          <cell r="F675">
            <v>1365.71</v>
          </cell>
        </row>
        <row r="676">
          <cell r="A676" t="str">
            <v>2 S 04 931 11</v>
          </cell>
          <cell r="B676" t="str">
            <v>Caixa coletora de talvegue - CCT 11</v>
          </cell>
          <cell r="E676" t="str">
            <v>und</v>
          </cell>
          <cell r="F676">
            <v>1343.25</v>
          </cell>
        </row>
        <row r="677">
          <cell r="A677" t="str">
            <v>2 S 04 931 12</v>
          </cell>
          <cell r="B677" t="str">
            <v>Caixa coletora de talvegue - CCT 12</v>
          </cell>
          <cell r="E677" t="str">
            <v>und</v>
          </cell>
          <cell r="F677">
            <v>1316.04</v>
          </cell>
        </row>
        <row r="678">
          <cell r="A678" t="str">
            <v>2 S 04 931 13</v>
          </cell>
          <cell r="B678" t="str">
            <v>Caixa coletora de talvegue - CCT 13</v>
          </cell>
          <cell r="E678" t="str">
            <v>und</v>
          </cell>
          <cell r="F678">
            <v>1616.17</v>
          </cell>
        </row>
        <row r="679">
          <cell r="A679" t="str">
            <v>2 S 04 931 14</v>
          </cell>
          <cell r="B679" t="str">
            <v>Caixa coletora de talvegue - CCT 14</v>
          </cell>
          <cell r="E679" t="str">
            <v>und</v>
          </cell>
          <cell r="F679">
            <v>1591.34</v>
          </cell>
        </row>
        <row r="680">
          <cell r="A680" t="str">
            <v>2 S 04 931 15</v>
          </cell>
          <cell r="B680" t="str">
            <v>Caixa coletora de talvegue - CCT 15</v>
          </cell>
          <cell r="E680" t="str">
            <v>und</v>
          </cell>
          <cell r="F680">
            <v>1569.96</v>
          </cell>
        </row>
        <row r="681">
          <cell r="A681" t="str">
            <v>2 S 04 931 16</v>
          </cell>
          <cell r="B681" t="str">
            <v>Caixa coletora de talvegue - CCT 16</v>
          </cell>
          <cell r="E681" t="str">
            <v>und</v>
          </cell>
          <cell r="F681">
            <v>1542.75</v>
          </cell>
        </row>
        <row r="682">
          <cell r="A682" t="str">
            <v>2 S 04 931 17</v>
          </cell>
          <cell r="B682" t="str">
            <v>Caixa coletora de talvegue - CCT 17</v>
          </cell>
          <cell r="E682" t="str">
            <v>und</v>
          </cell>
          <cell r="F682">
            <v>1848.29</v>
          </cell>
        </row>
        <row r="683">
          <cell r="A683" t="str">
            <v>2 S 04 931 18</v>
          </cell>
          <cell r="B683" t="str">
            <v>Caixa coletora de talvegue - CCT 18</v>
          </cell>
          <cell r="E683" t="str">
            <v>und</v>
          </cell>
          <cell r="F683">
            <v>1823.45</v>
          </cell>
        </row>
        <row r="684">
          <cell r="A684" t="str">
            <v>2 S 04 931 19</v>
          </cell>
          <cell r="B684" t="str">
            <v>Caixa coletora de talvegue - CCT 19</v>
          </cell>
          <cell r="E684" t="str">
            <v>und</v>
          </cell>
          <cell r="F684">
            <v>1802.08</v>
          </cell>
        </row>
        <row r="685">
          <cell r="A685" t="str">
            <v>2 S 04 931 20</v>
          </cell>
          <cell r="B685" t="str">
            <v>Caixa coletora de talvegue - CCT 20</v>
          </cell>
          <cell r="E685" t="str">
            <v>und</v>
          </cell>
          <cell r="F685">
            <v>1774.87</v>
          </cell>
        </row>
        <row r="686">
          <cell r="A686" t="str">
            <v>2 S 04 940 01</v>
          </cell>
          <cell r="B686" t="str">
            <v>Descida d'água tipo rap. - calha concr. - DAR 01</v>
          </cell>
          <cell r="E686" t="str">
            <v>m</v>
          </cell>
          <cell r="F686">
            <v>98.8</v>
          </cell>
        </row>
        <row r="687">
          <cell r="A687" t="str">
            <v>2 S 04 940 02</v>
          </cell>
          <cell r="B687" t="str">
            <v>Descida d'água tipo rap. - canal retang.- DAR 02</v>
          </cell>
          <cell r="E687" t="str">
            <v>m</v>
          </cell>
          <cell r="F687">
            <v>50.34</v>
          </cell>
        </row>
        <row r="688">
          <cell r="A688" t="str">
            <v>2 S 04 940 03</v>
          </cell>
          <cell r="B688" t="str">
            <v>Descida d'água tipo rap. - canal retang.- DAR 03</v>
          </cell>
          <cell r="E688" t="str">
            <v>m</v>
          </cell>
          <cell r="F688">
            <v>73.92</v>
          </cell>
        </row>
        <row r="689">
          <cell r="A689" t="str">
            <v>2 S 04 940 04</v>
          </cell>
          <cell r="B689" t="str">
            <v>Descida d'água tipo rap. - calha metálica - DAR</v>
          </cell>
          <cell r="E689" t="str">
            <v>m</v>
          </cell>
          <cell r="F689">
            <v>131.97999999999999</v>
          </cell>
        </row>
        <row r="690">
          <cell r="A690" t="str">
            <v>2 S 04 941 01</v>
          </cell>
          <cell r="B690" t="str">
            <v>Descida d'água aterros em degraus - DAD 01</v>
          </cell>
          <cell r="E690" t="str">
            <v>m</v>
          </cell>
          <cell r="F690">
            <v>67.7</v>
          </cell>
        </row>
        <row r="691">
          <cell r="A691" t="str">
            <v>2 S 04 941 02</v>
          </cell>
          <cell r="B691" t="str">
            <v>Descida d'água aterros em degraus - arm - DAD</v>
          </cell>
          <cell r="E691" t="str">
            <v>m</v>
          </cell>
          <cell r="F691">
            <v>97.2</v>
          </cell>
        </row>
        <row r="692">
          <cell r="A692" t="str">
            <v>2 S 04 941 03</v>
          </cell>
          <cell r="B692" t="str">
            <v>Descida d'água aterros em degraus - DAD 03</v>
          </cell>
          <cell r="E692" t="str">
            <v>m</v>
          </cell>
          <cell r="F692">
            <v>177.28</v>
          </cell>
        </row>
        <row r="693">
          <cell r="A693" t="str">
            <v>2 S 04 941 04</v>
          </cell>
          <cell r="B693" t="str">
            <v>Descida d'água aterros em degraus - arm - DAD</v>
          </cell>
          <cell r="E693" t="str">
            <v>m</v>
          </cell>
          <cell r="F693">
            <v>226.16</v>
          </cell>
        </row>
        <row r="694">
          <cell r="A694" t="str">
            <v>2 S 04 941 05</v>
          </cell>
          <cell r="B694" t="str">
            <v>Descida d'água aterros em degraus - DAD 05</v>
          </cell>
          <cell r="E694" t="str">
            <v>m</v>
          </cell>
          <cell r="F694">
            <v>214.38</v>
          </cell>
        </row>
        <row r="695">
          <cell r="A695" t="str">
            <v>2 S 04 941 06</v>
          </cell>
          <cell r="B695" t="str">
            <v>Descida d'água aterros em degraus - arm - DAD</v>
          </cell>
          <cell r="E695" t="str">
            <v>m</v>
          </cell>
          <cell r="F695">
            <v>301.01</v>
          </cell>
        </row>
        <row r="696">
          <cell r="A696" t="str">
            <v>2 S 04 941 07</v>
          </cell>
          <cell r="B696" t="str">
            <v>Descida d'água aterros em degraus - DAD 07</v>
          </cell>
          <cell r="E696" t="str">
            <v>m</v>
          </cell>
          <cell r="F696">
            <v>252.6</v>
          </cell>
        </row>
        <row r="697">
          <cell r="A697" t="str">
            <v>2 S 04 941 08</v>
          </cell>
          <cell r="B697" t="str">
            <v>Descida d'água aterros em degraus - arm - DAD</v>
          </cell>
          <cell r="E697" t="str">
            <v>m</v>
          </cell>
          <cell r="F697">
            <v>349.95</v>
          </cell>
        </row>
        <row r="698">
          <cell r="A698" t="str">
            <v>2 S 04 941 09</v>
          </cell>
          <cell r="B698" t="str">
            <v>Descida d'água aterros em degraus - DAD 09</v>
          </cell>
          <cell r="E698" t="str">
            <v>m</v>
          </cell>
          <cell r="F698">
            <v>288.38</v>
          </cell>
        </row>
        <row r="699">
          <cell r="A699" t="str">
            <v>2 S 04 941 10</v>
          </cell>
          <cell r="B699" t="str">
            <v>Descida d'água aterros em degraus - arm - DAD</v>
          </cell>
          <cell r="E699" t="str">
            <v>m</v>
          </cell>
          <cell r="F699">
            <v>398.76</v>
          </cell>
        </row>
        <row r="700">
          <cell r="A700" t="str">
            <v>2 S 04 941 11</v>
          </cell>
          <cell r="B700" t="str">
            <v>Descida d'água aterros em degraus - DAD 11</v>
          </cell>
          <cell r="E700" t="str">
            <v>m</v>
          </cell>
          <cell r="F700">
            <v>379.25</v>
          </cell>
        </row>
        <row r="701">
          <cell r="A701" t="str">
            <v>2 S 04 941 12</v>
          </cell>
          <cell r="B701" t="str">
            <v>Descida d'água aterros em degraus - arm - dad 12</v>
          </cell>
          <cell r="E701" t="str">
            <v>m</v>
          </cell>
          <cell r="F701">
            <v>521.38</v>
          </cell>
        </row>
        <row r="702">
          <cell r="A702" t="str">
            <v>2 S 04 941 13</v>
          </cell>
          <cell r="B702" t="str">
            <v>Descida d'água aterros em degraus - DAD 13</v>
          </cell>
          <cell r="E702" t="str">
            <v>m</v>
          </cell>
          <cell r="F702">
            <v>356.33</v>
          </cell>
        </row>
        <row r="703">
          <cell r="A703" t="str">
            <v>2 S 04 941 14</v>
          </cell>
          <cell r="B703" t="str">
            <v>Descida d'água aterros em degraus - arm - DAD 14</v>
          </cell>
          <cell r="E703" t="str">
            <v>m</v>
          </cell>
          <cell r="F703">
            <v>489.91</v>
          </cell>
        </row>
        <row r="704">
          <cell r="A704" t="str">
            <v>2 S 04 941 15</v>
          </cell>
          <cell r="B704" t="str">
            <v>Descida d'água aterros em degraus - DAD 15</v>
          </cell>
          <cell r="E704" t="str">
            <v>m</v>
          </cell>
          <cell r="F704">
            <v>407.72</v>
          </cell>
        </row>
        <row r="705">
          <cell r="A705" t="str">
            <v>2 S 04 941 16</v>
          </cell>
          <cell r="B705" t="str">
            <v>Descida d'água aterros em degraus - arm - DAD 16</v>
          </cell>
          <cell r="E705" t="str">
            <v>m</v>
          </cell>
          <cell r="F705">
            <v>559.28</v>
          </cell>
        </row>
        <row r="706">
          <cell r="A706" t="str">
            <v>2 S 04 941 17</v>
          </cell>
          <cell r="B706" t="str">
            <v>Descida d'água aterros em degraus - DAD 17</v>
          </cell>
          <cell r="E706" t="str">
            <v>m</v>
          </cell>
          <cell r="F706">
            <v>521.67999999999995</v>
          </cell>
        </row>
        <row r="707">
          <cell r="A707" t="str">
            <v>2 S 04 941 18</v>
          </cell>
          <cell r="B707" t="str">
            <v>Descida d'água aterros em degraus - arm - DAD 18</v>
          </cell>
          <cell r="E707" t="str">
            <v>m</v>
          </cell>
          <cell r="F707">
            <v>710.29</v>
          </cell>
        </row>
        <row r="708">
          <cell r="A708" t="str">
            <v>2 S 04 941 31</v>
          </cell>
          <cell r="B708" t="str">
            <v>Descida d'água cortes em degraus - DCD 01</v>
          </cell>
          <cell r="E708" t="str">
            <v>m</v>
          </cell>
          <cell r="F708">
            <v>68.489999999999995</v>
          </cell>
        </row>
        <row r="709">
          <cell r="A709" t="str">
            <v>2 S 04 941 32</v>
          </cell>
          <cell r="B709" t="str">
            <v>Descida d'água cortes em degraus - arm - DCD 02</v>
          </cell>
          <cell r="E709" t="str">
            <v>m</v>
          </cell>
          <cell r="F709">
            <v>98.09</v>
          </cell>
        </row>
        <row r="710">
          <cell r="A710" t="str">
            <v>2 S 04 941 33</v>
          </cell>
          <cell r="B710" t="str">
            <v>Descida d'água cortes em degraus - DCD 03</v>
          </cell>
          <cell r="E710" t="str">
            <v>m</v>
          </cell>
          <cell r="F710">
            <v>107.74</v>
          </cell>
        </row>
        <row r="711">
          <cell r="A711" t="str">
            <v>2 S 04 941 34</v>
          </cell>
          <cell r="B711" t="str">
            <v>Descida d'água cortes em degraus - arm - DCD 04</v>
          </cell>
          <cell r="E711" t="str">
            <v>m</v>
          </cell>
          <cell r="F711">
            <v>154.69</v>
          </cell>
        </row>
        <row r="712">
          <cell r="A712" t="str">
            <v>2 S 04 942 01</v>
          </cell>
          <cell r="B712" t="str">
            <v>Entrada d'água - EDA 01</v>
          </cell>
          <cell r="E712" t="str">
            <v>und</v>
          </cell>
          <cell r="F712">
            <v>28.55</v>
          </cell>
        </row>
        <row r="713">
          <cell r="A713" t="str">
            <v>2 S 04 942 02</v>
          </cell>
          <cell r="B713" t="str">
            <v>Entrada d'água - EDA 02</v>
          </cell>
          <cell r="E713" t="str">
            <v>und</v>
          </cell>
          <cell r="F713">
            <v>34.96</v>
          </cell>
        </row>
        <row r="714">
          <cell r="A714" t="str">
            <v>2 S 04 950 01</v>
          </cell>
          <cell r="B714" t="str">
            <v>Dissipador de energia - DES 01</v>
          </cell>
          <cell r="E714" t="str">
            <v>und</v>
          </cell>
          <cell r="F714">
            <v>124.94</v>
          </cell>
        </row>
        <row r="715">
          <cell r="A715" t="str">
            <v>2 S 04 950 02</v>
          </cell>
          <cell r="B715" t="str">
            <v>Dissipador de energia - DES 02</v>
          </cell>
          <cell r="E715" t="str">
            <v>und</v>
          </cell>
          <cell r="F715">
            <v>148.59</v>
          </cell>
        </row>
        <row r="716">
          <cell r="A716" t="str">
            <v>2 S 04 950 03</v>
          </cell>
          <cell r="B716" t="str">
            <v>Dissipador de energia - DES 03</v>
          </cell>
          <cell r="E716" t="str">
            <v>und</v>
          </cell>
          <cell r="F716">
            <v>177.12</v>
          </cell>
        </row>
        <row r="717">
          <cell r="A717" t="str">
            <v>2 S 04 950 04</v>
          </cell>
          <cell r="B717" t="str">
            <v>Dissipador de energia - DES04</v>
          </cell>
          <cell r="E717" t="str">
            <v>und</v>
          </cell>
          <cell r="F717">
            <v>216.44</v>
          </cell>
        </row>
        <row r="718">
          <cell r="A718" t="str">
            <v>2 S 04 950 21</v>
          </cell>
          <cell r="B718" t="str">
            <v>Dissipador de energia - DEB 01</v>
          </cell>
          <cell r="E718" t="str">
            <v>und</v>
          </cell>
          <cell r="F718">
            <v>152.07</v>
          </cell>
        </row>
        <row r="719">
          <cell r="A719" t="str">
            <v>2 S 04 950 22</v>
          </cell>
          <cell r="B719" t="str">
            <v>Dissipador de energia - DEB 02</v>
          </cell>
          <cell r="E719" t="str">
            <v>und</v>
          </cell>
          <cell r="F719">
            <v>498.54</v>
          </cell>
        </row>
        <row r="720">
          <cell r="A720" t="str">
            <v>2 S 04 950 23</v>
          </cell>
          <cell r="B720" t="str">
            <v>Dissipador de energia - DEB 03</v>
          </cell>
          <cell r="E720" t="str">
            <v>und</v>
          </cell>
          <cell r="F720">
            <v>798.34</v>
          </cell>
        </row>
        <row r="721">
          <cell r="A721" t="str">
            <v>2 S 04 950 24</v>
          </cell>
          <cell r="B721" t="str">
            <v>Dissipador de energia - DEB 04</v>
          </cell>
          <cell r="E721" t="str">
            <v>und</v>
          </cell>
          <cell r="F721">
            <v>1172.0999999999999</v>
          </cell>
        </row>
        <row r="722">
          <cell r="A722" t="str">
            <v>2 S 04 950 25</v>
          </cell>
          <cell r="B722" t="str">
            <v>Dissipador de energia - DEB 05</v>
          </cell>
          <cell r="E722" t="str">
            <v>und</v>
          </cell>
          <cell r="F722">
            <v>1590.25</v>
          </cell>
        </row>
        <row r="723">
          <cell r="A723" t="str">
            <v>2 S 04 950 26</v>
          </cell>
          <cell r="B723" t="str">
            <v>Dissipador de energia - DEB 06</v>
          </cell>
          <cell r="E723" t="str">
            <v>und</v>
          </cell>
          <cell r="F723">
            <v>2611.79</v>
          </cell>
        </row>
        <row r="724">
          <cell r="A724" t="str">
            <v>2 S 04 950 27</v>
          </cell>
          <cell r="B724" t="str">
            <v>Dissipador de energia - DEB 07</v>
          </cell>
          <cell r="E724" t="str">
            <v>und</v>
          </cell>
          <cell r="F724">
            <v>1660.19</v>
          </cell>
        </row>
        <row r="725">
          <cell r="A725" t="str">
            <v>2 S 04 950 28</v>
          </cell>
          <cell r="B725" t="str">
            <v>Dissipador de energia - DEB 08</v>
          </cell>
          <cell r="E725" t="str">
            <v>und</v>
          </cell>
          <cell r="F725">
            <v>2257.5500000000002</v>
          </cell>
        </row>
        <row r="726">
          <cell r="A726" t="str">
            <v>2 S 04 950 29</v>
          </cell>
          <cell r="B726" t="str">
            <v>Dissipador de energia - DEB 09</v>
          </cell>
          <cell r="E726" t="str">
            <v>und</v>
          </cell>
          <cell r="F726">
            <v>3589.18</v>
          </cell>
        </row>
        <row r="727">
          <cell r="A727" t="str">
            <v>2 S 04 950 30</v>
          </cell>
          <cell r="B727" t="str">
            <v>Dissipador de energia - DEB 10</v>
          </cell>
          <cell r="E727" t="str">
            <v>und</v>
          </cell>
          <cell r="F727">
            <v>2149.31</v>
          </cell>
        </row>
        <row r="728">
          <cell r="A728" t="str">
            <v>2 S 04 950 31</v>
          </cell>
          <cell r="B728" t="str">
            <v>Dissipador de energia - DEB 11</v>
          </cell>
          <cell r="E728" t="str">
            <v>und</v>
          </cell>
          <cell r="F728">
            <v>2924.69</v>
          </cell>
        </row>
        <row r="729">
          <cell r="A729" t="str">
            <v>2 S 04 950 32</v>
          </cell>
          <cell r="B729" t="str">
            <v>Dissipador de energia - DEB 12</v>
          </cell>
          <cell r="E729" t="str">
            <v>und</v>
          </cell>
          <cell r="F729">
            <v>4566.1099999999997</v>
          </cell>
        </row>
        <row r="730">
          <cell r="A730" t="str">
            <v>2 S 04 950 51</v>
          </cell>
          <cell r="B730" t="str">
            <v>Dissipador de energia - DED 01</v>
          </cell>
          <cell r="E730" t="str">
            <v>und</v>
          </cell>
          <cell r="F730">
            <v>169.25</v>
          </cell>
        </row>
        <row r="731">
          <cell r="A731" t="str">
            <v>2 S 04 960 01</v>
          </cell>
          <cell r="B731" t="str">
            <v>Boca de lobo simples grelha concr. - BLS 01</v>
          </cell>
          <cell r="E731" t="str">
            <v>und</v>
          </cell>
          <cell r="F731">
            <v>313.18</v>
          </cell>
        </row>
        <row r="732">
          <cell r="A732" t="str">
            <v>2 S 04 960 02</v>
          </cell>
          <cell r="B732" t="str">
            <v>Boca de lobo simples grelha concr. - BLS 02</v>
          </cell>
          <cell r="E732" t="str">
            <v>und</v>
          </cell>
          <cell r="F732">
            <v>389.8</v>
          </cell>
        </row>
        <row r="733">
          <cell r="A733" t="str">
            <v>2 S 04 960 03</v>
          </cell>
          <cell r="B733" t="str">
            <v>Boca de lobo simples grelha concr. - BLS 03</v>
          </cell>
          <cell r="E733" t="str">
            <v>und</v>
          </cell>
          <cell r="F733">
            <v>466.53</v>
          </cell>
        </row>
        <row r="734">
          <cell r="A734" t="str">
            <v>2 S 04 960 04</v>
          </cell>
          <cell r="B734" t="str">
            <v>Boca de lobo simples grelha concr. - BLS 04</v>
          </cell>
          <cell r="E734" t="str">
            <v>und</v>
          </cell>
          <cell r="F734">
            <v>529.41</v>
          </cell>
        </row>
        <row r="735">
          <cell r="A735" t="str">
            <v>2 S 04 960 05</v>
          </cell>
          <cell r="B735" t="str">
            <v>Boca de lobo simples grelha concr. - BLS 05</v>
          </cell>
          <cell r="E735" t="str">
            <v>und</v>
          </cell>
          <cell r="F735">
            <v>616.46</v>
          </cell>
        </row>
        <row r="736">
          <cell r="A736" t="str">
            <v>2 S 04 960 06</v>
          </cell>
          <cell r="B736" t="str">
            <v>Boca de lobo simples grelha concr. - BLS 06</v>
          </cell>
          <cell r="E736" t="str">
            <v>und</v>
          </cell>
          <cell r="F736">
            <v>693.08</v>
          </cell>
        </row>
        <row r="737">
          <cell r="A737" t="str">
            <v>2 S 04 960 07</v>
          </cell>
          <cell r="B737" t="str">
            <v>Boca de lobo simples grelha concr. - BLS 07</v>
          </cell>
          <cell r="E737" t="str">
            <v>und</v>
          </cell>
          <cell r="F737">
            <v>769.81</v>
          </cell>
        </row>
        <row r="738">
          <cell r="A738" t="str">
            <v>2 S 04 961 01</v>
          </cell>
          <cell r="B738" t="str">
            <v>Boca de lobo dupla com grelha de concreto - BLD 01</v>
          </cell>
          <cell r="E738" t="str">
            <v>und</v>
          </cell>
          <cell r="F738">
            <v>603.79999999999995</v>
          </cell>
        </row>
        <row r="739">
          <cell r="A739" t="str">
            <v>2 S 04 961 02</v>
          </cell>
          <cell r="B739" t="str">
            <v>Boca de lobo dupla com grelha de concreto - BLD 02</v>
          </cell>
          <cell r="E739" t="str">
            <v>und</v>
          </cell>
          <cell r="F739">
            <v>729.55</v>
          </cell>
        </row>
        <row r="740">
          <cell r="A740" t="str">
            <v>2 S 04 961 03</v>
          </cell>
          <cell r="B740" t="str">
            <v>Boca de lobo dupla com grelha de concreto - BLD 03</v>
          </cell>
          <cell r="E740" t="str">
            <v>und</v>
          </cell>
          <cell r="F740">
            <v>858.72</v>
          </cell>
        </row>
        <row r="741">
          <cell r="A741" t="str">
            <v>2 S 04 961 04</v>
          </cell>
          <cell r="B741" t="str">
            <v>Boca de lobo dupla com grelha de concreto - BLD 04</v>
          </cell>
          <cell r="E741" t="str">
            <v>und</v>
          </cell>
          <cell r="F741">
            <v>984.47</v>
          </cell>
        </row>
        <row r="742">
          <cell r="A742" t="str">
            <v>2 S 04 961 05</v>
          </cell>
          <cell r="B742" t="str">
            <v>Boca de lobo dupla com grelha de concreto - BLD 05</v>
          </cell>
          <cell r="E742" t="str">
            <v>und</v>
          </cell>
          <cell r="F742">
            <v>1110.22</v>
          </cell>
        </row>
        <row r="743">
          <cell r="A743" t="str">
            <v>2 S 04 961 06</v>
          </cell>
          <cell r="B743" t="str">
            <v>Boca de lobo dupla com grelha de concreto - BLD 06</v>
          </cell>
          <cell r="E743" t="str">
            <v>und</v>
          </cell>
          <cell r="F743">
            <v>1239.4000000000001</v>
          </cell>
        </row>
        <row r="744">
          <cell r="A744" t="str">
            <v>2 S 04 961 07</v>
          </cell>
          <cell r="B744" t="str">
            <v>Boca de lobo dupla com grelha de concreto - BLD 07</v>
          </cell>
          <cell r="E744" t="str">
            <v>und</v>
          </cell>
          <cell r="F744">
            <v>1365.15</v>
          </cell>
        </row>
        <row r="745">
          <cell r="A745" t="str">
            <v>2 S 04 962 01</v>
          </cell>
          <cell r="B745" t="str">
            <v>Caixa de ligação e passagem - CLP 01</v>
          </cell>
          <cell r="E745" t="str">
            <v>und</v>
          </cell>
          <cell r="F745">
            <v>610.66</v>
          </cell>
        </row>
        <row r="746">
          <cell r="A746" t="str">
            <v>2 S 04 962 02</v>
          </cell>
          <cell r="B746" t="str">
            <v>Caixa de ligação e passagem - CLP 02</v>
          </cell>
          <cell r="E746" t="str">
            <v>und</v>
          </cell>
          <cell r="F746">
            <v>591.71</v>
          </cell>
        </row>
        <row r="747">
          <cell r="A747" t="str">
            <v>2 S 04 962 03</v>
          </cell>
          <cell r="B747" t="str">
            <v>Caixa de ligação e passagem - CLP 03</v>
          </cell>
          <cell r="E747" t="str">
            <v>und</v>
          </cell>
          <cell r="F747">
            <v>833.32</v>
          </cell>
        </row>
        <row r="748">
          <cell r="A748" t="str">
            <v>2 S 04 962 04</v>
          </cell>
          <cell r="B748" t="str">
            <v>Caixa de ligação e passagem - CLP 04</v>
          </cell>
          <cell r="E748" t="str">
            <v>und</v>
          </cell>
          <cell r="F748">
            <v>1060.18</v>
          </cell>
        </row>
        <row r="749">
          <cell r="A749" t="str">
            <v>2 S 04 962 05</v>
          </cell>
          <cell r="B749" t="str">
            <v>Caixa de ligação e passagem - CLP 05</v>
          </cell>
          <cell r="E749" t="str">
            <v>und</v>
          </cell>
          <cell r="F749">
            <v>1247.31</v>
          </cell>
        </row>
        <row r="750">
          <cell r="A750" t="str">
            <v>2 S 04 962 06</v>
          </cell>
          <cell r="B750" t="str">
            <v>Caixa de ligação e passagem - CLP 06</v>
          </cell>
          <cell r="E750" t="str">
            <v>und</v>
          </cell>
          <cell r="F750">
            <v>1554.04</v>
          </cell>
        </row>
        <row r="751">
          <cell r="A751" t="str">
            <v>2 S 04 962 07</v>
          </cell>
          <cell r="B751" t="str">
            <v>Caixa de ligação e passagem - CLP 07</v>
          </cell>
          <cell r="E751" t="str">
            <v>und</v>
          </cell>
          <cell r="F751">
            <v>726.46</v>
          </cell>
        </row>
        <row r="752">
          <cell r="A752" t="str">
            <v>2 S 04 962 08</v>
          </cell>
          <cell r="B752" t="str">
            <v>Caixa de ligação e passagem - CLP 08</v>
          </cell>
          <cell r="E752" t="str">
            <v>und</v>
          </cell>
          <cell r="F752">
            <v>704.35</v>
          </cell>
        </row>
        <row r="753">
          <cell r="A753" t="str">
            <v>2 S 04 962 09</v>
          </cell>
          <cell r="B753" t="str">
            <v>Caixa de ligação e passagem - CLP 09</v>
          </cell>
          <cell r="E753" t="str">
            <v>und</v>
          </cell>
          <cell r="F753">
            <v>971.12</v>
          </cell>
        </row>
        <row r="754">
          <cell r="A754" t="str">
            <v>2 S 04 962 10</v>
          </cell>
          <cell r="B754" t="str">
            <v>Caixa de ligação e passagem - CLP 10</v>
          </cell>
          <cell r="E754" t="str">
            <v>und</v>
          </cell>
          <cell r="F754">
            <v>1206.74</v>
          </cell>
        </row>
        <row r="755">
          <cell r="A755" t="str">
            <v>2 S 04 962 11</v>
          </cell>
          <cell r="B755" t="str">
            <v>Caixa de ligação e passagem - CLP 11</v>
          </cell>
          <cell r="E755" t="str">
            <v>und</v>
          </cell>
          <cell r="F755">
            <v>1405.78</v>
          </cell>
        </row>
        <row r="756">
          <cell r="A756" t="str">
            <v>2 S 04 962 12</v>
          </cell>
          <cell r="B756" t="str">
            <v>Caixa de ligação e passagem - CLP 12</v>
          </cell>
          <cell r="E756" t="str">
            <v>und</v>
          </cell>
          <cell r="F756">
            <v>1709.41</v>
          </cell>
        </row>
        <row r="757">
          <cell r="A757" t="str">
            <v>2 S 04 962 13</v>
          </cell>
          <cell r="B757" t="str">
            <v>Caixa de ligação e passagem - CLP 13</v>
          </cell>
          <cell r="E757" t="str">
            <v>und</v>
          </cell>
          <cell r="F757">
            <v>845.41</v>
          </cell>
        </row>
        <row r="758">
          <cell r="A758" t="str">
            <v>2 S 04 962 14</v>
          </cell>
          <cell r="B758" t="str">
            <v>Caixa de ligação e passagem - CLP 14</v>
          </cell>
          <cell r="E758" t="str">
            <v>und</v>
          </cell>
          <cell r="F758">
            <v>826.46</v>
          </cell>
        </row>
        <row r="759">
          <cell r="A759" t="str">
            <v>2 S 04 962 15</v>
          </cell>
          <cell r="B759" t="str">
            <v>Caixa de ligação e passagem - CLP 15</v>
          </cell>
          <cell r="E759" t="str">
            <v>und</v>
          </cell>
          <cell r="F759">
            <v>1118.3900000000001</v>
          </cell>
        </row>
        <row r="760">
          <cell r="A760" t="str">
            <v>2 S 04 962 16</v>
          </cell>
          <cell r="B760" t="str">
            <v>Caixa de ligação e passagem - CLP 16</v>
          </cell>
          <cell r="E760" t="str">
            <v>und</v>
          </cell>
          <cell r="F760">
            <v>1369.08</v>
          </cell>
        </row>
        <row r="761">
          <cell r="A761" t="str">
            <v>2 S 04 962 17</v>
          </cell>
          <cell r="B761" t="str">
            <v>Caixa de ligação e passagem - CLP 17</v>
          </cell>
          <cell r="E761" t="str">
            <v>und</v>
          </cell>
          <cell r="F761">
            <v>1576.88</v>
          </cell>
        </row>
        <row r="762">
          <cell r="A762" t="str">
            <v>2 S 04 962 18</v>
          </cell>
          <cell r="B762" t="str">
            <v>Caixa de ligação e passagem - CLP 18</v>
          </cell>
          <cell r="E762" t="str">
            <v>und</v>
          </cell>
          <cell r="F762">
            <v>1899.96</v>
          </cell>
        </row>
        <row r="763">
          <cell r="A763" t="str">
            <v>2 S 04 963 01</v>
          </cell>
          <cell r="B763" t="str">
            <v>Poço de visita - PVI 01</v>
          </cell>
          <cell r="E763" t="str">
            <v>und</v>
          </cell>
          <cell r="F763">
            <v>817.12</v>
          </cell>
        </row>
        <row r="764">
          <cell r="A764" t="str">
            <v>2 S 04 963 02</v>
          </cell>
          <cell r="B764" t="str">
            <v>Poço de visita - PVI 02</v>
          </cell>
          <cell r="E764" t="str">
            <v>und</v>
          </cell>
          <cell r="F764">
            <v>792.86</v>
          </cell>
        </row>
        <row r="765">
          <cell r="A765" t="str">
            <v>2 S 04 963 03</v>
          </cell>
          <cell r="B765" t="str">
            <v>Poço de visita - PVI 03</v>
          </cell>
          <cell r="E765" t="str">
            <v>und</v>
          </cell>
          <cell r="F765">
            <v>944.03</v>
          </cell>
        </row>
        <row r="766">
          <cell r="A766" t="str">
            <v>2 S 04 963 04</v>
          </cell>
          <cell r="B766" t="str">
            <v>Poço de visita - PVI 04</v>
          </cell>
          <cell r="E766" t="str">
            <v>und</v>
          </cell>
          <cell r="F766">
            <v>1133.06</v>
          </cell>
        </row>
        <row r="767">
          <cell r="A767" t="str">
            <v>2 S 04 963 05</v>
          </cell>
          <cell r="B767" t="str">
            <v>Poço de visita - PVI 05</v>
          </cell>
          <cell r="E767" t="str">
            <v>und</v>
          </cell>
          <cell r="F767">
            <v>1324.59</v>
          </cell>
        </row>
        <row r="768">
          <cell r="A768" t="str">
            <v>2 S 04 963 06</v>
          </cell>
          <cell r="B768" t="str">
            <v>Poço de visita - PVI 06</v>
          </cell>
          <cell r="E768" t="str">
            <v>und</v>
          </cell>
          <cell r="F768">
            <v>1625.81</v>
          </cell>
        </row>
        <row r="769">
          <cell r="A769" t="str">
            <v>2 S 04 963 07</v>
          </cell>
          <cell r="B769" t="str">
            <v>Poço de visita - PVI 07</v>
          </cell>
          <cell r="E769" t="str">
            <v>und</v>
          </cell>
          <cell r="F769">
            <v>940.74</v>
          </cell>
        </row>
        <row r="770">
          <cell r="A770" t="str">
            <v>2 S 04 963 08</v>
          </cell>
          <cell r="B770" t="str">
            <v>Poço de visita - PVI 08</v>
          </cell>
          <cell r="E770" t="str">
            <v>und</v>
          </cell>
          <cell r="F770">
            <v>921.79</v>
          </cell>
        </row>
        <row r="771">
          <cell r="A771" t="str">
            <v>2 S 04 963 09</v>
          </cell>
          <cell r="B771" t="str">
            <v>Poço de visita - PVI 09</v>
          </cell>
          <cell r="E771" t="str">
            <v>und</v>
          </cell>
          <cell r="F771">
            <v>1086.21</v>
          </cell>
        </row>
        <row r="772">
          <cell r="A772" t="str">
            <v>2 S 04 963 10</v>
          </cell>
          <cell r="B772" t="str">
            <v>Poço de visita - PVI 10</v>
          </cell>
          <cell r="E772" t="str">
            <v>und</v>
          </cell>
          <cell r="F772">
            <v>1258.0999999999999</v>
          </cell>
        </row>
        <row r="773">
          <cell r="A773" t="str">
            <v>2 S 04 963 11</v>
          </cell>
          <cell r="B773" t="str">
            <v>Poço de visita - PVI 11</v>
          </cell>
          <cell r="E773" t="str">
            <v>und</v>
          </cell>
          <cell r="F773">
            <v>1483.06</v>
          </cell>
        </row>
        <row r="774">
          <cell r="A774" t="str">
            <v>2 S 04 963 12</v>
          </cell>
          <cell r="B774" t="str">
            <v>Poço de visita - PVI 12</v>
          </cell>
          <cell r="E774" t="str">
            <v>und</v>
          </cell>
          <cell r="F774">
            <v>1800.58</v>
          </cell>
        </row>
        <row r="775">
          <cell r="A775" t="str">
            <v>2 S 04 963 13</v>
          </cell>
          <cell r="B775" t="str">
            <v>Poço de visita - PVI 13</v>
          </cell>
          <cell r="E775" t="str">
            <v>und</v>
          </cell>
          <cell r="F775">
            <v>1117.4100000000001</v>
          </cell>
        </row>
        <row r="776">
          <cell r="A776" t="str">
            <v>2 S 04 963 14</v>
          </cell>
          <cell r="B776" t="str">
            <v>Poço de visita - PVI 14</v>
          </cell>
          <cell r="E776" t="str">
            <v>und</v>
          </cell>
          <cell r="F776">
            <v>1060.2</v>
          </cell>
        </row>
        <row r="777">
          <cell r="A777" t="str">
            <v>2 S 04 963 15</v>
          </cell>
          <cell r="B777" t="str">
            <v>Poço de visita - PVI 15</v>
          </cell>
          <cell r="E777" t="str">
            <v>und</v>
          </cell>
          <cell r="F777">
            <v>1241.01</v>
          </cell>
        </row>
        <row r="778">
          <cell r="A778" t="str">
            <v>2 S 04 963 16</v>
          </cell>
          <cell r="B778" t="str">
            <v>Poço de visita - PVI 16</v>
          </cell>
          <cell r="E778" t="str">
            <v>und</v>
          </cell>
          <cell r="F778">
            <v>1445.11</v>
          </cell>
        </row>
        <row r="779">
          <cell r="A779" t="str">
            <v>2 S 04 963 17</v>
          </cell>
          <cell r="B779" t="str">
            <v>Poço de visita - PVI 17</v>
          </cell>
          <cell r="E779" t="str">
            <v>und</v>
          </cell>
          <cell r="F779">
            <v>1654.16</v>
          </cell>
        </row>
        <row r="780">
          <cell r="A780" t="str">
            <v>2 S 04 963 18</v>
          </cell>
          <cell r="B780" t="str">
            <v>Poço de visita - PVI 18</v>
          </cell>
          <cell r="E780" t="str">
            <v>und</v>
          </cell>
          <cell r="F780">
            <v>1987.98</v>
          </cell>
        </row>
        <row r="781">
          <cell r="A781" t="str">
            <v>2 S 04 963 31</v>
          </cell>
          <cell r="B781" t="str">
            <v>Chaminé dos poços de visita - CPV 01</v>
          </cell>
          <cell r="E781" t="str">
            <v>und</v>
          </cell>
          <cell r="F781">
            <v>562.11</v>
          </cell>
        </row>
        <row r="782">
          <cell r="A782" t="str">
            <v>2 S 04 963 32</v>
          </cell>
          <cell r="B782" t="str">
            <v>Chaminé dos poços de visita - CPV 02</v>
          </cell>
          <cell r="E782" t="str">
            <v>und</v>
          </cell>
          <cell r="F782">
            <v>645.38</v>
          </cell>
        </row>
        <row r="783">
          <cell r="A783" t="str">
            <v>2 S 04 963 33</v>
          </cell>
          <cell r="B783" t="str">
            <v>Chaminé dos poços de visita - CPV 03</v>
          </cell>
          <cell r="E783" t="str">
            <v>und</v>
          </cell>
          <cell r="F783">
            <v>724.79</v>
          </cell>
        </row>
        <row r="784">
          <cell r="A784" t="str">
            <v>2 S 04 963 34</v>
          </cell>
          <cell r="B784" t="str">
            <v>Chaminé dos poços de visita - CPV 04</v>
          </cell>
          <cell r="E784" t="str">
            <v>und</v>
          </cell>
          <cell r="F784">
            <v>808.65</v>
          </cell>
        </row>
        <row r="785">
          <cell r="A785" t="str">
            <v>2 S 04 963 35</v>
          </cell>
          <cell r="B785" t="str">
            <v>Chaminé dos poços de visita - CPV 05</v>
          </cell>
          <cell r="E785" t="str">
            <v>und</v>
          </cell>
          <cell r="F785">
            <v>888.46</v>
          </cell>
        </row>
        <row r="786">
          <cell r="A786" t="str">
            <v>2 S 04 963 36</v>
          </cell>
          <cell r="B786" t="str">
            <v>Chaminé dos poços de visita - CPV 06</v>
          </cell>
          <cell r="E786" t="str">
            <v>und</v>
          </cell>
          <cell r="F786">
            <v>971.33</v>
          </cell>
        </row>
        <row r="787">
          <cell r="A787" t="str">
            <v>2 S 04 963 37</v>
          </cell>
          <cell r="B787" t="str">
            <v>Chaminé dos poços de visita - CPV 07</v>
          </cell>
          <cell r="E787" t="str">
            <v>und</v>
          </cell>
          <cell r="F787">
            <v>1051.33</v>
          </cell>
        </row>
        <row r="788">
          <cell r="A788" t="str">
            <v>2 S 04 964 01</v>
          </cell>
          <cell r="B788" t="str">
            <v>Tubulação de drenagem urbana - D=0,40 m s/ berço</v>
          </cell>
          <cell r="E788" t="str">
            <v>m</v>
          </cell>
          <cell r="F788">
            <v>68.849999999999994</v>
          </cell>
        </row>
        <row r="789">
          <cell r="A789" t="str">
            <v>2 S 04 964 02</v>
          </cell>
          <cell r="B789" t="str">
            <v>Tubulação de drenagem urbana - D=0,60 m s/ berço</v>
          </cell>
          <cell r="E789" t="str">
            <v>m</v>
          </cell>
          <cell r="F789">
            <v>160.61000000000001</v>
          </cell>
        </row>
        <row r="790">
          <cell r="A790" t="str">
            <v>2 S 04 964 03</v>
          </cell>
          <cell r="B790" t="str">
            <v>Tubulação de drenagem urbana - D=0,80 m s/ berço</v>
          </cell>
          <cell r="E790" t="str">
            <v>m</v>
          </cell>
          <cell r="F790">
            <v>226.37</v>
          </cell>
        </row>
        <row r="791">
          <cell r="A791" t="str">
            <v>2 S 04 964 04</v>
          </cell>
          <cell r="B791" t="str">
            <v>Tubulação de drenagem urbana - D=1,00 m s/ berço</v>
          </cell>
          <cell r="E791" t="str">
            <v>m</v>
          </cell>
          <cell r="F791">
            <v>326.72000000000003</v>
          </cell>
        </row>
        <row r="792">
          <cell r="A792" t="str">
            <v>2 S 04 964 05</v>
          </cell>
          <cell r="B792" t="str">
            <v>Tubulação de drenagem urbana - D=1,20 m s/ berço</v>
          </cell>
          <cell r="E792" t="str">
            <v>m</v>
          </cell>
          <cell r="F792">
            <v>441.13</v>
          </cell>
        </row>
        <row r="793">
          <cell r="A793" t="str">
            <v>2 S 04 964 06</v>
          </cell>
          <cell r="B793" t="str">
            <v>Tubulação de drenagem urbana - D=1,50 m s/ berço</v>
          </cell>
          <cell r="E793" t="str">
            <v>m</v>
          </cell>
          <cell r="F793">
            <v>661.36</v>
          </cell>
        </row>
        <row r="794">
          <cell r="A794" t="str">
            <v>2 S 04 990 01</v>
          </cell>
          <cell r="B794" t="str">
            <v>Transposição de segmento de sarjetas - TSS 01</v>
          </cell>
          <cell r="E794" t="str">
            <v>m</v>
          </cell>
          <cell r="F794">
            <v>101.81</v>
          </cell>
        </row>
        <row r="795">
          <cell r="A795" t="str">
            <v>2 S 04 990 02</v>
          </cell>
          <cell r="B795" t="str">
            <v>Transposição de segmento de sarjetas - TSS 02</v>
          </cell>
          <cell r="E795" t="str">
            <v>m</v>
          </cell>
          <cell r="F795">
            <v>123.46</v>
          </cell>
        </row>
        <row r="796">
          <cell r="A796" t="str">
            <v>2 S 04 990 03</v>
          </cell>
          <cell r="B796" t="str">
            <v>Transposição de segmento de sarjetas - TSS 03</v>
          </cell>
          <cell r="E796" t="str">
            <v>m</v>
          </cell>
          <cell r="F796">
            <v>181.44</v>
          </cell>
        </row>
        <row r="797">
          <cell r="A797" t="str">
            <v>2 S 04 990 04</v>
          </cell>
          <cell r="B797" t="str">
            <v>Transposição de segmento de sarjetas - TSS 04</v>
          </cell>
          <cell r="E797" t="str">
            <v>m</v>
          </cell>
          <cell r="F797">
            <v>157.61000000000001</v>
          </cell>
        </row>
        <row r="798">
          <cell r="A798" t="str">
            <v>2 S 04 990 05</v>
          </cell>
          <cell r="B798" t="str">
            <v>Transposição de segmento de sarjetas - TSS 05</v>
          </cell>
          <cell r="E798" t="str">
            <v>m</v>
          </cell>
          <cell r="F798">
            <v>141.74</v>
          </cell>
        </row>
        <row r="799">
          <cell r="A799" t="str">
            <v>2 S 04 990 06</v>
          </cell>
          <cell r="B799" t="str">
            <v>Transposição de segmento de sarjetas - TSS 06</v>
          </cell>
          <cell r="E799" t="str">
            <v>m</v>
          </cell>
          <cell r="F799">
            <v>133.72999999999999</v>
          </cell>
        </row>
        <row r="800">
          <cell r="A800" t="str">
            <v>2 S 04 991 01</v>
          </cell>
          <cell r="B800" t="str">
            <v>Tampa concr. p/caixa colet. (4 nervuras) - TCC 01</v>
          </cell>
          <cell r="E800" t="str">
            <v>und</v>
          </cell>
          <cell r="F800">
            <v>91.29</v>
          </cell>
        </row>
        <row r="801">
          <cell r="A801" t="str">
            <v>2 S 04 991 02</v>
          </cell>
          <cell r="B801" t="str">
            <v>Tampa de ferro p/ caixa coletora - TCC 02</v>
          </cell>
          <cell r="E801" t="str">
            <v>und</v>
          </cell>
          <cell r="F801">
            <v>194.39</v>
          </cell>
        </row>
        <row r="802">
          <cell r="A802" t="str">
            <v>2 S 04 999 03</v>
          </cell>
          <cell r="B802" t="str">
            <v>Escoramento de bueiros celulares</v>
          </cell>
          <cell r="E802" t="str">
            <v>m3</v>
          </cell>
          <cell r="F802">
            <v>30.27</v>
          </cell>
        </row>
        <row r="803">
          <cell r="A803" t="str">
            <v>2 S 04 999 06</v>
          </cell>
          <cell r="B803" t="str">
            <v>Solo local / selo de argila apiloado</v>
          </cell>
          <cell r="E803" t="str">
            <v>m3</v>
          </cell>
          <cell r="F803">
            <v>10.119999999999999</v>
          </cell>
        </row>
        <row r="804">
          <cell r="A804" t="str">
            <v>2 S 04 999 07</v>
          </cell>
          <cell r="B804" t="str">
            <v>Lastro de brita</v>
          </cell>
          <cell r="E804" t="str">
            <v>m3</v>
          </cell>
          <cell r="F804">
            <v>32.03</v>
          </cell>
        </row>
        <row r="805">
          <cell r="A805" t="str">
            <v>2 S 05 000 06</v>
          </cell>
          <cell r="B805" t="str">
            <v>Calha metálica semi-circular D=0,40 m</v>
          </cell>
          <cell r="E805" t="str">
            <v>m</v>
          </cell>
          <cell r="F805">
            <v>125.07</v>
          </cell>
        </row>
        <row r="806">
          <cell r="A806" t="str">
            <v>2 S 05 000 09</v>
          </cell>
          <cell r="B806" t="str">
            <v>Dentes para bueiros simples D=0,60 m</v>
          </cell>
          <cell r="E806" t="str">
            <v>und</v>
          </cell>
          <cell r="F806">
            <v>35.590000000000003</v>
          </cell>
        </row>
        <row r="807">
          <cell r="A807" t="str">
            <v>2 S 05 000 10</v>
          </cell>
          <cell r="B807" t="str">
            <v>Dentes para bueiros simples D=0,80 m</v>
          </cell>
          <cell r="E807" t="str">
            <v>und</v>
          </cell>
          <cell r="F807">
            <v>44.28</v>
          </cell>
        </row>
        <row r="808">
          <cell r="A808" t="str">
            <v>2 S 05 000 11</v>
          </cell>
          <cell r="B808" t="str">
            <v>Dentes para bueiros simples D=1,00 m</v>
          </cell>
          <cell r="E808" t="str">
            <v>und</v>
          </cell>
          <cell r="F808">
            <v>52.64</v>
          </cell>
        </row>
        <row r="809">
          <cell r="A809" t="str">
            <v>2 S 05 000 12</v>
          </cell>
          <cell r="B809" t="str">
            <v>Dentes para bueiros simples D=1,20 m</v>
          </cell>
          <cell r="E809" t="str">
            <v>und</v>
          </cell>
          <cell r="F809">
            <v>59.73</v>
          </cell>
        </row>
        <row r="810">
          <cell r="A810" t="str">
            <v>2 S 05 000 13</v>
          </cell>
          <cell r="B810" t="str">
            <v>Dentes para bueiros simples D=1,50 m</v>
          </cell>
          <cell r="E810" t="str">
            <v>und</v>
          </cell>
          <cell r="F810">
            <v>75.87</v>
          </cell>
        </row>
        <row r="811">
          <cell r="A811" t="str">
            <v>2 S 05 000 14</v>
          </cell>
          <cell r="B811" t="str">
            <v>Dentes para bueiros duplos D=1,00 m</v>
          </cell>
          <cell r="E811" t="str">
            <v>und</v>
          </cell>
          <cell r="F811">
            <v>105.47</v>
          </cell>
        </row>
        <row r="812">
          <cell r="A812" t="str">
            <v>2 S 05 000 15</v>
          </cell>
          <cell r="B812" t="str">
            <v>Dentes para bueiros duplos D=1,20 m</v>
          </cell>
          <cell r="E812" t="str">
            <v>und</v>
          </cell>
          <cell r="F812">
            <v>119.28</v>
          </cell>
        </row>
        <row r="813">
          <cell r="A813" t="str">
            <v>2 S 05 000 16</v>
          </cell>
          <cell r="B813" t="str">
            <v>Dentes para bueiros duplos D=1,50 m</v>
          </cell>
          <cell r="E813" t="str">
            <v>und</v>
          </cell>
          <cell r="F813">
            <v>147.33000000000001</v>
          </cell>
        </row>
        <row r="814">
          <cell r="A814" t="str">
            <v>2 S 05 000 17</v>
          </cell>
          <cell r="B814" t="str">
            <v>Dentes para bueiros triplos D=1,00 m</v>
          </cell>
          <cell r="E814" t="str">
            <v>und</v>
          </cell>
          <cell r="F814">
            <v>154.47999999999999</v>
          </cell>
        </row>
        <row r="815">
          <cell r="A815" t="str">
            <v>2 S 05 000 18</v>
          </cell>
          <cell r="B815" t="str">
            <v>Dentes para bueiros triplos D=1,20</v>
          </cell>
          <cell r="E815" t="str">
            <v>und</v>
          </cell>
          <cell r="F815">
            <v>179.01</v>
          </cell>
        </row>
        <row r="816">
          <cell r="A816" t="str">
            <v>2 S 05 000 19</v>
          </cell>
          <cell r="B816" t="str">
            <v>Dentes para bueiros triplos D=1,50 m</v>
          </cell>
          <cell r="E816" t="str">
            <v>und</v>
          </cell>
          <cell r="F816">
            <v>218.2</v>
          </cell>
        </row>
        <row r="817">
          <cell r="A817" t="str">
            <v>2 S 05 100 00</v>
          </cell>
          <cell r="B817" t="str">
            <v>Enleivamento</v>
          </cell>
          <cell r="E817" t="str">
            <v>m2</v>
          </cell>
          <cell r="F817">
            <v>3.92</v>
          </cell>
        </row>
        <row r="818">
          <cell r="A818" t="str">
            <v>2 S 05 102 00</v>
          </cell>
          <cell r="B818" t="str">
            <v>Hidrossemeadura</v>
          </cell>
          <cell r="E818" t="str">
            <v>m2</v>
          </cell>
          <cell r="F818">
            <v>0.86</v>
          </cell>
        </row>
        <row r="819">
          <cell r="A819" t="str">
            <v>2 S 05 300 01</v>
          </cell>
          <cell r="B819" t="str">
            <v>Alvenaria de pedra arrumada</v>
          </cell>
          <cell r="E819" t="str">
            <v>m3</v>
          </cell>
          <cell r="F819">
            <v>56.22</v>
          </cell>
        </row>
        <row r="820">
          <cell r="A820" t="str">
            <v>2 S 05 300 02</v>
          </cell>
          <cell r="B820" t="str">
            <v>Enrocamento de pedra jogada</v>
          </cell>
          <cell r="E820" t="str">
            <v>m3</v>
          </cell>
          <cell r="F820">
            <v>32.03</v>
          </cell>
        </row>
        <row r="821">
          <cell r="A821" t="str">
            <v>2 S 05 301 00</v>
          </cell>
          <cell r="B821" t="str">
            <v>Alvenaria de pedra argamassada</v>
          </cell>
          <cell r="E821" t="str">
            <v>m3</v>
          </cell>
          <cell r="F821">
            <v>139.43</v>
          </cell>
        </row>
        <row r="822">
          <cell r="A822" t="str">
            <v>2 S 05 301 01</v>
          </cell>
          <cell r="B822" t="str">
            <v>Alvenaria tijolos de 20 cm de espessura</v>
          </cell>
          <cell r="E822" t="str">
            <v>m2</v>
          </cell>
          <cell r="F822">
            <v>33.17</v>
          </cell>
        </row>
        <row r="823">
          <cell r="A823" t="str">
            <v>2 S 05 302 01</v>
          </cell>
          <cell r="B823" t="str">
            <v>Muro gabião tipo caixa</v>
          </cell>
          <cell r="E823" t="str">
            <v>m3</v>
          </cell>
          <cell r="F823">
            <v>138.34</v>
          </cell>
        </row>
        <row r="824">
          <cell r="A824" t="str">
            <v>2 S 05 303 01</v>
          </cell>
          <cell r="B824" t="str">
            <v>Terra armada - ECE - greide 0,0&lt;h&lt;6,00m</v>
          </cell>
          <cell r="E824" t="str">
            <v>m2</v>
          </cell>
          <cell r="F824">
            <v>196.56</v>
          </cell>
        </row>
        <row r="825">
          <cell r="A825" t="str">
            <v>2 S 05 303 02</v>
          </cell>
          <cell r="B825" t="str">
            <v>Terra armada - ECE - greide 6,0&lt;h&lt;9,00m</v>
          </cell>
          <cell r="E825" t="str">
            <v>m2</v>
          </cell>
          <cell r="F825">
            <v>220.52</v>
          </cell>
        </row>
        <row r="826">
          <cell r="A826" t="str">
            <v>2 S 05 303 03</v>
          </cell>
          <cell r="B826" t="str">
            <v>Terra armada - ECE - greide 9,0&lt;h&lt;12,00m</v>
          </cell>
          <cell r="E826" t="str">
            <v>m2</v>
          </cell>
          <cell r="F826">
            <v>244.38</v>
          </cell>
        </row>
        <row r="827">
          <cell r="A827" t="str">
            <v>2 S 05 303 04</v>
          </cell>
          <cell r="B827" t="str">
            <v>Terra armada - ECE - pé de talude 0,0&lt;h&lt;6,00m</v>
          </cell>
          <cell r="E827" t="str">
            <v>m2</v>
          </cell>
          <cell r="F827">
            <v>231.72</v>
          </cell>
        </row>
        <row r="828">
          <cell r="A828" t="str">
            <v>2 S 05 303 05</v>
          </cell>
          <cell r="B828" t="str">
            <v>Terra armada - ECE - pé de talude 6,0&lt;h&lt;9,00m</v>
          </cell>
          <cell r="E828" t="str">
            <v>m2</v>
          </cell>
          <cell r="F828">
            <v>260.49</v>
          </cell>
        </row>
        <row r="829">
          <cell r="A829" t="str">
            <v>2 S 05 303 06</v>
          </cell>
          <cell r="B829" t="str">
            <v>Terra armada - ECE - pé de talude 9,0&lt;h&lt;12,00m</v>
          </cell>
          <cell r="E829" t="str">
            <v>m2</v>
          </cell>
          <cell r="F829">
            <v>287.66000000000003</v>
          </cell>
        </row>
        <row r="830">
          <cell r="A830" t="str">
            <v>2 S 05 303 07</v>
          </cell>
          <cell r="B830" t="str">
            <v>Terra armada - ECE - encontro portante 0,0&lt;h&lt;6,00m</v>
          </cell>
          <cell r="E830" t="str">
            <v>m2</v>
          </cell>
          <cell r="F830">
            <v>421.92</v>
          </cell>
        </row>
        <row r="831">
          <cell r="A831" t="str">
            <v>2 S 05 303 08</v>
          </cell>
          <cell r="B831" t="str">
            <v>Terra armada - ECE - encontro portante 6,0&lt;h&lt;9,00m</v>
          </cell>
          <cell r="E831" t="str">
            <v>m2</v>
          </cell>
          <cell r="F831">
            <v>562.24</v>
          </cell>
        </row>
        <row r="832">
          <cell r="A832" t="str">
            <v>2 S 05 303 09</v>
          </cell>
          <cell r="B832" t="str">
            <v>Escamas de concreto armado para terra armada</v>
          </cell>
          <cell r="E832" t="str">
            <v>m3</v>
          </cell>
          <cell r="F832">
            <v>535.33000000000004</v>
          </cell>
        </row>
        <row r="833">
          <cell r="A833" t="str">
            <v>2 S 05 303 10</v>
          </cell>
          <cell r="B833" t="str">
            <v>Concr. soleira e arremates de maciço terra armada</v>
          </cell>
          <cell r="E833" t="str">
            <v>m3</v>
          </cell>
          <cell r="F833">
            <v>254.14</v>
          </cell>
        </row>
        <row r="834">
          <cell r="A834" t="str">
            <v>2 S 05 303 11</v>
          </cell>
          <cell r="B834" t="str">
            <v>Montagem de maciço terra armada</v>
          </cell>
          <cell r="E834" t="str">
            <v>m2</v>
          </cell>
          <cell r="F834">
            <v>63.72</v>
          </cell>
        </row>
        <row r="835">
          <cell r="A835" t="str">
            <v>2 S 05 340 01</v>
          </cell>
          <cell r="B835" t="str">
            <v>Execução cortina atirantada conc.armado fck=15 MPa</v>
          </cell>
          <cell r="E835" t="str">
            <v>m2</v>
          </cell>
          <cell r="F835">
            <v>882.36</v>
          </cell>
        </row>
        <row r="836">
          <cell r="A836" t="str">
            <v>2 S 05 900 01</v>
          </cell>
          <cell r="B836" t="str">
            <v>Tirante protendido p/ cort. aço st 85/105 D= 32mm</v>
          </cell>
          <cell r="E836" t="str">
            <v>m</v>
          </cell>
          <cell r="F836">
            <v>86.05</v>
          </cell>
        </row>
        <row r="837">
          <cell r="A837" t="str">
            <v>2 S 06 210 01</v>
          </cell>
          <cell r="B837" t="str">
            <v>Pórtico metálico</v>
          </cell>
          <cell r="E837" t="str">
            <v>und</v>
          </cell>
          <cell r="F837">
            <v>40044.01</v>
          </cell>
        </row>
        <row r="838">
          <cell r="A838" t="str">
            <v>2 S 06 400 01</v>
          </cell>
          <cell r="B838" t="str">
            <v>Cerca arame farp. c/ mourão concr. seção quadrada</v>
          </cell>
          <cell r="E838" t="str">
            <v>m</v>
          </cell>
          <cell r="F838">
            <v>15.13</v>
          </cell>
        </row>
        <row r="839">
          <cell r="A839" t="str">
            <v>2 S 06 400 02</v>
          </cell>
          <cell r="B839" t="str">
            <v>Cerca arame farp. c/ mourão concr. seção triang.</v>
          </cell>
          <cell r="E839" t="str">
            <v>m</v>
          </cell>
          <cell r="F839">
            <v>11.7</v>
          </cell>
        </row>
        <row r="840">
          <cell r="A840" t="str">
            <v>2 S 06 410 00</v>
          </cell>
          <cell r="B840" t="str">
            <v>Cercas de arame farpado com suportes de madeira</v>
          </cell>
          <cell r="E840" t="str">
            <v>m</v>
          </cell>
          <cell r="F840">
            <v>7.83</v>
          </cell>
        </row>
        <row r="841">
          <cell r="A841" t="str">
            <v>2 S 09 001 05</v>
          </cell>
          <cell r="B841" t="str">
            <v>Transporte local em rodov. não pav. (const.)</v>
          </cell>
          <cell r="E841" t="str">
            <v>tkm</v>
          </cell>
          <cell r="F841">
            <v>0.47</v>
          </cell>
        </row>
        <row r="842">
          <cell r="A842" t="str">
            <v>2 S 09 001 40</v>
          </cell>
          <cell r="B842" t="str">
            <v>Transporte local c/ carroceria em rodovia não pav.</v>
          </cell>
          <cell r="E842" t="str">
            <v>tkm</v>
          </cell>
          <cell r="F842">
            <v>0.53</v>
          </cell>
        </row>
        <row r="843">
          <cell r="A843" t="str">
            <v>2 S 09 001 90</v>
          </cell>
          <cell r="B843" t="str">
            <v>Transporte comercial c/ carr. rodov. não pav.</v>
          </cell>
          <cell r="E843" t="str">
            <v>tkm</v>
          </cell>
          <cell r="F843">
            <v>0.36</v>
          </cell>
        </row>
        <row r="844">
          <cell r="A844" t="str">
            <v>2 S 09 002 05</v>
          </cell>
          <cell r="B844" t="str">
            <v>Transporte local em rodov. pavim. (const.)</v>
          </cell>
          <cell r="E844" t="str">
            <v>tkm</v>
          </cell>
          <cell r="F844">
            <v>0.36</v>
          </cell>
        </row>
        <row r="845">
          <cell r="A845" t="str">
            <v>2 S 09 002 40</v>
          </cell>
          <cell r="B845" t="str">
            <v>Transporte local c/ carroceria em rodov. pavim.</v>
          </cell>
          <cell r="E845" t="str">
            <v>tkm</v>
          </cell>
          <cell r="F845">
            <v>0.4</v>
          </cell>
        </row>
        <row r="846">
          <cell r="A846" t="str">
            <v>2 S 09 002 90</v>
          </cell>
          <cell r="B846" t="str">
            <v>Transporte comerc. c/ carr. rodov. pavim.</v>
          </cell>
          <cell r="E846" t="str">
            <v>tkm</v>
          </cell>
          <cell r="F846">
            <v>0.24</v>
          </cell>
        </row>
        <row r="847">
          <cell r="B847" t="str">
            <v>Conservação</v>
          </cell>
        </row>
        <row r="848">
          <cell r="A848" t="str">
            <v>3 S 01 200 00</v>
          </cell>
          <cell r="B848" t="str">
            <v>Escavação e carga mat. jazida (consv)</v>
          </cell>
          <cell r="E848" t="str">
            <v>m3</v>
          </cell>
          <cell r="F848">
            <v>6.81</v>
          </cell>
        </row>
        <row r="849">
          <cell r="A849" t="str">
            <v>3 S 01 401 00</v>
          </cell>
          <cell r="B849" t="str">
            <v>Recomposição de revestimento primário</v>
          </cell>
          <cell r="E849" t="str">
            <v>m3</v>
          </cell>
          <cell r="F849">
            <v>10.57</v>
          </cell>
        </row>
        <row r="850">
          <cell r="A850" t="str">
            <v>3 S 01 930 00</v>
          </cell>
          <cell r="B850" t="str">
            <v>Regularização mecânica da faixa de domínio</v>
          </cell>
          <cell r="E850" t="str">
            <v>m2</v>
          </cell>
          <cell r="F850">
            <v>0.15</v>
          </cell>
        </row>
        <row r="851">
          <cell r="A851" t="str">
            <v>3 S 02 200 00</v>
          </cell>
          <cell r="B851" t="str">
            <v>Solo p/ base de remendo profundo</v>
          </cell>
          <cell r="E851" t="str">
            <v>m3</v>
          </cell>
          <cell r="F851">
            <v>7.84</v>
          </cell>
        </row>
        <row r="852">
          <cell r="A852" t="str">
            <v>3 S 02 200 01</v>
          </cell>
          <cell r="B852" t="str">
            <v>Recomposição de camada granular do pavimento</v>
          </cell>
          <cell r="E852" t="str">
            <v>m3</v>
          </cell>
          <cell r="F852">
            <v>12.57</v>
          </cell>
        </row>
        <row r="853">
          <cell r="A853" t="str">
            <v>3 S 02 220 00</v>
          </cell>
          <cell r="B853" t="str">
            <v>Solo brita p/ base de rem. profundo</v>
          </cell>
          <cell r="E853" t="str">
            <v>m3</v>
          </cell>
          <cell r="F853">
            <v>19.899999999999999</v>
          </cell>
        </row>
        <row r="854">
          <cell r="A854" t="str">
            <v>3 S 02 230 00</v>
          </cell>
          <cell r="B854" t="str">
            <v>Brita para base de remendo profundo</v>
          </cell>
          <cell r="E854" t="str">
            <v>m3</v>
          </cell>
          <cell r="F854">
            <v>45.27</v>
          </cell>
        </row>
        <row r="855">
          <cell r="A855" t="str">
            <v>3 S 02 241 00</v>
          </cell>
          <cell r="B855" t="str">
            <v>Solo melhorado c/ cimento p/ base rem. profundo</v>
          </cell>
          <cell r="E855" t="str">
            <v>m3</v>
          </cell>
          <cell r="F855">
            <v>39.04</v>
          </cell>
        </row>
        <row r="856">
          <cell r="A856" t="str">
            <v>3 S 02 300 00</v>
          </cell>
          <cell r="B856" t="str">
            <v>Imprimação</v>
          </cell>
          <cell r="E856" t="str">
            <v>m2</v>
          </cell>
          <cell r="F856">
            <v>0.14000000000000001</v>
          </cell>
        </row>
        <row r="857">
          <cell r="A857" t="str">
            <v>3 S 02 400 00</v>
          </cell>
          <cell r="B857" t="str">
            <v>Pintura de ligação</v>
          </cell>
          <cell r="E857" t="str">
            <v>m2</v>
          </cell>
          <cell r="F857">
            <v>0.1</v>
          </cell>
        </row>
        <row r="858">
          <cell r="A858" t="str">
            <v>3 S 02 500 00</v>
          </cell>
          <cell r="B858" t="str">
            <v>Capa selante com pedrisco</v>
          </cell>
          <cell r="E858" t="str">
            <v>m2</v>
          </cell>
          <cell r="F858">
            <v>0.41</v>
          </cell>
        </row>
        <row r="859">
          <cell r="A859" t="str">
            <v>3 S 02 500 01</v>
          </cell>
          <cell r="B859" t="str">
            <v>Capa selante com areia</v>
          </cell>
          <cell r="E859" t="str">
            <v>m2</v>
          </cell>
          <cell r="F859">
            <v>0.21</v>
          </cell>
        </row>
        <row r="860">
          <cell r="A860" t="str">
            <v>3 S 02 500 02</v>
          </cell>
          <cell r="B860" t="str">
            <v>Tratamento superficial simples com CAP</v>
          </cell>
          <cell r="E860" t="str">
            <v>m2</v>
          </cell>
          <cell r="F860">
            <v>0.56999999999999995</v>
          </cell>
        </row>
        <row r="861">
          <cell r="A861" t="str">
            <v>3 S 02 500 03</v>
          </cell>
          <cell r="B861" t="str">
            <v>Tratamento superficial simples com emulsão</v>
          </cell>
          <cell r="E861" t="str">
            <v>m2</v>
          </cell>
          <cell r="F861">
            <v>0.54</v>
          </cell>
        </row>
        <row r="862">
          <cell r="A862" t="str">
            <v>3 S 02 500 04</v>
          </cell>
          <cell r="B862" t="str">
            <v>Tratamento superficial simples c/ banho diluído</v>
          </cell>
          <cell r="E862" t="str">
            <v>m2</v>
          </cell>
          <cell r="F862">
            <v>0.61</v>
          </cell>
        </row>
        <row r="863">
          <cell r="A863" t="str">
            <v>3 S 02 501 00</v>
          </cell>
          <cell r="B863" t="str">
            <v>Tratamento superficial duplo c/ CAP</v>
          </cell>
          <cell r="E863" t="str">
            <v>m2</v>
          </cell>
          <cell r="F863">
            <v>1.72</v>
          </cell>
        </row>
        <row r="864">
          <cell r="A864" t="str">
            <v>3 S 02 501 01</v>
          </cell>
          <cell r="B864" t="str">
            <v>Tratamento superficial duplo com emulsão</v>
          </cell>
          <cell r="E864" t="str">
            <v>m2</v>
          </cell>
          <cell r="F864">
            <v>1.7</v>
          </cell>
        </row>
        <row r="865">
          <cell r="A865" t="str">
            <v>3 S 02 501 02</v>
          </cell>
          <cell r="B865" t="str">
            <v>Tratamento superficial duplo com banho diluído</v>
          </cell>
          <cell r="E865" t="str">
            <v>m2</v>
          </cell>
          <cell r="F865">
            <v>1.86</v>
          </cell>
        </row>
        <row r="866">
          <cell r="A866" t="str">
            <v>3 S 02 502 00</v>
          </cell>
          <cell r="B866" t="str">
            <v>Tratamento superficial triplo com c.a.p.</v>
          </cell>
          <cell r="E866" t="str">
            <v>m2</v>
          </cell>
          <cell r="F866">
            <v>2.44</v>
          </cell>
        </row>
        <row r="867">
          <cell r="A867" t="str">
            <v>3 S 02 502 01</v>
          </cell>
          <cell r="B867" t="str">
            <v>Tratamento superficial triplo com emulsão</v>
          </cell>
          <cell r="E867" t="str">
            <v>m2</v>
          </cell>
          <cell r="F867">
            <v>2.4700000000000002</v>
          </cell>
        </row>
        <row r="868">
          <cell r="A868" t="str">
            <v>3 S 02 502 02</v>
          </cell>
          <cell r="B868" t="str">
            <v>Tratamento superficial triplo com banho diluído</v>
          </cell>
          <cell r="E868" t="str">
            <v>m2</v>
          </cell>
          <cell r="F868">
            <v>2.64</v>
          </cell>
        </row>
        <row r="869">
          <cell r="A869" t="str">
            <v>3 S 02 510 00</v>
          </cell>
          <cell r="B869" t="str">
            <v>Lama asfáltica fina (granulometrias I e II )</v>
          </cell>
          <cell r="E869" t="str">
            <v>m2</v>
          </cell>
          <cell r="F869">
            <v>0.59</v>
          </cell>
        </row>
        <row r="870">
          <cell r="A870" t="str">
            <v>3 S 02 510 01</v>
          </cell>
          <cell r="B870" t="str">
            <v>Lama asfáltica grossa (granulometrias III e IV)</v>
          </cell>
          <cell r="E870" t="str">
            <v>m2</v>
          </cell>
          <cell r="F870">
            <v>1.07</v>
          </cell>
        </row>
        <row r="871">
          <cell r="A871" t="str">
            <v>3 S 02 520 00</v>
          </cell>
          <cell r="B871" t="str">
            <v>Mistura areia-asfalto em betoneira</v>
          </cell>
          <cell r="E871" t="str">
            <v>m3</v>
          </cell>
          <cell r="F871">
            <v>29.78</v>
          </cell>
        </row>
        <row r="872">
          <cell r="A872" t="str">
            <v>3 S 02 520 01</v>
          </cell>
          <cell r="B872" t="str">
            <v>Mistura areia-asfalto usinada a frio</v>
          </cell>
          <cell r="E872" t="str">
            <v>m3</v>
          </cell>
          <cell r="F872">
            <v>19.96</v>
          </cell>
        </row>
        <row r="873">
          <cell r="A873" t="str">
            <v>3 S 02 520 02</v>
          </cell>
          <cell r="B873" t="str">
            <v>Rec.do rev. com areia asfalto a frio</v>
          </cell>
          <cell r="E873" t="str">
            <v>m3</v>
          </cell>
          <cell r="F873">
            <v>23.8</v>
          </cell>
        </row>
        <row r="874">
          <cell r="A874" t="str">
            <v>3 S 02 521 00</v>
          </cell>
          <cell r="B874" t="str">
            <v>Mistura areia-asfalto usinada a quente</v>
          </cell>
          <cell r="E874" t="str">
            <v>m3</v>
          </cell>
          <cell r="F874">
            <v>65.11</v>
          </cell>
        </row>
        <row r="875">
          <cell r="A875" t="str">
            <v>3 S 02 521 01</v>
          </cell>
          <cell r="B875" t="str">
            <v>Rec. do rev. com areia asfalto a quente</v>
          </cell>
          <cell r="E875" t="str">
            <v>m3</v>
          </cell>
          <cell r="F875">
            <v>16.22</v>
          </cell>
        </row>
        <row r="876">
          <cell r="A876" t="str">
            <v>3 S 02 530 00</v>
          </cell>
          <cell r="B876" t="str">
            <v>Mistura betuminosa em betoneira</v>
          </cell>
          <cell r="E876" t="str">
            <v>m3</v>
          </cell>
          <cell r="F876">
            <v>43.5</v>
          </cell>
        </row>
        <row r="877">
          <cell r="A877" t="str">
            <v>3 S 02 530 01</v>
          </cell>
          <cell r="B877" t="str">
            <v>Mistura betuminosa usinada a frio</v>
          </cell>
          <cell r="E877" t="str">
            <v>m3</v>
          </cell>
          <cell r="F877">
            <v>42.13</v>
          </cell>
        </row>
        <row r="878">
          <cell r="A878" t="str">
            <v>3 S 02 530 02</v>
          </cell>
          <cell r="B878" t="str">
            <v>Rec.do rev. com mistura betuminosa a frio</v>
          </cell>
          <cell r="E878" t="str">
            <v>m3</v>
          </cell>
          <cell r="F878">
            <v>26.99</v>
          </cell>
        </row>
        <row r="879">
          <cell r="A879" t="str">
            <v>3 S 02 540 00</v>
          </cell>
          <cell r="B879" t="str">
            <v>Mistura betuminosa usinada a quente</v>
          </cell>
          <cell r="E879" t="str">
            <v>m3</v>
          </cell>
          <cell r="F879">
            <v>84.21</v>
          </cell>
        </row>
        <row r="880">
          <cell r="A880" t="str">
            <v>3 S 02 540 01</v>
          </cell>
          <cell r="B880" t="str">
            <v>Rec.do rev.com mistura betuminosa a quente</v>
          </cell>
          <cell r="E880" t="str">
            <v>m3</v>
          </cell>
          <cell r="F880">
            <v>18.84</v>
          </cell>
        </row>
        <row r="881">
          <cell r="A881" t="str">
            <v>3 S 02 601 00</v>
          </cell>
          <cell r="B881" t="str">
            <v>Recomposição de placa de concreto</v>
          </cell>
          <cell r="E881" t="str">
            <v>m3</v>
          </cell>
          <cell r="F881">
            <v>243.59</v>
          </cell>
        </row>
        <row r="882">
          <cell r="A882" t="str">
            <v>3 S 02 900 00</v>
          </cell>
          <cell r="B882" t="str">
            <v>Remoção mecanizada de revestimento betuminoso</v>
          </cell>
          <cell r="E882" t="str">
            <v>m3</v>
          </cell>
          <cell r="F882">
            <v>6.65</v>
          </cell>
        </row>
        <row r="883">
          <cell r="A883" t="str">
            <v>3 S 02 901 00</v>
          </cell>
          <cell r="B883" t="str">
            <v>Remoção manual de revestimento betuminoso</v>
          </cell>
          <cell r="E883" t="str">
            <v>m3</v>
          </cell>
          <cell r="F883">
            <v>110.91</v>
          </cell>
        </row>
        <row r="884">
          <cell r="A884" t="str">
            <v>3 S 02 902 00</v>
          </cell>
          <cell r="B884" t="str">
            <v>Remoção mecanizada da camada granular do pavimento</v>
          </cell>
          <cell r="E884" t="str">
            <v>m3</v>
          </cell>
          <cell r="F884">
            <v>4.24</v>
          </cell>
        </row>
        <row r="885">
          <cell r="A885" t="str">
            <v>3 S 02 903 00</v>
          </cell>
          <cell r="B885" t="str">
            <v>Remoção manual da camada granular do pavimento</v>
          </cell>
          <cell r="E885" t="str">
            <v>m3</v>
          </cell>
          <cell r="F885">
            <v>58.52</v>
          </cell>
        </row>
        <row r="886">
          <cell r="A886" t="str">
            <v>3 S 02 999 00</v>
          </cell>
          <cell r="B886" t="str">
            <v>Peneiramento</v>
          </cell>
          <cell r="E886" t="str">
            <v>m3</v>
          </cell>
          <cell r="F886">
            <v>6.98</v>
          </cell>
        </row>
        <row r="887">
          <cell r="A887" t="str">
            <v>3 S 03 310 00</v>
          </cell>
          <cell r="B887" t="str">
            <v>Concreto ciclópico</v>
          </cell>
          <cell r="E887" t="str">
            <v>m3</v>
          </cell>
          <cell r="F887">
            <v>187.34</v>
          </cell>
        </row>
        <row r="888">
          <cell r="A888" t="str">
            <v>3 S 03 329 00</v>
          </cell>
          <cell r="B888" t="str">
            <v>Concreto de cimento (confecção e lançamento)</v>
          </cell>
          <cell r="E888" t="str">
            <v>m3</v>
          </cell>
          <cell r="F888">
            <v>234.67</v>
          </cell>
        </row>
        <row r="889">
          <cell r="A889" t="str">
            <v>3 S 03 329 01</v>
          </cell>
          <cell r="B889" t="str">
            <v>Concreto de cimento(confecção manual e lançamento)</v>
          </cell>
          <cell r="E889" t="str">
            <v>m3</v>
          </cell>
          <cell r="F889">
            <v>274.27</v>
          </cell>
        </row>
        <row r="890">
          <cell r="A890" t="str">
            <v>3 S 03 340 02</v>
          </cell>
          <cell r="B890" t="str">
            <v>Argamassa cimento areia 1-6</v>
          </cell>
          <cell r="E890" t="str">
            <v>m3</v>
          </cell>
          <cell r="F890">
            <v>200.78</v>
          </cell>
        </row>
        <row r="891">
          <cell r="A891" t="str">
            <v>3 S 03 340 03</v>
          </cell>
          <cell r="B891" t="str">
            <v>Argamassa cimento solo 1:10</v>
          </cell>
          <cell r="E891" t="str">
            <v>m3</v>
          </cell>
          <cell r="F891">
            <v>127.58</v>
          </cell>
        </row>
        <row r="892">
          <cell r="A892" t="str">
            <v>3 S 03 353 00</v>
          </cell>
          <cell r="B892" t="str">
            <v>Dobragem e colocação de armadura</v>
          </cell>
          <cell r="E892" t="str">
            <v>kg</v>
          </cell>
          <cell r="F892">
            <v>4.55</v>
          </cell>
        </row>
        <row r="893">
          <cell r="A893" t="str">
            <v>3 S 03 370 00</v>
          </cell>
          <cell r="B893" t="str">
            <v>Forma comum de madeira</v>
          </cell>
          <cell r="E893" t="str">
            <v>m2</v>
          </cell>
          <cell r="F893">
            <v>30.84</v>
          </cell>
        </row>
        <row r="894">
          <cell r="A894" t="str">
            <v>3 S 03 940 01</v>
          </cell>
          <cell r="B894" t="str">
            <v>Reaterro e compactação p/ bueiro</v>
          </cell>
          <cell r="E894" t="str">
            <v>m3</v>
          </cell>
          <cell r="F894">
            <v>16.04</v>
          </cell>
        </row>
        <row r="895">
          <cell r="A895" t="str">
            <v>3 S 03 940 02</v>
          </cell>
          <cell r="B895" t="str">
            <v>Reaterro apiloado</v>
          </cell>
          <cell r="E895" t="str">
            <v>m3</v>
          </cell>
          <cell r="F895">
            <v>10.5</v>
          </cell>
        </row>
        <row r="896">
          <cell r="A896" t="str">
            <v>3 S 03 950 00</v>
          </cell>
          <cell r="B896" t="str">
            <v>Limpeza de ponte</v>
          </cell>
          <cell r="E896" t="str">
            <v>m</v>
          </cell>
          <cell r="F896">
            <v>2.5299999999999998</v>
          </cell>
        </row>
        <row r="897">
          <cell r="A897" t="str">
            <v>3 S 04 000 00</v>
          </cell>
          <cell r="B897" t="str">
            <v>Escavação manual em material de 1a categoria</v>
          </cell>
          <cell r="E897" t="str">
            <v>m3</v>
          </cell>
          <cell r="F897">
            <v>18.95</v>
          </cell>
        </row>
        <row r="898">
          <cell r="A898" t="str">
            <v>3 S 04 000 01</v>
          </cell>
          <cell r="B898" t="str">
            <v>Escavação manual em material de 2a categoria</v>
          </cell>
          <cell r="E898" t="str">
            <v>m3</v>
          </cell>
          <cell r="F898">
            <v>25.27</v>
          </cell>
        </row>
        <row r="899">
          <cell r="A899" t="str">
            <v>3 S 04 001 00</v>
          </cell>
          <cell r="B899" t="str">
            <v>Escavação mecaniz. de vala em mater. de 1a cat.</v>
          </cell>
          <cell r="E899" t="str">
            <v>m3</v>
          </cell>
          <cell r="F899">
            <v>4.37</v>
          </cell>
        </row>
        <row r="900">
          <cell r="A900" t="str">
            <v>3 S 04 010 00</v>
          </cell>
          <cell r="B900" t="str">
            <v>Escavação mecaniz.de vala em material de 2a cat.</v>
          </cell>
          <cell r="E900" t="str">
            <v>m3</v>
          </cell>
          <cell r="F900">
            <v>5.46</v>
          </cell>
        </row>
        <row r="901">
          <cell r="A901" t="str">
            <v>3 S 04 020 00</v>
          </cell>
          <cell r="B901" t="str">
            <v>Escavação e carga de material de 3a cat. em valas</v>
          </cell>
          <cell r="E901" t="str">
            <v>m3</v>
          </cell>
          <cell r="F901">
            <v>52.49</v>
          </cell>
        </row>
        <row r="902">
          <cell r="A902" t="str">
            <v>3 S 04 300 16</v>
          </cell>
          <cell r="B902" t="str">
            <v>Bueiro met. chapa múltipla D=1,60m galv.</v>
          </cell>
          <cell r="E902" t="str">
            <v>m</v>
          </cell>
          <cell r="F902">
            <v>1036.74</v>
          </cell>
        </row>
        <row r="903">
          <cell r="A903" t="str">
            <v>3 S 04 300 20</v>
          </cell>
          <cell r="B903" t="str">
            <v>Bueiro met. chapa múltipla D=2,00m galv.</v>
          </cell>
          <cell r="E903" t="str">
            <v>m</v>
          </cell>
          <cell r="F903">
            <v>1285.8</v>
          </cell>
        </row>
        <row r="904">
          <cell r="A904" t="str">
            <v>3 S 04 301 16</v>
          </cell>
          <cell r="B904" t="str">
            <v>Bueiro met.chapas múlt. D=1,60 m rev. epoxy</v>
          </cell>
          <cell r="E904" t="str">
            <v>m</v>
          </cell>
          <cell r="F904">
            <v>1085.56</v>
          </cell>
        </row>
        <row r="905">
          <cell r="A905" t="str">
            <v>3 S 04 301 20</v>
          </cell>
          <cell r="B905" t="str">
            <v>Bueiro met. chapas múlt. D=2,00 m rev. epoxy</v>
          </cell>
          <cell r="E905" t="str">
            <v>m</v>
          </cell>
          <cell r="F905">
            <v>1346.44</v>
          </cell>
        </row>
        <row r="906">
          <cell r="A906" t="str">
            <v>3 S 04 310 16</v>
          </cell>
          <cell r="B906" t="str">
            <v>Bueiro met. s/interrupção tráf. D=1,60 m galv.</v>
          </cell>
          <cell r="E906" t="str">
            <v>m</v>
          </cell>
          <cell r="F906">
            <v>1958.05</v>
          </cell>
        </row>
        <row r="907">
          <cell r="A907" t="str">
            <v>3 S 04 310 20</v>
          </cell>
          <cell r="B907" t="str">
            <v>Bueiro met. s/interrupção tráf. D=2,00 m galv.</v>
          </cell>
          <cell r="E907" t="str">
            <v>m</v>
          </cell>
          <cell r="F907">
            <v>2435.4499999999998</v>
          </cell>
        </row>
        <row r="908">
          <cell r="A908" t="str">
            <v>3 S 04 311 16</v>
          </cell>
          <cell r="B908" t="str">
            <v>Bueiro met.s/interrupção tráf. D=1,60 m rev. epoxy</v>
          </cell>
          <cell r="E908" t="str">
            <v>m</v>
          </cell>
          <cell r="F908">
            <v>2031.03</v>
          </cell>
        </row>
        <row r="909">
          <cell r="A909" t="str">
            <v>3 S 04 311 20</v>
          </cell>
          <cell r="B909" t="str">
            <v>Bueiro met.s/interrupção tráf. D=2,00 m rev. epoxy</v>
          </cell>
          <cell r="E909" t="str">
            <v>m</v>
          </cell>
          <cell r="F909">
            <v>2442.35</v>
          </cell>
        </row>
        <row r="910">
          <cell r="A910" t="str">
            <v>3 S 04 590 00</v>
          </cell>
          <cell r="B910" t="str">
            <v>Assentamento de dreno profundo</v>
          </cell>
          <cell r="E910" t="str">
            <v>m</v>
          </cell>
          <cell r="F910">
            <v>40.96</v>
          </cell>
        </row>
        <row r="911">
          <cell r="A911" t="str">
            <v>3 S 04 999 08</v>
          </cell>
          <cell r="B911" t="str">
            <v>Selo de argila apiloado com solo local</v>
          </cell>
          <cell r="E911" t="str">
            <v>m3</v>
          </cell>
          <cell r="F911">
            <v>10.5</v>
          </cell>
        </row>
        <row r="912">
          <cell r="A912" t="str">
            <v>3 S 05 000 00</v>
          </cell>
          <cell r="B912" t="str">
            <v>Enrocamento de pedra arrumada</v>
          </cell>
          <cell r="E912" t="str">
            <v>m3</v>
          </cell>
          <cell r="F912">
            <v>73.02</v>
          </cell>
        </row>
        <row r="913">
          <cell r="A913" t="str">
            <v>3 S 05 001 00</v>
          </cell>
          <cell r="B913" t="str">
            <v>Enrocamento de pedra jogada</v>
          </cell>
          <cell r="E913" t="str">
            <v>m3</v>
          </cell>
          <cell r="F913">
            <v>48.23</v>
          </cell>
        </row>
        <row r="914">
          <cell r="A914" t="str">
            <v>3 S 05 101 01</v>
          </cell>
          <cell r="B914" t="str">
            <v>Revestimento vegetal com mudas</v>
          </cell>
          <cell r="E914" t="str">
            <v>m2</v>
          </cell>
          <cell r="F914">
            <v>3.47</v>
          </cell>
        </row>
        <row r="915">
          <cell r="A915" t="str">
            <v>3 S 05 101 02</v>
          </cell>
          <cell r="B915" t="str">
            <v>Revestimento vegetal com grama em leivas</v>
          </cell>
          <cell r="E915" t="str">
            <v>m2</v>
          </cell>
          <cell r="F915">
            <v>3.7</v>
          </cell>
        </row>
        <row r="916">
          <cell r="A916" t="str">
            <v>3 S 08 001 00</v>
          </cell>
          <cell r="B916" t="str">
            <v>Reconformação da plataforma</v>
          </cell>
          <cell r="E916" t="str">
            <v>ha</v>
          </cell>
          <cell r="F916">
            <v>120.63</v>
          </cell>
        </row>
        <row r="917">
          <cell r="A917" t="str">
            <v>3 S 08 100 00</v>
          </cell>
          <cell r="B917" t="str">
            <v>Tapa buraco</v>
          </cell>
          <cell r="E917" t="str">
            <v>m3</v>
          </cell>
          <cell r="F917">
            <v>110.38</v>
          </cell>
        </row>
        <row r="918">
          <cell r="A918" t="str">
            <v>3 S 08 101 01</v>
          </cell>
          <cell r="B918" t="str">
            <v>Remendo profundo com demolição manual</v>
          </cell>
          <cell r="E918" t="str">
            <v>m3</v>
          </cell>
          <cell r="F918">
            <v>129.85</v>
          </cell>
        </row>
        <row r="919">
          <cell r="A919" t="str">
            <v>3 S 08 101 02</v>
          </cell>
          <cell r="B919" t="str">
            <v>Remendo profundo com demolição mecanizada</v>
          </cell>
          <cell r="E919" t="str">
            <v>m3</v>
          </cell>
          <cell r="F919">
            <v>94.79</v>
          </cell>
        </row>
        <row r="920">
          <cell r="A920" t="str">
            <v>3 S 08 102 00</v>
          </cell>
          <cell r="B920" t="str">
            <v>Limpeza ench. juntas pav. concr. a quente (consv)</v>
          </cell>
          <cell r="E920" t="str">
            <v>m</v>
          </cell>
          <cell r="F920">
            <v>1.54</v>
          </cell>
        </row>
        <row r="921">
          <cell r="A921" t="str">
            <v>3 S 08 102 01</v>
          </cell>
          <cell r="B921" t="str">
            <v>Limpeza ench. juntas pav. concr. a frio (consv)</v>
          </cell>
          <cell r="E921" t="str">
            <v>m</v>
          </cell>
          <cell r="F921">
            <v>1.23</v>
          </cell>
        </row>
        <row r="922">
          <cell r="A922" t="str">
            <v>3 S 08 103 00</v>
          </cell>
          <cell r="B922" t="str">
            <v>Selagem de trinca</v>
          </cell>
          <cell r="E922" t="str">
            <v>l</v>
          </cell>
          <cell r="F922">
            <v>0.96</v>
          </cell>
        </row>
        <row r="923">
          <cell r="A923" t="str">
            <v>3 S 08 104 01</v>
          </cell>
          <cell r="B923" t="str">
            <v>Combate à exsudação com areia</v>
          </cell>
          <cell r="E923" t="str">
            <v>m2</v>
          </cell>
          <cell r="F923">
            <v>0.32</v>
          </cell>
        </row>
        <row r="924">
          <cell r="A924" t="str">
            <v>3 S 08 104 02</v>
          </cell>
          <cell r="B924" t="str">
            <v>Combate à exsudação com pedrisco</v>
          </cell>
          <cell r="E924" t="str">
            <v>m2</v>
          </cell>
          <cell r="F924">
            <v>0.39</v>
          </cell>
        </row>
        <row r="925">
          <cell r="A925" t="str">
            <v>3 S 08 109 00</v>
          </cell>
          <cell r="B925" t="str">
            <v>Correção de defeitos com mistura betuminosa</v>
          </cell>
          <cell r="E925" t="str">
            <v>m3</v>
          </cell>
          <cell r="F925">
            <v>69.45</v>
          </cell>
        </row>
        <row r="926">
          <cell r="A926" t="str">
            <v>3 S 08 109 12</v>
          </cell>
          <cell r="B926" t="str">
            <v>Correção de defeitos por fresagem descontínua</v>
          </cell>
          <cell r="E926" t="str">
            <v>m3</v>
          </cell>
          <cell r="F926">
            <v>152.65</v>
          </cell>
        </row>
        <row r="927">
          <cell r="A927" t="str">
            <v>3 S 08 110 00</v>
          </cell>
          <cell r="B927" t="str">
            <v>Correção de defeitos por penetração</v>
          </cell>
          <cell r="E927" t="str">
            <v>m2</v>
          </cell>
          <cell r="F927">
            <v>7.66</v>
          </cell>
        </row>
        <row r="928">
          <cell r="A928" t="str">
            <v>3 S 08 200 00</v>
          </cell>
          <cell r="B928" t="str">
            <v>Recomp. de guarda corpo</v>
          </cell>
          <cell r="E928" t="str">
            <v>m</v>
          </cell>
          <cell r="F928">
            <v>67</v>
          </cell>
        </row>
        <row r="929">
          <cell r="A929" t="str">
            <v>3 S 08 200 01</v>
          </cell>
          <cell r="B929" t="str">
            <v>Recomposição de sarjeta em alvenaria de tijolo</v>
          </cell>
          <cell r="E929" t="str">
            <v>m2</v>
          </cell>
          <cell r="F929">
            <v>30.01</v>
          </cell>
        </row>
        <row r="930">
          <cell r="A930" t="str">
            <v>3 S 08 300 01</v>
          </cell>
          <cell r="B930" t="str">
            <v>Limpeza de sarjeta e meio fio</v>
          </cell>
          <cell r="E930" t="str">
            <v>m</v>
          </cell>
          <cell r="F930">
            <v>0.21</v>
          </cell>
        </row>
        <row r="931">
          <cell r="A931" t="str">
            <v>3 S 08 301 01</v>
          </cell>
          <cell r="B931" t="str">
            <v>Limpeza de valeta de corte</v>
          </cell>
          <cell r="E931" t="str">
            <v>m</v>
          </cell>
          <cell r="F931">
            <v>0.32</v>
          </cell>
        </row>
        <row r="932">
          <cell r="A932" t="str">
            <v>3 S 08 301 02</v>
          </cell>
          <cell r="B932" t="str">
            <v>Limpeza de vala de drenagem</v>
          </cell>
          <cell r="E932" t="str">
            <v>m</v>
          </cell>
          <cell r="F932">
            <v>1.28</v>
          </cell>
        </row>
        <row r="933">
          <cell r="A933" t="str">
            <v>3 S 08 301 03</v>
          </cell>
          <cell r="B933" t="str">
            <v>Limpeza de descida d'água</v>
          </cell>
          <cell r="E933" t="str">
            <v>m</v>
          </cell>
          <cell r="F933">
            <v>0.42</v>
          </cell>
        </row>
        <row r="934">
          <cell r="A934" t="str">
            <v>3 S 08 302 01</v>
          </cell>
          <cell r="B934" t="str">
            <v>Limpeza de bueiro</v>
          </cell>
          <cell r="E934" t="str">
            <v>m3</v>
          </cell>
          <cell r="F934">
            <v>6.98</v>
          </cell>
        </row>
        <row r="935">
          <cell r="A935" t="str">
            <v>3 S 08 302 02</v>
          </cell>
          <cell r="B935" t="str">
            <v>Desobstrução de bueiro</v>
          </cell>
          <cell r="E935" t="str">
            <v>m3</v>
          </cell>
          <cell r="F935">
            <v>20.37</v>
          </cell>
        </row>
        <row r="936">
          <cell r="A936" t="str">
            <v>3 S 08 302 03</v>
          </cell>
          <cell r="B936" t="str">
            <v>Assentamento de tubo D=0,60 m</v>
          </cell>
          <cell r="E936" t="str">
            <v>m</v>
          </cell>
          <cell r="F936">
            <v>138.94</v>
          </cell>
        </row>
        <row r="937">
          <cell r="A937" t="str">
            <v>3 S 08 302 04</v>
          </cell>
          <cell r="B937" t="str">
            <v>Assentamento de tubo D=0,80 m</v>
          </cell>
          <cell r="E937" t="str">
            <v>m</v>
          </cell>
          <cell r="F937">
            <v>210.07</v>
          </cell>
        </row>
        <row r="938">
          <cell r="A938" t="str">
            <v>3 S 08 302 05</v>
          </cell>
          <cell r="B938" t="str">
            <v>Assentamento de tubo D=1,0 m</v>
          </cell>
          <cell r="E938" t="str">
            <v>m</v>
          </cell>
          <cell r="F938">
            <v>309.63</v>
          </cell>
        </row>
        <row r="939">
          <cell r="A939" t="str">
            <v>3 S 08 302 06</v>
          </cell>
          <cell r="B939" t="str">
            <v>Assentamento de tubo D=1,20 m</v>
          </cell>
          <cell r="E939" t="str">
            <v>m</v>
          </cell>
          <cell r="F939">
            <v>446.58</v>
          </cell>
        </row>
        <row r="940">
          <cell r="A940" t="str">
            <v>3 S 08 400 00</v>
          </cell>
          <cell r="B940" t="str">
            <v>Limpeza de placa de sinalização</v>
          </cell>
          <cell r="E940" t="str">
            <v>m2</v>
          </cell>
          <cell r="F940">
            <v>3.06</v>
          </cell>
        </row>
        <row r="941">
          <cell r="A941" t="str">
            <v>3 S 08 400 01</v>
          </cell>
          <cell r="B941" t="str">
            <v>Recomposição placa de sinalização</v>
          </cell>
          <cell r="E941" t="str">
            <v>m2</v>
          </cell>
          <cell r="F941">
            <v>12.73</v>
          </cell>
        </row>
        <row r="942">
          <cell r="A942" t="str">
            <v>3 S 08 400 02</v>
          </cell>
          <cell r="B942" t="str">
            <v>Substituição de balizador</v>
          </cell>
          <cell r="E942" t="str">
            <v>un</v>
          </cell>
          <cell r="F942">
            <v>15.52</v>
          </cell>
        </row>
        <row r="943">
          <cell r="A943" t="str">
            <v>3 S 08 401 00</v>
          </cell>
          <cell r="B943" t="str">
            <v>Recomposição de defensa metálica</v>
          </cell>
          <cell r="E943" t="str">
            <v>m</v>
          </cell>
          <cell r="F943">
            <v>127.92</v>
          </cell>
        </row>
        <row r="944">
          <cell r="A944" t="str">
            <v>3 S 08 402 00</v>
          </cell>
          <cell r="B944" t="str">
            <v>Caiação</v>
          </cell>
          <cell r="E944" t="str">
            <v>m2</v>
          </cell>
          <cell r="F944">
            <v>0.97</v>
          </cell>
        </row>
        <row r="945">
          <cell r="A945" t="str">
            <v>3 S 08 403 00</v>
          </cell>
          <cell r="B945" t="str">
            <v>Renovação de sinalização horizontal</v>
          </cell>
          <cell r="E945" t="str">
            <v>m2</v>
          </cell>
          <cell r="F945">
            <v>19.87</v>
          </cell>
        </row>
        <row r="946">
          <cell r="A946" t="str">
            <v>3 S 08 404 00</v>
          </cell>
          <cell r="B946" t="str">
            <v>Recomp. tot. cerca c/ mourão de conc. secção quad.</v>
          </cell>
          <cell r="E946" t="str">
            <v>m</v>
          </cell>
          <cell r="F946">
            <v>14.72</v>
          </cell>
        </row>
        <row r="947">
          <cell r="A947" t="str">
            <v>3 S 08 404 01</v>
          </cell>
          <cell r="B947" t="str">
            <v>Recomp. parc. cerca de conc. seção quad. - mourão</v>
          </cell>
          <cell r="E947" t="str">
            <v>m</v>
          </cell>
          <cell r="F947">
            <v>12.62</v>
          </cell>
        </row>
        <row r="948">
          <cell r="A948" t="str">
            <v>3 S 08 404 02</v>
          </cell>
          <cell r="B948" t="str">
            <v>Recomp. parc. cerca c/ mourão de concr.-arame</v>
          </cell>
          <cell r="E948" t="str">
            <v>m</v>
          </cell>
          <cell r="F948">
            <v>2.71</v>
          </cell>
        </row>
        <row r="949">
          <cell r="A949" t="str">
            <v>3 S 08 404 03</v>
          </cell>
          <cell r="B949" t="str">
            <v>Recomp. tot. cerca c/ mourão concr. seção triang.</v>
          </cell>
          <cell r="E949" t="str">
            <v>m</v>
          </cell>
          <cell r="F949">
            <v>12.13</v>
          </cell>
        </row>
        <row r="950">
          <cell r="A950" t="str">
            <v>3 S 08 404 04</v>
          </cell>
          <cell r="B950" t="str">
            <v>Recomp. parc. cerca c/ mourão concr. seção triang.</v>
          </cell>
          <cell r="E950" t="str">
            <v>m</v>
          </cell>
          <cell r="F950">
            <v>10.34</v>
          </cell>
        </row>
        <row r="951">
          <cell r="A951" t="str">
            <v>3 S 08 414 00</v>
          </cell>
          <cell r="B951" t="str">
            <v>Recomposição total de cerca com mourão de madeira</v>
          </cell>
          <cell r="E951" t="str">
            <v>m</v>
          </cell>
          <cell r="F951">
            <v>6.84</v>
          </cell>
        </row>
        <row r="952">
          <cell r="A952" t="str">
            <v>3 S 08 414 01</v>
          </cell>
          <cell r="B952" t="str">
            <v>Recomposição parcial cerca de madeira - mourão</v>
          </cell>
          <cell r="E952" t="str">
            <v>m</v>
          </cell>
          <cell r="F952">
            <v>5.64</v>
          </cell>
        </row>
        <row r="953">
          <cell r="A953" t="str">
            <v>3 S 08 414 02</v>
          </cell>
          <cell r="B953" t="str">
            <v>Recomp. parcial cerca c/ mourão de madeira - arame</v>
          </cell>
          <cell r="E953" t="str">
            <v>m</v>
          </cell>
          <cell r="F953">
            <v>2.0699999999999998</v>
          </cell>
        </row>
        <row r="954">
          <cell r="A954" t="str">
            <v>3 S 08 500 00</v>
          </cell>
          <cell r="B954" t="str">
            <v>Recomposição manual de aterro</v>
          </cell>
          <cell r="E954" t="str">
            <v>m3</v>
          </cell>
          <cell r="F954">
            <v>52</v>
          </cell>
        </row>
        <row r="955">
          <cell r="A955" t="str">
            <v>3 S 08 501 00</v>
          </cell>
          <cell r="B955" t="str">
            <v>Recomposição mecanizada de aterro</v>
          </cell>
          <cell r="E955" t="str">
            <v>m3</v>
          </cell>
          <cell r="F955">
            <v>15.04</v>
          </cell>
        </row>
        <row r="956">
          <cell r="A956" t="str">
            <v>3 S 08 510 00</v>
          </cell>
          <cell r="B956" t="str">
            <v>Remoção manual de barreira em solo</v>
          </cell>
          <cell r="E956" t="str">
            <v>m3</v>
          </cell>
          <cell r="F956">
            <v>13</v>
          </cell>
        </row>
        <row r="957">
          <cell r="A957" t="str">
            <v>3 S 08 510 01</v>
          </cell>
          <cell r="B957" t="str">
            <v>Remoção manual de barreira em rocha</v>
          </cell>
          <cell r="E957" t="str">
            <v>m3</v>
          </cell>
          <cell r="F957">
            <v>16.260000000000002</v>
          </cell>
        </row>
        <row r="958">
          <cell r="A958" t="str">
            <v>3 S 08 511 00</v>
          </cell>
          <cell r="B958" t="str">
            <v>Remoção mecanizada de barreira - solo</v>
          </cell>
          <cell r="E958" t="str">
            <v>m3</v>
          </cell>
          <cell r="F958">
            <v>3.23</v>
          </cell>
        </row>
        <row r="959">
          <cell r="A959" t="str">
            <v>3 S 08 512 00</v>
          </cell>
          <cell r="B959" t="str">
            <v>Remoção mecanizada de barreira - rocha</v>
          </cell>
          <cell r="E959" t="str">
            <v>m3</v>
          </cell>
          <cell r="F959">
            <v>4.95</v>
          </cell>
        </row>
        <row r="960">
          <cell r="A960" t="str">
            <v>3 S 08 513 00</v>
          </cell>
          <cell r="B960" t="str">
            <v>Remoção de matacões</v>
          </cell>
          <cell r="E960" t="str">
            <v>m3</v>
          </cell>
          <cell r="F960">
            <v>43.7</v>
          </cell>
        </row>
        <row r="961">
          <cell r="A961" t="str">
            <v>3 S 08 900 00</v>
          </cell>
          <cell r="B961" t="str">
            <v>Roçada manual</v>
          </cell>
          <cell r="E961" t="str">
            <v>ha</v>
          </cell>
          <cell r="F961">
            <v>581.79999999999995</v>
          </cell>
        </row>
        <row r="962">
          <cell r="A962" t="str">
            <v>3 S 08 900 01</v>
          </cell>
          <cell r="B962" t="str">
            <v>Roçada de capim colonião</v>
          </cell>
          <cell r="E962" t="str">
            <v>ha</v>
          </cell>
          <cell r="F962">
            <v>1396.33</v>
          </cell>
        </row>
        <row r="963">
          <cell r="A963" t="str">
            <v>3 S 08 901 00</v>
          </cell>
          <cell r="B963" t="str">
            <v>Roçada mecanizada</v>
          </cell>
          <cell r="E963" t="str">
            <v>ha</v>
          </cell>
          <cell r="F963">
            <v>189.77</v>
          </cell>
        </row>
        <row r="964">
          <cell r="A964" t="str">
            <v>3 S 08 901 01</v>
          </cell>
          <cell r="B964" t="str">
            <v>Corte e limpeza de áreas gramadas</v>
          </cell>
          <cell r="E964" t="str">
            <v>m2</v>
          </cell>
          <cell r="F964">
            <v>0.06</v>
          </cell>
        </row>
        <row r="965">
          <cell r="A965" t="str">
            <v>3 S 08 910 00</v>
          </cell>
          <cell r="B965" t="str">
            <v>Capina manual</v>
          </cell>
          <cell r="E965" t="str">
            <v>m2</v>
          </cell>
          <cell r="F965">
            <v>0.23</v>
          </cell>
        </row>
        <row r="966">
          <cell r="A966" t="str">
            <v>3 S 09 001 00</v>
          </cell>
          <cell r="B966" t="str">
            <v>Transporte local c/ basc. 5m3 em rodov. não pav.</v>
          </cell>
          <cell r="E966" t="str">
            <v>tkm</v>
          </cell>
          <cell r="F966">
            <v>0.54</v>
          </cell>
        </row>
        <row r="967">
          <cell r="A967" t="str">
            <v>3 S 09 001 06</v>
          </cell>
          <cell r="B967" t="str">
            <v>Transporte local c/ basc. 10m3 em rodov. não pav.</v>
          </cell>
          <cell r="E967" t="str">
            <v>tkm</v>
          </cell>
          <cell r="F967">
            <v>0.55000000000000004</v>
          </cell>
        </row>
        <row r="968">
          <cell r="A968" t="str">
            <v>3 S 09 001 41</v>
          </cell>
          <cell r="B968" t="str">
            <v>Transp. local c/ carroceria 4t em rodov. não pav.</v>
          </cell>
          <cell r="E968" t="str">
            <v>tkm</v>
          </cell>
          <cell r="F968">
            <v>0.78</v>
          </cell>
        </row>
        <row r="969">
          <cell r="A969" t="str">
            <v>3 S 09 001 90</v>
          </cell>
          <cell r="B969" t="str">
            <v>Transporte comercial c/ carroc. rodov. não pav.</v>
          </cell>
          <cell r="E969" t="str">
            <v>tkm</v>
          </cell>
          <cell r="F969">
            <v>0.36</v>
          </cell>
        </row>
        <row r="970">
          <cell r="A970" t="str">
            <v>3 S 09 002 00</v>
          </cell>
          <cell r="B970" t="str">
            <v>Transporte local basc. 5m3 em rodov. pav.</v>
          </cell>
          <cell r="E970" t="str">
            <v>tkm</v>
          </cell>
          <cell r="F970">
            <v>0.43</v>
          </cell>
        </row>
        <row r="971">
          <cell r="A971" t="str">
            <v>3 S 09 002 03</v>
          </cell>
          <cell r="B971" t="str">
            <v>Transporte local de material para remendos</v>
          </cell>
          <cell r="E971" t="str">
            <v>tkm</v>
          </cell>
          <cell r="F971">
            <v>0.64</v>
          </cell>
        </row>
        <row r="972">
          <cell r="A972" t="str">
            <v>3 S 09 002 06</v>
          </cell>
          <cell r="B972" t="str">
            <v>Transporte local c/ basc. 10m3 em rodov. pav.</v>
          </cell>
          <cell r="E972" t="str">
            <v>tkm</v>
          </cell>
          <cell r="F972">
            <v>0.41</v>
          </cell>
        </row>
        <row r="973">
          <cell r="A973" t="str">
            <v>3 S 09 002 41</v>
          </cell>
          <cell r="B973" t="str">
            <v>Transp. local c/ carroceria 4t em rodov. pav.</v>
          </cell>
          <cell r="E973" t="str">
            <v>tkm</v>
          </cell>
          <cell r="F973">
            <v>0.6</v>
          </cell>
        </row>
        <row r="974">
          <cell r="A974" t="str">
            <v>3 S 09 002 90</v>
          </cell>
          <cell r="B974" t="str">
            <v>Transporte comercial c/ carroceria rodov. pav.</v>
          </cell>
          <cell r="E974" t="str">
            <v>tkm</v>
          </cell>
          <cell r="F974">
            <v>0.24</v>
          </cell>
        </row>
        <row r="975">
          <cell r="A975" t="str">
            <v>3 S 09 102 00</v>
          </cell>
          <cell r="B975" t="str">
            <v>Transporte local material betuminoso</v>
          </cell>
          <cell r="E975" t="str">
            <v>tkm</v>
          </cell>
          <cell r="F975">
            <v>1.03</v>
          </cell>
        </row>
        <row r="976">
          <cell r="A976" t="str">
            <v>3 S 09 201 70</v>
          </cell>
          <cell r="B976" t="str">
            <v>Transp. local água c/ cam. tanque rodov. não pav.</v>
          </cell>
          <cell r="E976" t="str">
            <v>tkm</v>
          </cell>
          <cell r="F976">
            <v>1.07</v>
          </cell>
        </row>
        <row r="977">
          <cell r="A977" t="str">
            <v>3 S 09 202 70</v>
          </cell>
          <cell r="B977" t="str">
            <v>Transp. local água c/ cam. tanque em rodov. pav.</v>
          </cell>
          <cell r="E977" t="str">
            <v>tkm</v>
          </cell>
          <cell r="F977">
            <v>0.84</v>
          </cell>
        </row>
        <row r="978">
          <cell r="B978" t="str">
            <v>Sinalização</v>
          </cell>
        </row>
        <row r="979">
          <cell r="A979" t="str">
            <v>4 S 03 300 01</v>
          </cell>
          <cell r="B979" t="str">
            <v>Confecção e lanç. de concreto magro em betoneira</v>
          </cell>
          <cell r="E979" t="str">
            <v>m3</v>
          </cell>
          <cell r="F979">
            <v>182.92</v>
          </cell>
        </row>
        <row r="980">
          <cell r="A980" t="str">
            <v>4 S 03 323 01</v>
          </cell>
          <cell r="B980" t="str">
            <v>Conc.estr.fck=22 MPa contr.raz.uso ger.conf.e lanç</v>
          </cell>
          <cell r="E980" t="str">
            <v>m3</v>
          </cell>
          <cell r="F980">
            <v>291.39</v>
          </cell>
        </row>
        <row r="981">
          <cell r="A981" t="str">
            <v>4 S 03 353 00</v>
          </cell>
          <cell r="B981" t="str">
            <v>Fornecimento, preparo colocação aço CA-50</v>
          </cell>
          <cell r="E981" t="str">
            <v>kg</v>
          </cell>
          <cell r="F981">
            <v>4.8</v>
          </cell>
        </row>
        <row r="982">
          <cell r="A982" t="str">
            <v>4 S 03 370 00</v>
          </cell>
          <cell r="B982" t="str">
            <v>Forma comum de madeira</v>
          </cell>
          <cell r="E982" t="str">
            <v>m2</v>
          </cell>
          <cell r="F982">
            <v>30.84</v>
          </cell>
        </row>
        <row r="983">
          <cell r="A983" t="str">
            <v>4 S 06 000 01</v>
          </cell>
          <cell r="B983" t="str">
            <v>Defensa maleável simples (forn./ impl.)</v>
          </cell>
          <cell r="E983" t="str">
            <v>m</v>
          </cell>
          <cell r="F983">
            <v>183.82</v>
          </cell>
        </row>
        <row r="984">
          <cell r="A984" t="str">
            <v>4 S 06 000 02</v>
          </cell>
          <cell r="B984" t="str">
            <v>Ancoragem de defensa maleável simples (forn/ impl)</v>
          </cell>
          <cell r="E984" t="str">
            <v>m</v>
          </cell>
          <cell r="F984">
            <v>201.4</v>
          </cell>
        </row>
        <row r="985">
          <cell r="A985" t="str">
            <v>4 S 06 000 11</v>
          </cell>
          <cell r="B985" t="str">
            <v>Defensa maleável dupla (forn./ impl.)</v>
          </cell>
          <cell r="E985" t="str">
            <v>m</v>
          </cell>
          <cell r="F985">
            <v>228.84</v>
          </cell>
        </row>
        <row r="986">
          <cell r="A986" t="str">
            <v>4 S 06 000 12</v>
          </cell>
          <cell r="B986" t="str">
            <v>Ancoragem de defensa maleável dupla (forn./ impl.)</v>
          </cell>
          <cell r="E986" t="str">
            <v>m</v>
          </cell>
          <cell r="F986">
            <v>249.65</v>
          </cell>
        </row>
        <row r="987">
          <cell r="A987" t="str">
            <v>4 S 06 010 01</v>
          </cell>
          <cell r="B987" t="str">
            <v>Defensa semi-maleável simples (forn./ impl.)</v>
          </cell>
          <cell r="E987" t="str">
            <v>m</v>
          </cell>
          <cell r="F987">
            <v>127.24</v>
          </cell>
        </row>
        <row r="988">
          <cell r="A988" t="str">
            <v>4 S 06 010 02</v>
          </cell>
          <cell r="B988" t="str">
            <v>Ancoragem defensa semi-maleável simples (forn/imp)</v>
          </cell>
          <cell r="E988" t="str">
            <v>m</v>
          </cell>
          <cell r="F988">
            <v>139.97</v>
          </cell>
        </row>
        <row r="989">
          <cell r="A989" t="str">
            <v>4 S 06 010 11</v>
          </cell>
          <cell r="B989" t="str">
            <v>Defensa semi-maleável dupla (forn./ impl.)</v>
          </cell>
          <cell r="E989" t="str">
            <v>m</v>
          </cell>
          <cell r="F989">
            <v>217.45</v>
          </cell>
        </row>
        <row r="990">
          <cell r="A990" t="str">
            <v>4 S 06 010 12</v>
          </cell>
          <cell r="B990" t="str">
            <v>Ancoragem defensa semi-maleável dupla (forn/ impl)</v>
          </cell>
          <cell r="E990" t="str">
            <v>m</v>
          </cell>
          <cell r="F990">
            <v>237.78</v>
          </cell>
        </row>
        <row r="991">
          <cell r="A991" t="str">
            <v>4 S 06 030 11</v>
          </cell>
          <cell r="B991" t="str">
            <v>Barreira de segurança dupla DNER PRO 176/86</v>
          </cell>
          <cell r="E991" t="str">
            <v>m</v>
          </cell>
          <cell r="F991">
            <v>201.42</v>
          </cell>
        </row>
        <row r="992">
          <cell r="A992" t="str">
            <v>4 S 06 100 11</v>
          </cell>
          <cell r="B992" t="str">
            <v>Pintura de faixa - tinta durabilidade - 1 ano</v>
          </cell>
          <cell r="E992" t="str">
            <v>m2</v>
          </cell>
          <cell r="F992">
            <v>6.87</v>
          </cell>
        </row>
        <row r="993">
          <cell r="A993" t="str">
            <v>4 S 06 100 12</v>
          </cell>
          <cell r="B993" t="str">
            <v>Pint. setas e zebrado - tinta durabilidade - 1 ano</v>
          </cell>
          <cell r="E993" t="str">
            <v>m2</v>
          </cell>
          <cell r="F993">
            <v>10.66</v>
          </cell>
        </row>
        <row r="994">
          <cell r="A994" t="str">
            <v>4 S 06 100 21</v>
          </cell>
          <cell r="B994" t="str">
            <v>Pintura faixa - tinta durabilidade - 2 anos</v>
          </cell>
          <cell r="E994" t="str">
            <v>m2</v>
          </cell>
          <cell r="F994">
            <v>9.9499999999999993</v>
          </cell>
        </row>
        <row r="995">
          <cell r="A995" t="str">
            <v>4 S 06 100 22</v>
          </cell>
          <cell r="B995" t="str">
            <v>Pintura setas e zebrado - 2 anos</v>
          </cell>
          <cell r="E995" t="str">
            <v>m2</v>
          </cell>
          <cell r="F995">
            <v>13.56</v>
          </cell>
        </row>
        <row r="996">
          <cell r="A996" t="str">
            <v>4 S 06 110 01</v>
          </cell>
          <cell r="B996" t="str">
            <v>Pintura faixa c/termoplástico-3 anos (p/ aspersão)</v>
          </cell>
          <cell r="E996" t="str">
            <v>m2</v>
          </cell>
          <cell r="F996">
            <v>27.8</v>
          </cell>
        </row>
        <row r="997">
          <cell r="A997" t="str">
            <v>4 S 06 110 02</v>
          </cell>
          <cell r="B997" t="str">
            <v>Pintura setas e zebrado term.-3 anos (p/ aspersão)</v>
          </cell>
          <cell r="E997" t="str">
            <v>m2</v>
          </cell>
          <cell r="F997">
            <v>34.42</v>
          </cell>
        </row>
        <row r="998">
          <cell r="A998" t="str">
            <v>4 S 06 110 03</v>
          </cell>
          <cell r="B998" t="str">
            <v>Pintura setas e zebrado term.-5 anos (p/ extrusão)</v>
          </cell>
          <cell r="E998" t="str">
            <v>m2</v>
          </cell>
          <cell r="F998">
            <v>39.03</v>
          </cell>
        </row>
        <row r="999">
          <cell r="A999" t="str">
            <v>4 S 06 120 01</v>
          </cell>
          <cell r="B999" t="str">
            <v>Forn. e colocação de tacha reflet. monodirecional</v>
          </cell>
          <cell r="E999" t="str">
            <v>und</v>
          </cell>
          <cell r="F999">
            <v>8.3000000000000007</v>
          </cell>
        </row>
        <row r="1000">
          <cell r="A1000" t="str">
            <v>4 S 06 120 11</v>
          </cell>
          <cell r="B1000" t="str">
            <v>Forn. e colocação de tachão reflet. monodirecional</v>
          </cell>
          <cell r="E1000" t="str">
            <v>und</v>
          </cell>
          <cell r="F1000">
            <v>23.2</v>
          </cell>
        </row>
        <row r="1001">
          <cell r="A1001" t="str">
            <v>4 S 06 121 01</v>
          </cell>
          <cell r="B1001" t="str">
            <v>Forn. e colocação de tacha reflet. bidirecional</v>
          </cell>
          <cell r="E1001" t="str">
            <v>und</v>
          </cell>
          <cell r="F1001">
            <v>8.9600000000000009</v>
          </cell>
        </row>
        <row r="1002">
          <cell r="A1002" t="str">
            <v>4 S 06 121 11</v>
          </cell>
          <cell r="B1002" t="str">
            <v>Forn. e colocação de tachão reflet. bidirecional</v>
          </cell>
          <cell r="E1002" t="str">
            <v>und</v>
          </cell>
          <cell r="F1002">
            <v>24.53</v>
          </cell>
        </row>
        <row r="1003">
          <cell r="A1003" t="str">
            <v>4 S 06 200 01</v>
          </cell>
          <cell r="B1003" t="str">
            <v>Forn. e implantação placa sinaliz. semi-refletiva</v>
          </cell>
          <cell r="E1003" t="str">
            <v>m2</v>
          </cell>
          <cell r="F1003">
            <v>186.91</v>
          </cell>
        </row>
        <row r="1004">
          <cell r="A1004" t="str">
            <v>4 S 06 200 02</v>
          </cell>
          <cell r="B1004" t="str">
            <v>Forn. e implantação placa sinaliz. tot.refletiva</v>
          </cell>
          <cell r="E1004" t="str">
            <v>m2</v>
          </cell>
          <cell r="F1004">
            <v>246.95</v>
          </cell>
        </row>
        <row r="1005">
          <cell r="A1005" t="str">
            <v>4 S 06 200 91</v>
          </cell>
          <cell r="B1005" t="str">
            <v>Remoção de placa de sinalização</v>
          </cell>
          <cell r="E1005" t="str">
            <v>m2</v>
          </cell>
          <cell r="F1005">
            <v>11.76</v>
          </cell>
        </row>
        <row r="1006">
          <cell r="A1006" t="str">
            <v>4 S 06 200 92</v>
          </cell>
          <cell r="B1006" t="str">
            <v>Recuperação de chapa p/placa de sinalização</v>
          </cell>
          <cell r="E1006" t="str">
            <v>m2</v>
          </cell>
          <cell r="F1006">
            <v>18.73</v>
          </cell>
        </row>
        <row r="1007">
          <cell r="A1007" t="str">
            <v>4 S 06 202 01</v>
          </cell>
          <cell r="B1007" t="str">
            <v>Confecção de placa sinalização semi-refletiva</v>
          </cell>
          <cell r="E1007" t="str">
            <v>m2</v>
          </cell>
          <cell r="F1007">
            <v>147.65</v>
          </cell>
        </row>
        <row r="1008">
          <cell r="A1008" t="str">
            <v>4 S 06 202 11</v>
          </cell>
          <cell r="B1008" t="str">
            <v>Confecção placa sinalização tot.refletiva</v>
          </cell>
          <cell r="E1008" t="str">
            <v>m2</v>
          </cell>
          <cell r="F1008">
            <v>207.69</v>
          </cell>
        </row>
        <row r="1009">
          <cell r="A1009" t="str">
            <v>4 S 06 202 21</v>
          </cell>
          <cell r="B1009" t="str">
            <v>Conf.placa sinal.semi-refletiva chapa recuperada</v>
          </cell>
          <cell r="E1009" t="str">
            <v>m2</v>
          </cell>
          <cell r="F1009">
            <v>67.849999999999994</v>
          </cell>
        </row>
        <row r="1010">
          <cell r="A1010" t="str">
            <v>4 S 06 202 31</v>
          </cell>
          <cell r="B1010" t="str">
            <v>Conf.placa sinal.tot.refletiva - chapa recuperada</v>
          </cell>
          <cell r="E1010" t="str">
            <v>m2</v>
          </cell>
          <cell r="F1010">
            <v>125.99</v>
          </cell>
        </row>
        <row r="1011">
          <cell r="A1011" t="str">
            <v>4 S 06 203 01</v>
          </cell>
          <cell r="B1011" t="str">
            <v>Confecção suporte e travessa p/placa sinaliz.</v>
          </cell>
          <cell r="E1011" t="str">
            <v>und</v>
          </cell>
          <cell r="F1011">
            <v>24.73</v>
          </cell>
        </row>
        <row r="1012">
          <cell r="A1012" t="str">
            <v>4 S 06 230 01</v>
          </cell>
          <cell r="B1012" t="str">
            <v>Forn. e implantação de balizador de concreto</v>
          </cell>
          <cell r="E1012" t="str">
            <v>und</v>
          </cell>
          <cell r="F1012">
            <v>17.399999999999999</v>
          </cell>
        </row>
        <row r="1013">
          <cell r="A1013" t="str">
            <v>4 S 09 002 00</v>
          </cell>
          <cell r="B1013" t="str">
            <v>Transporte local c/ basc. 5 m3 rodov. pav.</v>
          </cell>
          <cell r="E1013" t="str">
            <v>tkm</v>
          </cell>
          <cell r="F1013">
            <v>0.43</v>
          </cell>
        </row>
        <row r="1014">
          <cell r="A1014" t="str">
            <v>4 S 09 002 41</v>
          </cell>
          <cell r="B1014" t="str">
            <v>Transporte local c/ carroceria 4t rodov. pav.</v>
          </cell>
          <cell r="E1014" t="str">
            <v>tkm</v>
          </cell>
          <cell r="F1014">
            <v>0.6</v>
          </cell>
        </row>
        <row r="1015">
          <cell r="A1015" t="str">
            <v>4 S 09 202 70</v>
          </cell>
          <cell r="B1015" t="str">
            <v>Transp. local de água c/ cam. tanque rodov. pav.</v>
          </cell>
          <cell r="E1015" t="str">
            <v>tkm</v>
          </cell>
          <cell r="F1015">
            <v>0.84</v>
          </cell>
        </row>
        <row r="1016">
          <cell r="B1016" t="str">
            <v>Restauração</v>
          </cell>
        </row>
        <row r="1017">
          <cell r="A1017" t="str">
            <v>5 S 01 000 00</v>
          </cell>
          <cell r="B1017" t="str">
            <v>Desm. dest. e limp. áreas c/ arv. diam. até 0,15m</v>
          </cell>
          <cell r="E1017" t="str">
            <v>m2</v>
          </cell>
          <cell r="F1017">
            <v>0.24</v>
          </cell>
        </row>
        <row r="1018">
          <cell r="A1018" t="str">
            <v>5 S 01 010 00</v>
          </cell>
          <cell r="B1018" t="str">
            <v>Destocamento de árvores c/ diâm. 0,15 a 030m</v>
          </cell>
          <cell r="E1018" t="str">
            <v>und</v>
          </cell>
          <cell r="F1018">
            <v>21.1</v>
          </cell>
        </row>
        <row r="1019">
          <cell r="A1019" t="str">
            <v>5 S 01 011 00</v>
          </cell>
          <cell r="B1019" t="str">
            <v>Destocamento de árvores c/ diâm. &gt; 0,30m</v>
          </cell>
          <cell r="E1019" t="str">
            <v>und</v>
          </cell>
          <cell r="F1019">
            <v>52.76</v>
          </cell>
        </row>
        <row r="1020">
          <cell r="A1020" t="str">
            <v>5 S 01 100 01</v>
          </cell>
          <cell r="B1020" t="str">
            <v>Esc. carga transp. mat 1a cat DMT 50m</v>
          </cell>
          <cell r="E1020" t="str">
            <v>m3</v>
          </cell>
          <cell r="F1020">
            <v>1.24</v>
          </cell>
        </row>
        <row r="1021">
          <cell r="A1021" t="str">
            <v>5 S 01 100 09</v>
          </cell>
          <cell r="B1021" t="str">
            <v>Esc. carga tr. mat 1a c. DMT 50 a 200m c/carreg</v>
          </cell>
          <cell r="E1021" t="str">
            <v>m3</v>
          </cell>
          <cell r="F1021">
            <v>4</v>
          </cell>
        </row>
        <row r="1022">
          <cell r="A1022" t="str">
            <v>5 S 01 100 10</v>
          </cell>
          <cell r="B1022" t="str">
            <v>Esc. carga tr. mat 1a c. DMT 200 a 400m c/carreg</v>
          </cell>
          <cell r="E1022" t="str">
            <v>m3</v>
          </cell>
          <cell r="F1022">
            <v>4.33</v>
          </cell>
        </row>
        <row r="1023">
          <cell r="A1023" t="str">
            <v>5 S 01 100 11</v>
          </cell>
          <cell r="B1023" t="str">
            <v>Esc. carga tr. mat 1a c. DMT 400 a 600m c/carreg</v>
          </cell>
          <cell r="E1023" t="str">
            <v>m3</v>
          </cell>
          <cell r="F1023">
            <v>4.59</v>
          </cell>
        </row>
        <row r="1024">
          <cell r="A1024" t="str">
            <v>5 S 01 100 12</v>
          </cell>
          <cell r="B1024" t="str">
            <v>Esc. carga tr. mat 1a c. DMT 600 a 800m c/carreg</v>
          </cell>
          <cell r="E1024" t="str">
            <v>m3</v>
          </cell>
          <cell r="F1024">
            <v>4.92</v>
          </cell>
        </row>
        <row r="1025">
          <cell r="A1025" t="str">
            <v>5 S 01 100 13</v>
          </cell>
          <cell r="B1025" t="str">
            <v>Esc. carga tr. mat 1a c. DMT 800 a 1000m c/carreg</v>
          </cell>
          <cell r="E1025" t="str">
            <v>m3</v>
          </cell>
          <cell r="F1025">
            <v>5.18</v>
          </cell>
        </row>
        <row r="1026">
          <cell r="A1026" t="str">
            <v>5 S 01 100 14</v>
          </cell>
          <cell r="B1026" t="str">
            <v>Esc. carga tr. mat 1a c. DMT 1000 a 1200m c/carreg</v>
          </cell>
          <cell r="E1026" t="str">
            <v>m3</v>
          </cell>
          <cell r="F1026">
            <v>5.49</v>
          </cell>
        </row>
        <row r="1027">
          <cell r="A1027" t="str">
            <v>5 S 01 100 15</v>
          </cell>
          <cell r="B1027" t="str">
            <v>Esc. carga tr. mat 1a c. DMT 1200 a 1400m c/carreg</v>
          </cell>
          <cell r="E1027" t="str">
            <v>m3</v>
          </cell>
          <cell r="F1027">
            <v>5.69</v>
          </cell>
        </row>
        <row r="1028">
          <cell r="A1028" t="str">
            <v>5 S 01 100 16</v>
          </cell>
          <cell r="B1028" t="str">
            <v>Esc. carga tr. mat 1a c. DMT 1400 a 1600m c/carreg</v>
          </cell>
          <cell r="E1028" t="str">
            <v>m3</v>
          </cell>
          <cell r="F1028">
            <v>5.84</v>
          </cell>
        </row>
        <row r="1029">
          <cell r="A1029" t="str">
            <v>5 S 01 100 17</v>
          </cell>
          <cell r="B1029" t="str">
            <v>Esc. carga tr. mat 1a c. DMT 1600 a 1800m c/carreg</v>
          </cell>
          <cell r="E1029" t="str">
            <v>m3</v>
          </cell>
          <cell r="F1029">
            <v>6.09</v>
          </cell>
        </row>
        <row r="1030">
          <cell r="A1030" t="str">
            <v>5 S 01 100 18</v>
          </cell>
          <cell r="B1030" t="str">
            <v>Esc. carga tr. mat 1a c. DMT 1800 a 2000m c/carreg</v>
          </cell>
          <cell r="E1030" t="str">
            <v>m3</v>
          </cell>
          <cell r="F1030">
            <v>6.33</v>
          </cell>
        </row>
        <row r="1031">
          <cell r="A1031" t="str">
            <v>5 S 01 100 19</v>
          </cell>
          <cell r="B1031" t="str">
            <v>Esc. carga tr. mat 1a c. DMT 2000 a 3000m c/carreg</v>
          </cell>
          <cell r="E1031" t="str">
            <v>m3</v>
          </cell>
          <cell r="F1031">
            <v>7.19</v>
          </cell>
        </row>
        <row r="1032">
          <cell r="A1032" t="str">
            <v>5 S 01 100 20</v>
          </cell>
          <cell r="B1032" t="str">
            <v>Esc. carga tr. mat 1a c. DMT 3000 a 5000m c/carreg</v>
          </cell>
          <cell r="E1032" t="str">
            <v>m3</v>
          </cell>
          <cell r="F1032">
            <v>9.48</v>
          </cell>
        </row>
        <row r="1033">
          <cell r="A1033" t="str">
            <v>5 S 01 100 22</v>
          </cell>
          <cell r="B1033" t="str">
            <v>Esc. carga transp. mat 1a cat DMT 50 a 200m c/e</v>
          </cell>
          <cell r="E1033" t="str">
            <v>m3</v>
          </cell>
          <cell r="F1033">
            <v>3.89</v>
          </cell>
        </row>
        <row r="1034">
          <cell r="A1034" t="str">
            <v>5 S 01 100 23</v>
          </cell>
          <cell r="B1034" t="str">
            <v>Esc. carga transp. mat 1a cat DMT 200 a 400m c/e</v>
          </cell>
          <cell r="E1034" t="str">
            <v>m3</v>
          </cell>
          <cell r="F1034">
            <v>4.28</v>
          </cell>
        </row>
        <row r="1035">
          <cell r="A1035" t="str">
            <v>5 S 01 100 24</v>
          </cell>
          <cell r="B1035" t="str">
            <v>Esc. carga transp. mat 1a cat DMT 400 a 600m c/e</v>
          </cell>
          <cell r="E1035" t="str">
            <v>m3</v>
          </cell>
          <cell r="F1035">
            <v>4.5199999999999996</v>
          </cell>
        </row>
        <row r="1036">
          <cell r="A1036" t="str">
            <v>5 S 01 100 25</v>
          </cell>
          <cell r="B1036" t="str">
            <v>Esc. carga transp. mat 1a cat DMT 600 a 800m c/e</v>
          </cell>
          <cell r="E1036" t="str">
            <v>m3</v>
          </cell>
          <cell r="F1036">
            <v>4.82</v>
          </cell>
        </row>
        <row r="1037">
          <cell r="A1037" t="str">
            <v>5 S 01 100 26</v>
          </cell>
          <cell r="B1037" t="str">
            <v>Esc. carga transp. mat 1a cat DMT 800 a 1000m c/e</v>
          </cell>
          <cell r="E1037" t="str">
            <v>m3</v>
          </cell>
          <cell r="F1037">
            <v>5.13</v>
          </cell>
        </row>
        <row r="1038">
          <cell r="A1038" t="str">
            <v>5 S 01 100 27</v>
          </cell>
          <cell r="B1038" t="str">
            <v>Esc. carga transp. mat 1a cat DMT 1000 a 1200m c/e</v>
          </cell>
          <cell r="E1038" t="str">
            <v>m3</v>
          </cell>
          <cell r="F1038">
            <v>5.39</v>
          </cell>
        </row>
        <row r="1039">
          <cell r="A1039" t="str">
            <v>5 S 01 100 28</v>
          </cell>
          <cell r="B1039" t="str">
            <v>Esc. carga transp. mat 1a cat DMT 1200 a 1400m c/e</v>
          </cell>
          <cell r="E1039" t="str">
            <v>m3</v>
          </cell>
          <cell r="F1039">
            <v>5.6</v>
          </cell>
        </row>
        <row r="1040">
          <cell r="A1040" t="str">
            <v>5 S 01 100 29</v>
          </cell>
          <cell r="B1040" t="str">
            <v>Esc. carga transp. mat 1a cat DMT 1400 a 1600m c/e</v>
          </cell>
          <cell r="E1040" t="str">
            <v>m3</v>
          </cell>
          <cell r="F1040">
            <v>5.87</v>
          </cell>
        </row>
        <row r="1041">
          <cell r="A1041" t="str">
            <v>5 S 01 100 30</v>
          </cell>
          <cell r="B1041" t="str">
            <v>Esc. carga transp .mat 1a cat DMT 1600 a 1800m c/e</v>
          </cell>
          <cell r="E1041" t="str">
            <v>m3</v>
          </cell>
          <cell r="F1041">
            <v>6.04</v>
          </cell>
        </row>
        <row r="1042">
          <cell r="A1042" t="str">
            <v>5 S 01 100 31</v>
          </cell>
          <cell r="B1042" t="str">
            <v>Esc. carga transp. mat 1a cat DMT 1800 a 2000m c/e</v>
          </cell>
          <cell r="E1042" t="str">
            <v>m3</v>
          </cell>
          <cell r="F1042">
            <v>6.25</v>
          </cell>
        </row>
        <row r="1043">
          <cell r="A1043" t="str">
            <v>5 S 01 100 32</v>
          </cell>
          <cell r="B1043" t="str">
            <v>Esc. carga transp. mat 1a cat DMT 2000 a 3000m c/e</v>
          </cell>
          <cell r="E1043" t="str">
            <v>m3</v>
          </cell>
          <cell r="F1043">
            <v>7.1</v>
          </cell>
        </row>
        <row r="1044">
          <cell r="A1044" t="str">
            <v>5 S 01 100 33</v>
          </cell>
          <cell r="B1044" t="str">
            <v>Esc. carga transp. mat 1a cat DMT 3000 a 5000m c/e</v>
          </cell>
          <cell r="E1044" t="str">
            <v>m3</v>
          </cell>
          <cell r="F1044">
            <v>9.44</v>
          </cell>
        </row>
        <row r="1045">
          <cell r="A1045" t="str">
            <v>5 S 01 101 01</v>
          </cell>
          <cell r="B1045" t="str">
            <v>Esc. carga transp. mat 2a cat DMT 50m</v>
          </cell>
          <cell r="E1045" t="str">
            <v>m3</v>
          </cell>
          <cell r="F1045">
            <v>2.16</v>
          </cell>
        </row>
        <row r="1046">
          <cell r="A1046" t="str">
            <v>5 S 01 101 09</v>
          </cell>
          <cell r="B1046" t="str">
            <v>Esc. carga tr. mat 2a c. DMT 50 a 200m c/carreg</v>
          </cell>
          <cell r="E1046" t="str">
            <v>m3</v>
          </cell>
          <cell r="F1046">
            <v>6.39</v>
          </cell>
        </row>
        <row r="1047">
          <cell r="A1047" t="str">
            <v>5 S 01 101 10</v>
          </cell>
          <cell r="B1047" t="str">
            <v>Esc. carga tr. mat 2a c. DMT 200 a 400m c/carreg</v>
          </cell>
          <cell r="E1047" t="str">
            <v>m3</v>
          </cell>
          <cell r="F1047">
            <v>6.89</v>
          </cell>
        </row>
        <row r="1048">
          <cell r="A1048" t="str">
            <v>5 S 01 101 11</v>
          </cell>
          <cell r="B1048" t="str">
            <v>Esc. carga tr. mat 2a c. DMT 400 a 600m c/carreg</v>
          </cell>
          <cell r="E1048" t="str">
            <v>m3</v>
          </cell>
          <cell r="F1048">
            <v>7.17</v>
          </cell>
        </row>
        <row r="1049">
          <cell r="A1049" t="str">
            <v>5 S 01 101 12</v>
          </cell>
          <cell r="B1049" t="str">
            <v>Esc. carga tr. mat 2a c. DMT 600 a 800m c/carreg</v>
          </cell>
          <cell r="E1049" t="str">
            <v>m3</v>
          </cell>
          <cell r="F1049">
            <v>7.62</v>
          </cell>
        </row>
        <row r="1050">
          <cell r="A1050" t="str">
            <v>5 S 01 101 13</v>
          </cell>
          <cell r="B1050" t="str">
            <v>Esc. carga tr. mat 2a c. DMT 800 a 1000m c/carreg</v>
          </cell>
          <cell r="E1050" t="str">
            <v>m3</v>
          </cell>
          <cell r="F1050">
            <v>7.93</v>
          </cell>
        </row>
        <row r="1051">
          <cell r="A1051" t="str">
            <v>5 S 01 101 14</v>
          </cell>
          <cell r="B1051" t="str">
            <v>Esc. carga tr. mat 2a c. DMT 1000 a 1200m c/carreg</v>
          </cell>
          <cell r="E1051" t="str">
            <v>m3</v>
          </cell>
          <cell r="F1051">
            <v>8.1300000000000008</v>
          </cell>
        </row>
        <row r="1052">
          <cell r="A1052" t="str">
            <v>5 S 01 101 15</v>
          </cell>
          <cell r="B1052" t="str">
            <v>Esc. carga tr. mat 2a c. DMT 1200 a 1400m c/carreg</v>
          </cell>
          <cell r="E1052" t="str">
            <v>m3</v>
          </cell>
          <cell r="F1052">
            <v>8.4499999999999993</v>
          </cell>
        </row>
        <row r="1053">
          <cell r="A1053" t="str">
            <v>5 S 01 101 16</v>
          </cell>
          <cell r="B1053" t="str">
            <v>Esc. carga tr. mat 2a c. DMT 1400 a 1600m c/carreg</v>
          </cell>
          <cell r="E1053" t="str">
            <v>m3</v>
          </cell>
          <cell r="F1053">
            <v>8.7100000000000009</v>
          </cell>
        </row>
        <row r="1054">
          <cell r="A1054" t="str">
            <v>5 S 01 101 17</v>
          </cell>
          <cell r="B1054" t="str">
            <v>Esc. carga tr. mat 2a c. DMT 1600 a 1800m c/carreg</v>
          </cell>
          <cell r="E1054" t="str">
            <v>m3</v>
          </cell>
          <cell r="F1054">
            <v>8.86</v>
          </cell>
        </row>
        <row r="1055">
          <cell r="A1055" t="str">
            <v>5 S 01 101 18</v>
          </cell>
          <cell r="B1055" t="str">
            <v>Esc. carga tr. mat 2a c. DMT 1800 a 2000m c/carreg</v>
          </cell>
          <cell r="E1055" t="str">
            <v>m3</v>
          </cell>
          <cell r="F1055">
            <v>9.25</v>
          </cell>
        </row>
        <row r="1056">
          <cell r="A1056" t="str">
            <v>5 S 01 101 19</v>
          </cell>
          <cell r="B1056" t="str">
            <v>Esc. carga tr. mat 2a c. DMT 2000 a 3000m c/carreg</v>
          </cell>
          <cell r="E1056" t="str">
            <v>m3</v>
          </cell>
          <cell r="F1056">
            <v>10.220000000000001</v>
          </cell>
        </row>
        <row r="1057">
          <cell r="A1057" t="str">
            <v>5 S 01 101 20</v>
          </cell>
          <cell r="B1057" t="str">
            <v>Esc. carga tr. mat 2a c. DMT 3000 a 5000m c/carreg</v>
          </cell>
          <cell r="E1057" t="str">
            <v>m3</v>
          </cell>
          <cell r="F1057">
            <v>12.81</v>
          </cell>
        </row>
        <row r="1058">
          <cell r="A1058" t="str">
            <v>5 S 01 101 22</v>
          </cell>
          <cell r="B1058" t="str">
            <v>Esc. carga transp. mat 2a cat DMT 50 a 200m c/e</v>
          </cell>
          <cell r="E1058" t="str">
            <v>m3</v>
          </cell>
          <cell r="F1058">
            <v>5.46</v>
          </cell>
        </row>
        <row r="1059">
          <cell r="A1059" t="str">
            <v>5 S 01 101 23</v>
          </cell>
          <cell r="B1059" t="str">
            <v>Esc. carga transp. mat 2a cat DMT 200 a 400m c/e</v>
          </cell>
          <cell r="E1059" t="str">
            <v>m3</v>
          </cell>
          <cell r="F1059">
            <v>5.83</v>
          </cell>
        </row>
        <row r="1060">
          <cell r="A1060" t="str">
            <v>5 S 01 101 24</v>
          </cell>
          <cell r="B1060" t="str">
            <v>Esc. carga transp. mat 2a cat DMT 400 a 600m c/e</v>
          </cell>
          <cell r="E1060" t="str">
            <v>m3</v>
          </cell>
          <cell r="F1060">
            <v>6.26</v>
          </cell>
        </row>
        <row r="1061">
          <cell r="A1061" t="str">
            <v>5 S 01 101 25</v>
          </cell>
          <cell r="B1061" t="str">
            <v>Esc. carga transp. mat 2a cat DMT 600 a 800m c/e</v>
          </cell>
          <cell r="E1061" t="str">
            <v>m3</v>
          </cell>
          <cell r="F1061">
            <v>6.63</v>
          </cell>
        </row>
        <row r="1062">
          <cell r="A1062" t="str">
            <v>5 S 01 101 26</v>
          </cell>
          <cell r="B1062" t="str">
            <v>Esc. carga transp. mat 2a cat DMT 800 a 1000m c/e</v>
          </cell>
          <cell r="E1062" t="str">
            <v>m3</v>
          </cell>
          <cell r="F1062">
            <v>6.91</v>
          </cell>
        </row>
        <row r="1063">
          <cell r="A1063" t="str">
            <v>5 S 01 101 27</v>
          </cell>
          <cell r="B1063" t="str">
            <v>Esc. carga transp. mat 2a cat DMT 1000 a 1200m c/e</v>
          </cell>
          <cell r="E1063" t="str">
            <v>m3</v>
          </cell>
          <cell r="F1063">
            <v>7.24</v>
          </cell>
        </row>
        <row r="1064">
          <cell r="A1064" t="str">
            <v>5 S 01 101 28</v>
          </cell>
          <cell r="B1064" t="str">
            <v>Esc. carga transp. mat 2a cat DMT 1200 a 1400m c/e</v>
          </cell>
          <cell r="E1064" t="str">
            <v>m3</v>
          </cell>
          <cell r="F1064">
            <v>7.64</v>
          </cell>
        </row>
        <row r="1065">
          <cell r="A1065" t="str">
            <v>5 S 01 101 29</v>
          </cell>
          <cell r="B1065" t="str">
            <v>Esc. carga transp. mat 2a cat DMT 1400 a 1600m c/e</v>
          </cell>
          <cell r="E1065" t="str">
            <v>m3</v>
          </cell>
          <cell r="F1065">
            <v>7.85</v>
          </cell>
        </row>
        <row r="1066">
          <cell r="A1066" t="str">
            <v>5 S 01 101 30</v>
          </cell>
          <cell r="B1066" t="str">
            <v>Esc. carga transp. mat 2a cat DMT 1600 a 1800m c/e</v>
          </cell>
          <cell r="E1066" t="str">
            <v>m3</v>
          </cell>
          <cell r="F1066">
            <v>8.01</v>
          </cell>
        </row>
        <row r="1067">
          <cell r="A1067" t="str">
            <v>5 S 01 101 31</v>
          </cell>
          <cell r="B1067" t="str">
            <v>Esc. carga transp. mat 2a cat DMT 1800 a 2000m c/e</v>
          </cell>
          <cell r="E1067" t="str">
            <v>m3</v>
          </cell>
          <cell r="F1067">
            <v>8.36</v>
          </cell>
        </row>
        <row r="1068">
          <cell r="A1068" t="str">
            <v>5 S 01 101 32</v>
          </cell>
          <cell r="B1068" t="str">
            <v>Esc. carga transp. mat 2a cat DMT 2000 a 3000m c/e</v>
          </cell>
          <cell r="E1068" t="str">
            <v>m3</v>
          </cell>
          <cell r="F1068">
            <v>9.41</v>
          </cell>
        </row>
        <row r="1069">
          <cell r="A1069" t="str">
            <v>5 S 01 101 33</v>
          </cell>
          <cell r="B1069" t="str">
            <v>Esc. carga transp. mat 2a cat DMT 3000 a 5000m c/e</v>
          </cell>
          <cell r="E1069" t="str">
            <v>m3</v>
          </cell>
          <cell r="F1069">
            <v>12</v>
          </cell>
        </row>
        <row r="1070">
          <cell r="A1070" t="str">
            <v>5 S 01 102 01</v>
          </cell>
          <cell r="B1070" t="str">
            <v>Esc. carga transp. mat 3a cat DMT até 50m</v>
          </cell>
          <cell r="E1070" t="str">
            <v>m3</v>
          </cell>
          <cell r="F1070">
            <v>19.3</v>
          </cell>
        </row>
        <row r="1071">
          <cell r="A1071" t="str">
            <v>5 S 01 102 02</v>
          </cell>
          <cell r="B1071" t="str">
            <v>Esc. carga transp. mat 3a cat DMT 50 a 200m</v>
          </cell>
          <cell r="E1071" t="str">
            <v>m3</v>
          </cell>
          <cell r="F1071">
            <v>21.71</v>
          </cell>
        </row>
        <row r="1072">
          <cell r="A1072" t="str">
            <v>5 S 01 102 03</v>
          </cell>
          <cell r="B1072" t="str">
            <v>Esc. carga transp. mat 3a cat DMT 200 a 400m</v>
          </cell>
          <cell r="E1072" t="str">
            <v>m3</v>
          </cell>
          <cell r="F1072">
            <v>22.35</v>
          </cell>
        </row>
        <row r="1073">
          <cell r="A1073" t="str">
            <v>5 S 01 102 04</v>
          </cell>
          <cell r="B1073" t="str">
            <v>Esc. carga transp. mat 3a cat DMT 400 a 600m</v>
          </cell>
          <cell r="E1073" t="str">
            <v>m3</v>
          </cell>
          <cell r="F1073">
            <v>23.12</v>
          </cell>
        </row>
        <row r="1074">
          <cell r="A1074" t="str">
            <v>5 S 01 102 05</v>
          </cell>
          <cell r="B1074" t="str">
            <v>Esc. carga transp. mat 3a cat DMT 600 a 800m</v>
          </cell>
          <cell r="E1074" t="str">
            <v>m3</v>
          </cell>
          <cell r="F1074">
            <v>23.81</v>
          </cell>
        </row>
        <row r="1075">
          <cell r="A1075" t="str">
            <v>5 S 01 102 06</v>
          </cell>
          <cell r="B1075" t="str">
            <v>Esc. carga transp. mat 3a cat DMT 800 a 1000m</v>
          </cell>
          <cell r="E1075" t="str">
            <v>m3</v>
          </cell>
          <cell r="F1075">
            <v>24.25</v>
          </cell>
        </row>
        <row r="1076">
          <cell r="A1076" t="str">
            <v>5 S 01 102 07</v>
          </cell>
          <cell r="B1076" t="str">
            <v>Esc. carga transp. mat 3a cat DMT 1000 a 1200m</v>
          </cell>
          <cell r="E1076" t="str">
            <v>m3</v>
          </cell>
          <cell r="F1076">
            <v>24.68</v>
          </cell>
        </row>
        <row r="1077">
          <cell r="A1077" t="str">
            <v>5 S 01 510 00</v>
          </cell>
          <cell r="B1077" t="str">
            <v>Compactação de aterros a 95% proctor normal</v>
          </cell>
          <cell r="E1077" t="str">
            <v>m3</v>
          </cell>
          <cell r="F1077">
            <v>1.7</v>
          </cell>
        </row>
        <row r="1078">
          <cell r="A1078" t="str">
            <v>5 S 01 511 00</v>
          </cell>
          <cell r="B1078" t="str">
            <v>Compactação de aterros a 100% proctor normal</v>
          </cell>
          <cell r="E1078" t="str">
            <v>m3</v>
          </cell>
          <cell r="F1078">
            <v>2.02</v>
          </cell>
        </row>
        <row r="1079">
          <cell r="A1079" t="str">
            <v>5 S 01 513 01</v>
          </cell>
          <cell r="B1079" t="str">
            <v>Compactação de material de "bota-fora"</v>
          </cell>
          <cell r="E1079" t="str">
            <v>m3</v>
          </cell>
          <cell r="F1079">
            <v>1.3</v>
          </cell>
        </row>
        <row r="1080">
          <cell r="A1080" t="str">
            <v>5 S 02 100 00</v>
          </cell>
          <cell r="B1080" t="str">
            <v>Reforço do subleito</v>
          </cell>
          <cell r="E1080" t="str">
            <v>m3</v>
          </cell>
          <cell r="F1080">
            <v>8.57</v>
          </cell>
        </row>
        <row r="1081">
          <cell r="A1081" t="str">
            <v>5 S 02 110 00</v>
          </cell>
          <cell r="B1081" t="str">
            <v>Regularização do subleito</v>
          </cell>
          <cell r="E1081" t="str">
            <v>m2</v>
          </cell>
          <cell r="F1081">
            <v>0.53</v>
          </cell>
        </row>
        <row r="1082">
          <cell r="A1082" t="str">
            <v>5 S 02 110 01</v>
          </cell>
          <cell r="B1082" t="str">
            <v>Regul. subleito c/ fresa. corte contr. aut. greide</v>
          </cell>
          <cell r="E1082" t="str">
            <v>m2</v>
          </cell>
          <cell r="F1082">
            <v>0.83</v>
          </cell>
        </row>
        <row r="1083">
          <cell r="A1083" t="str">
            <v>5 S 02 200 00</v>
          </cell>
          <cell r="B1083" t="str">
            <v>Sub-base solo estabilizado granul. s/ mistura</v>
          </cell>
          <cell r="E1083" t="str">
            <v>m3</v>
          </cell>
          <cell r="F1083">
            <v>8.57</v>
          </cell>
        </row>
        <row r="1084">
          <cell r="A1084" t="str">
            <v>5 S 02 200 01</v>
          </cell>
          <cell r="B1084" t="str">
            <v>Base solo estabilizado granul. s/ mistura</v>
          </cell>
          <cell r="E1084" t="str">
            <v>m3</v>
          </cell>
          <cell r="F1084">
            <v>8.57</v>
          </cell>
        </row>
        <row r="1085">
          <cell r="A1085" t="str">
            <v>5 S 02 201 00</v>
          </cell>
          <cell r="B1085" t="str">
            <v>Recomposição camada de base s/ adição de material</v>
          </cell>
          <cell r="E1085" t="str">
            <v>m2</v>
          </cell>
          <cell r="F1085">
            <v>0.53</v>
          </cell>
        </row>
        <row r="1086">
          <cell r="A1086" t="str">
            <v>5 S 02 210 00</v>
          </cell>
          <cell r="B1086" t="str">
            <v>Sub-base estabiliz. granul. c/ mist. solo na pista</v>
          </cell>
          <cell r="E1086" t="str">
            <v>m3</v>
          </cell>
          <cell r="F1086">
            <v>9.07</v>
          </cell>
        </row>
        <row r="1087">
          <cell r="A1087" t="str">
            <v>5 S 02 210 01</v>
          </cell>
          <cell r="B1087" t="str">
            <v>Sub-base estab. granul.c/mist. solo-areia na pista</v>
          </cell>
          <cell r="E1087" t="str">
            <v>m3</v>
          </cell>
          <cell r="F1087">
            <v>10.43</v>
          </cell>
        </row>
        <row r="1088">
          <cell r="A1088" t="str">
            <v>5 S 02 210 02</v>
          </cell>
          <cell r="B1088" t="str">
            <v>Base estabiliz.granul.c/ mist. solo areia na pista</v>
          </cell>
          <cell r="E1088" t="str">
            <v>m3</v>
          </cell>
          <cell r="F1088">
            <v>10.43</v>
          </cell>
        </row>
        <row r="1089">
          <cell r="A1089" t="str">
            <v>5 S 02 220 00</v>
          </cell>
          <cell r="B1089" t="str">
            <v>Base estabilizada granul. c/ mistura solo-brita</v>
          </cell>
          <cell r="E1089" t="str">
            <v>m3</v>
          </cell>
          <cell r="F1089">
            <v>27.52</v>
          </cell>
        </row>
        <row r="1090">
          <cell r="A1090" t="str">
            <v>5 S 02 230 00</v>
          </cell>
          <cell r="B1090" t="str">
            <v>Base de brita graduada</v>
          </cell>
          <cell r="E1090" t="str">
            <v>m3</v>
          </cell>
          <cell r="F1090">
            <v>43.43</v>
          </cell>
        </row>
        <row r="1091">
          <cell r="A1091" t="str">
            <v>5 S 02 230 01</v>
          </cell>
          <cell r="B1091" t="str">
            <v>Base brita grad.c/distr.agreg. contr. autom.greide</v>
          </cell>
          <cell r="E1091" t="str">
            <v>m3</v>
          </cell>
          <cell r="F1091">
            <v>44.54</v>
          </cell>
        </row>
        <row r="1092">
          <cell r="A1092" t="str">
            <v>5 S 02 231 00</v>
          </cell>
          <cell r="B1092" t="str">
            <v>Base de macadame hidraúlico</v>
          </cell>
          <cell r="E1092" t="str">
            <v>m3</v>
          </cell>
          <cell r="F1092">
            <v>38.22</v>
          </cell>
        </row>
        <row r="1093">
          <cell r="A1093" t="str">
            <v>5 S 02 240 11</v>
          </cell>
          <cell r="B1093" t="str">
            <v>Recomposição camada de base c/ adição de cimento</v>
          </cell>
          <cell r="E1093" t="str">
            <v>m3</v>
          </cell>
          <cell r="F1093">
            <v>52.12</v>
          </cell>
        </row>
        <row r="1094">
          <cell r="A1094" t="str">
            <v>5 S 02 241 01</v>
          </cell>
          <cell r="B1094" t="str">
            <v>Base de solo cimento com mistura em usina</v>
          </cell>
          <cell r="E1094" t="str">
            <v>m3</v>
          </cell>
          <cell r="F1094">
            <v>109.61</v>
          </cell>
        </row>
        <row r="1095">
          <cell r="A1095" t="str">
            <v>5 S 02 243 01</v>
          </cell>
          <cell r="B1095" t="str">
            <v>Sub-base solo melhorado c/cimento c/mist. em usina</v>
          </cell>
          <cell r="E1095" t="str">
            <v>m3</v>
          </cell>
          <cell r="F1095">
            <v>64.09</v>
          </cell>
        </row>
        <row r="1096">
          <cell r="A1096" t="str">
            <v>5 S 02 249 11</v>
          </cell>
          <cell r="B1096" t="str">
            <v>Recomp. base c/ demol. do rev. e incorp. à base</v>
          </cell>
          <cell r="E1096" t="str">
            <v>m3</v>
          </cell>
          <cell r="F1096">
            <v>29.73</v>
          </cell>
        </row>
        <row r="1097">
          <cell r="A1097" t="str">
            <v>5 S 02 300 00</v>
          </cell>
          <cell r="B1097" t="str">
            <v>Imprimação</v>
          </cell>
          <cell r="E1097" t="str">
            <v>m2</v>
          </cell>
          <cell r="F1097">
            <v>0.17</v>
          </cell>
        </row>
        <row r="1098">
          <cell r="A1098" t="str">
            <v>5 S 02 400 00</v>
          </cell>
          <cell r="B1098" t="str">
            <v>Pintura de ligação</v>
          </cell>
          <cell r="E1098" t="str">
            <v>m2</v>
          </cell>
          <cell r="F1098">
            <v>0.1</v>
          </cell>
        </row>
        <row r="1099">
          <cell r="A1099" t="str">
            <v>5 S 02 500 00</v>
          </cell>
          <cell r="B1099" t="str">
            <v>Tratamento superficial simples c/ CAP</v>
          </cell>
          <cell r="E1099" t="str">
            <v>m2</v>
          </cell>
          <cell r="F1099">
            <v>0.5</v>
          </cell>
        </row>
        <row r="1100">
          <cell r="A1100" t="str">
            <v>5 S 02 500 01</v>
          </cell>
          <cell r="B1100" t="str">
            <v>Tratamento superficial simples c/ emulsão</v>
          </cell>
          <cell r="E1100" t="str">
            <v>m2</v>
          </cell>
          <cell r="F1100">
            <v>0.47</v>
          </cell>
        </row>
        <row r="1101">
          <cell r="A1101" t="str">
            <v>5 S 02 500 02</v>
          </cell>
          <cell r="B1101" t="str">
            <v>Tratamento superficial simples c/ banho diluído</v>
          </cell>
          <cell r="E1101" t="str">
            <v>m2</v>
          </cell>
          <cell r="F1101">
            <v>0.54</v>
          </cell>
        </row>
        <row r="1102">
          <cell r="A1102" t="str">
            <v>5 S 02 501 00</v>
          </cell>
          <cell r="B1102" t="str">
            <v>Tratamento superficial duplo c/ CAP</v>
          </cell>
          <cell r="E1102" t="str">
            <v>m2</v>
          </cell>
          <cell r="F1102">
            <v>1.49</v>
          </cell>
        </row>
        <row r="1103">
          <cell r="A1103" t="str">
            <v>5 S 02 501 01</v>
          </cell>
          <cell r="B1103" t="str">
            <v>Tratamento superficial duplo c/ emulsão</v>
          </cell>
          <cell r="E1103" t="str">
            <v>m2</v>
          </cell>
          <cell r="F1103">
            <v>1.49</v>
          </cell>
        </row>
        <row r="1104">
          <cell r="A1104" t="str">
            <v>5 S 02 501 02</v>
          </cell>
          <cell r="B1104" t="str">
            <v>Tratamento superficial duplo c/ banho diluído</v>
          </cell>
          <cell r="E1104" t="str">
            <v>m2</v>
          </cell>
          <cell r="F1104">
            <v>1.63</v>
          </cell>
        </row>
        <row r="1105">
          <cell r="A1105" t="str">
            <v>5 S 02 502 00</v>
          </cell>
          <cell r="B1105" t="str">
            <v>Tratamento superficial triplo c/ CAP</v>
          </cell>
          <cell r="E1105" t="str">
            <v>m2</v>
          </cell>
          <cell r="F1105">
            <v>2.14</v>
          </cell>
        </row>
        <row r="1106">
          <cell r="A1106" t="str">
            <v>5 S 02 502 01</v>
          </cell>
          <cell r="B1106" t="str">
            <v>Tratamento superficial triplo c/ emulsão</v>
          </cell>
          <cell r="E1106" t="str">
            <v>m2</v>
          </cell>
          <cell r="F1106">
            <v>2.16</v>
          </cell>
        </row>
        <row r="1107">
          <cell r="A1107" t="str">
            <v>5 S 02 502 02</v>
          </cell>
          <cell r="B1107" t="str">
            <v>Tratamento superficial triplo c/ banho diluído</v>
          </cell>
          <cell r="E1107" t="str">
            <v>m2</v>
          </cell>
          <cell r="F1107">
            <v>2.34</v>
          </cell>
        </row>
        <row r="1108">
          <cell r="A1108" t="str">
            <v>5 S 02 511 01</v>
          </cell>
          <cell r="B1108" t="str">
            <v>Micro-revestimento a frio - Microflex 0,8cm</v>
          </cell>
          <cell r="E1108" t="str">
            <v>m2</v>
          </cell>
          <cell r="F1108">
            <v>1.22</v>
          </cell>
        </row>
        <row r="1109">
          <cell r="A1109" t="str">
            <v>5 S 02 511 02</v>
          </cell>
          <cell r="B1109" t="str">
            <v>Micro-revestimento a frio - Microflex 1,5 cm</v>
          </cell>
          <cell r="E1109" t="str">
            <v>m2</v>
          </cell>
          <cell r="F1109">
            <v>2.39</v>
          </cell>
        </row>
        <row r="1110">
          <cell r="A1110" t="str">
            <v>5 S 02 511 03</v>
          </cell>
          <cell r="B1110" t="str">
            <v>Micro-revestimento a frio - Microflex 2,0 cm</v>
          </cell>
          <cell r="E1110" t="str">
            <v>m2</v>
          </cell>
          <cell r="F1110">
            <v>3.17</v>
          </cell>
        </row>
        <row r="1111">
          <cell r="A1111" t="str">
            <v>5 S 02 511 04</v>
          </cell>
          <cell r="B1111" t="str">
            <v>Micro-revestimento a frio - Microflex - 2,5 cm</v>
          </cell>
          <cell r="E1111" t="str">
            <v>m2</v>
          </cell>
          <cell r="F1111">
            <v>3.73</v>
          </cell>
        </row>
        <row r="1112">
          <cell r="A1112" t="str">
            <v>5 S 02 512 01</v>
          </cell>
          <cell r="B1112" t="str">
            <v>Lama asfáltica fina (granulometrias I e II)</v>
          </cell>
          <cell r="E1112" t="str">
            <v>m2</v>
          </cell>
          <cell r="F1112">
            <v>0.52</v>
          </cell>
        </row>
        <row r="1113">
          <cell r="A1113" t="str">
            <v>5 S 02 512 02</v>
          </cell>
          <cell r="B1113" t="str">
            <v>Lama asfáltica grossa (granulometrias III e IV)</v>
          </cell>
          <cell r="E1113" t="str">
            <v>m2</v>
          </cell>
          <cell r="F1113">
            <v>26.76</v>
          </cell>
        </row>
        <row r="1114">
          <cell r="A1114" t="str">
            <v>5 S 02 530 00</v>
          </cell>
          <cell r="B1114" t="str">
            <v>Pré-misturado a frio</v>
          </cell>
          <cell r="E1114" t="str">
            <v>m3</v>
          </cell>
          <cell r="F1114">
            <v>61.21</v>
          </cell>
        </row>
        <row r="1115">
          <cell r="A1115" t="str">
            <v>5 S 02 531 00</v>
          </cell>
          <cell r="B1115" t="str">
            <v>Macadame betuminoso por penetração</v>
          </cell>
          <cell r="E1115" t="str">
            <v>m3</v>
          </cell>
          <cell r="F1115">
            <v>51.61</v>
          </cell>
        </row>
        <row r="1116">
          <cell r="A1116" t="str">
            <v>5 S 02 532 00</v>
          </cell>
          <cell r="B1116" t="str">
            <v>Areia-asfalto a quente</v>
          </cell>
          <cell r="E1116" t="str">
            <v>t</v>
          </cell>
          <cell r="F1116">
            <v>39.270000000000003</v>
          </cell>
        </row>
        <row r="1117">
          <cell r="A1117" t="str">
            <v>5 S 02 540 01</v>
          </cell>
          <cell r="B1117" t="str">
            <v>Conc. betumin.usinado a quente - capa de rolamento</v>
          </cell>
          <cell r="E1117" t="str">
            <v>t</v>
          </cell>
          <cell r="F1117">
            <v>34.75</v>
          </cell>
        </row>
        <row r="1118">
          <cell r="A1118" t="str">
            <v>5 S 02 540 02</v>
          </cell>
          <cell r="B1118" t="str">
            <v>Concreto betuminoso usinado a quente - binder</v>
          </cell>
          <cell r="E1118" t="str">
            <v>t</v>
          </cell>
          <cell r="F1118">
            <v>34.22</v>
          </cell>
        </row>
        <row r="1119">
          <cell r="A1119" t="str">
            <v>5 S 02 540 11</v>
          </cell>
          <cell r="B1119" t="str">
            <v>CBUQ reciclado a quente no local</v>
          </cell>
          <cell r="E1119" t="str">
            <v>t</v>
          </cell>
          <cell r="F1119" t="str">
            <v>excluído</v>
          </cell>
        </row>
        <row r="1120">
          <cell r="A1120" t="str">
            <v>5 S 02 540 12</v>
          </cell>
          <cell r="B1120" t="str">
            <v>CBUQ reciclado em usina fixa</v>
          </cell>
          <cell r="E1120" t="str">
            <v>t</v>
          </cell>
          <cell r="F1120">
            <v>29.87</v>
          </cell>
        </row>
        <row r="1121">
          <cell r="A1121" t="str">
            <v>5 S 02 600 00</v>
          </cell>
          <cell r="B1121" t="str">
            <v>Manta sintét. p/ recap.asfál.- fornec. e aplicação</v>
          </cell>
          <cell r="E1121" t="str">
            <v>m2</v>
          </cell>
          <cell r="F1121">
            <v>4.68</v>
          </cell>
        </row>
        <row r="1122">
          <cell r="A1122" t="str">
            <v>5 S 02 607 00</v>
          </cell>
          <cell r="B1122" t="str">
            <v>Concreto cimento portland c/ equip. pequeno porte</v>
          </cell>
          <cell r="E1122" t="str">
            <v>m3</v>
          </cell>
          <cell r="F1122">
            <v>312.11</v>
          </cell>
        </row>
        <row r="1123">
          <cell r="A1123" t="str">
            <v>5 S 02 702 00</v>
          </cell>
          <cell r="B1123" t="str">
            <v>Limpeza e enchimento de junta de pavimento de conc</v>
          </cell>
          <cell r="E1123" t="str">
            <v>m</v>
          </cell>
          <cell r="F1123">
            <v>2.64</v>
          </cell>
        </row>
        <row r="1124">
          <cell r="A1124" t="str">
            <v>5 S 02 905 00</v>
          </cell>
          <cell r="B1124" t="str">
            <v>Remoção mecanizada de revestimento betuminoso</v>
          </cell>
          <cell r="E1124" t="str">
            <v>m3</v>
          </cell>
          <cell r="F1124">
            <v>6.16</v>
          </cell>
        </row>
        <row r="1125">
          <cell r="A1125" t="str">
            <v>5 S 02 905 01</v>
          </cell>
          <cell r="B1125" t="str">
            <v>Remoção manual de revestimento betuminoso</v>
          </cell>
          <cell r="E1125" t="str">
            <v>m3</v>
          </cell>
          <cell r="F1125">
            <v>104.36</v>
          </cell>
        </row>
        <row r="1126">
          <cell r="A1126" t="str">
            <v>5 S 02 906 00</v>
          </cell>
          <cell r="B1126" t="str">
            <v>Remoção mecanizada da camada granular pavimento</v>
          </cell>
          <cell r="E1126" t="str">
            <v>m3</v>
          </cell>
          <cell r="F1126">
            <v>3.95</v>
          </cell>
        </row>
        <row r="1127">
          <cell r="A1127" t="str">
            <v>5 S 02 906 01</v>
          </cell>
          <cell r="B1127" t="str">
            <v>Remoção manual da camada granular do pavimento</v>
          </cell>
          <cell r="E1127" t="str">
            <v>m3</v>
          </cell>
          <cell r="F1127">
            <v>56.65</v>
          </cell>
        </row>
        <row r="1128">
          <cell r="A1128" t="str">
            <v>5 S 02 907 00</v>
          </cell>
          <cell r="B1128" t="str">
            <v>Remoção mecanizada material de baixa capac.suporte</v>
          </cell>
          <cell r="E1128" t="str">
            <v>m3</v>
          </cell>
          <cell r="F1128">
            <v>3.89</v>
          </cell>
        </row>
        <row r="1129">
          <cell r="A1129" t="str">
            <v>5 S 02 907 01</v>
          </cell>
          <cell r="B1129" t="str">
            <v>Remoção manual de material de baixa capac.suporte</v>
          </cell>
          <cell r="E1129" t="str">
            <v>m3</v>
          </cell>
          <cell r="F1129">
            <v>48</v>
          </cell>
        </row>
        <row r="1130">
          <cell r="A1130" t="str">
            <v>5 S 02 908 00</v>
          </cell>
          <cell r="B1130" t="str">
            <v>Arrancamento e remoção de paralelepípedos</v>
          </cell>
          <cell r="E1130" t="str">
            <v>m2</v>
          </cell>
          <cell r="F1130">
            <v>13.14</v>
          </cell>
        </row>
        <row r="1131">
          <cell r="A1131" t="str">
            <v>5 S 02 909 00</v>
          </cell>
          <cell r="B1131" t="str">
            <v>Arrancamento e remoção de meios-fios</v>
          </cell>
          <cell r="E1131" t="str">
            <v>m3</v>
          </cell>
          <cell r="F1131">
            <v>71.58</v>
          </cell>
        </row>
        <row r="1132">
          <cell r="A1132" t="str">
            <v>5 S 02 990 11</v>
          </cell>
          <cell r="B1132" t="str">
            <v>Fresagem contínua do revest. betuminoso</v>
          </cell>
          <cell r="E1132" t="str">
            <v>m3</v>
          </cell>
          <cell r="F1132">
            <v>93.45</v>
          </cell>
        </row>
        <row r="1133">
          <cell r="A1133" t="str">
            <v>5 S 02 990 12</v>
          </cell>
          <cell r="B1133" t="str">
            <v>Fresagem descontínua revest. betuminoso</v>
          </cell>
          <cell r="E1133" t="str">
            <v>m3</v>
          </cell>
          <cell r="F1133">
            <v>129.41999999999999</v>
          </cell>
        </row>
        <row r="1134">
          <cell r="A1134" t="str">
            <v>5 S 04 300 16</v>
          </cell>
          <cell r="B1134" t="str">
            <v>Bueiro met. chapas múltiplas D=1,60m galv.</v>
          </cell>
          <cell r="E1134" t="str">
            <v>m</v>
          </cell>
          <cell r="F1134">
            <v>1028.1099999999999</v>
          </cell>
        </row>
        <row r="1135">
          <cell r="A1135" t="str">
            <v>5 S 04 300 20</v>
          </cell>
          <cell r="B1135" t="str">
            <v>Bueiro met. chapas múltiplas D=2,00m galv.</v>
          </cell>
          <cell r="E1135" t="str">
            <v>m</v>
          </cell>
          <cell r="F1135">
            <v>1279.3399999999999</v>
          </cell>
        </row>
        <row r="1136">
          <cell r="A1136" t="str">
            <v>5 S 04 301 16</v>
          </cell>
          <cell r="B1136" t="str">
            <v>Bueiro met. chapas múltiplas D=1,60m rev. epoxy</v>
          </cell>
          <cell r="E1136" t="str">
            <v>m</v>
          </cell>
          <cell r="F1136">
            <v>1076.94</v>
          </cell>
        </row>
        <row r="1137">
          <cell r="A1137" t="str">
            <v>5 S 04 301 20</v>
          </cell>
          <cell r="B1137" t="str">
            <v>Bueiro met. chapas múltiplas D=2,00m rev. epoxy</v>
          </cell>
          <cell r="E1137" t="str">
            <v>m</v>
          </cell>
          <cell r="F1137">
            <v>1339.98</v>
          </cell>
        </row>
        <row r="1138">
          <cell r="A1138" t="str">
            <v>5 S 04 310 16</v>
          </cell>
          <cell r="B1138" t="str">
            <v>Bueiro met. s/ interrup. de tráf. D=1,60m galv.</v>
          </cell>
          <cell r="E1138" t="str">
            <v>m</v>
          </cell>
          <cell r="F1138">
            <v>1958.05</v>
          </cell>
        </row>
        <row r="1139">
          <cell r="A1139" t="str">
            <v>5 S 04 310 20</v>
          </cell>
          <cell r="B1139" t="str">
            <v>Bueiro met. s/ interrup. de tráf. D=2,00m galv.</v>
          </cell>
          <cell r="E1139" t="str">
            <v>m</v>
          </cell>
          <cell r="F1139">
            <v>2435.4499999999998</v>
          </cell>
        </row>
        <row r="1140">
          <cell r="A1140" t="str">
            <v>5 S 04 311 16</v>
          </cell>
          <cell r="B1140" t="str">
            <v>Bueiro met.s/interrupção traf. D=1,60 m rev.epoxy</v>
          </cell>
          <cell r="E1140" t="str">
            <v>m</v>
          </cell>
          <cell r="F1140">
            <v>2031.03</v>
          </cell>
        </row>
        <row r="1141">
          <cell r="A1141" t="str">
            <v>5 S 04 311 20</v>
          </cell>
          <cell r="B1141" t="str">
            <v>Bueiro met.s/interrupção tráf. D=2,00 m rev. epoxy</v>
          </cell>
          <cell r="E1141" t="str">
            <v>m</v>
          </cell>
          <cell r="F1141">
            <v>2442.35</v>
          </cell>
        </row>
        <row r="1142">
          <cell r="A1142" t="str">
            <v>5 S 04 999 01</v>
          </cell>
          <cell r="B1142" t="str">
            <v>Remoção de bueiros existentes</v>
          </cell>
          <cell r="E1142" t="str">
            <v>m</v>
          </cell>
          <cell r="F1142">
            <v>36.86</v>
          </cell>
        </row>
        <row r="1143">
          <cell r="A1143" t="str">
            <v>5 S 04 999 04</v>
          </cell>
          <cell r="B1143" t="str">
            <v>Restauração de disp. danif. com concr. fck=12 MPa</v>
          </cell>
          <cell r="E1143" t="str">
            <v>m3</v>
          </cell>
          <cell r="F1143">
            <v>246.17</v>
          </cell>
        </row>
        <row r="1144">
          <cell r="A1144" t="str">
            <v>5 S 04 999 07</v>
          </cell>
          <cell r="B1144" t="str">
            <v>Demolição de dispositivos de concreto simples</v>
          </cell>
          <cell r="E1144" t="str">
            <v>m3</v>
          </cell>
          <cell r="F1144">
            <v>67.47</v>
          </cell>
        </row>
        <row r="1145">
          <cell r="A1145" t="str">
            <v>5 S 04 999 08</v>
          </cell>
          <cell r="B1145" t="str">
            <v>Demolição de dispositivos de concreto armado</v>
          </cell>
          <cell r="E1145" t="str">
            <v>m3</v>
          </cell>
          <cell r="F1145">
            <v>306.33</v>
          </cell>
        </row>
        <row r="1146">
          <cell r="A1146" t="str">
            <v>5 S 05 100 00</v>
          </cell>
          <cell r="B1146" t="str">
            <v>Enleivamento</v>
          </cell>
          <cell r="E1146" t="str">
            <v>m2</v>
          </cell>
          <cell r="F1146">
            <v>3.92</v>
          </cell>
        </row>
        <row r="1147">
          <cell r="A1147" t="str">
            <v>5 S 05 102 00</v>
          </cell>
          <cell r="B1147" t="str">
            <v>Hidrossemeadura</v>
          </cell>
          <cell r="E1147" t="str">
            <v>m2</v>
          </cell>
          <cell r="F1147">
            <v>0.86</v>
          </cell>
        </row>
        <row r="1148">
          <cell r="A1148" t="str">
            <v>5 S 05 300 01</v>
          </cell>
          <cell r="B1148" t="str">
            <v>Alvenaria de pedra arrumada</v>
          </cell>
          <cell r="E1148" t="str">
            <v>m3</v>
          </cell>
          <cell r="F1148">
            <v>56.22</v>
          </cell>
        </row>
        <row r="1149">
          <cell r="A1149" t="str">
            <v>5 S 05 300 02</v>
          </cell>
          <cell r="B1149" t="str">
            <v>Enrocamento de pedra jogada</v>
          </cell>
          <cell r="E1149" t="str">
            <v>m3</v>
          </cell>
          <cell r="F1149">
            <v>32.03</v>
          </cell>
        </row>
        <row r="1150">
          <cell r="A1150" t="str">
            <v>5 S 05 301 00</v>
          </cell>
          <cell r="B1150" t="str">
            <v>Alvenaria de pedra argamassada</v>
          </cell>
          <cell r="E1150" t="str">
            <v>m3</v>
          </cell>
          <cell r="F1150">
            <v>139.43</v>
          </cell>
        </row>
        <row r="1151">
          <cell r="A1151" t="str">
            <v>5 S 05 302 01</v>
          </cell>
          <cell r="B1151" t="str">
            <v>Muro de gabião tipo caixa</v>
          </cell>
          <cell r="E1151" t="str">
            <v>m3</v>
          </cell>
          <cell r="F1151">
            <v>138.34</v>
          </cell>
        </row>
        <row r="1152">
          <cell r="A1152" t="str">
            <v>5 S 05 303 01</v>
          </cell>
          <cell r="B1152" t="str">
            <v>Terra armada - ECE - greide 0,0&lt;h&lt;6,00m</v>
          </cell>
          <cell r="E1152" t="str">
            <v>m2</v>
          </cell>
          <cell r="F1152">
            <v>196.56</v>
          </cell>
        </row>
        <row r="1153">
          <cell r="A1153" t="str">
            <v>5 S 05 303 02</v>
          </cell>
          <cell r="B1153" t="str">
            <v>Terra armada - ECE - greide 6,0&lt;h&lt;9,00</v>
          </cell>
          <cell r="E1153" t="str">
            <v>m2</v>
          </cell>
          <cell r="F1153">
            <v>220.52</v>
          </cell>
        </row>
        <row r="1154">
          <cell r="A1154" t="str">
            <v>5 S 05 303 03</v>
          </cell>
          <cell r="B1154" t="str">
            <v>Terra armada - ECE - greide 9,0&lt;h&lt;12,00m</v>
          </cell>
          <cell r="E1154" t="str">
            <v>m2</v>
          </cell>
          <cell r="F1154">
            <v>244.38</v>
          </cell>
        </row>
        <row r="1155">
          <cell r="A1155" t="str">
            <v>5 S 05 303 04</v>
          </cell>
          <cell r="B1155" t="str">
            <v>Terra armada - ECE - pé de talude 0,0&lt;h&lt;6,00m</v>
          </cell>
          <cell r="E1155" t="str">
            <v>m2</v>
          </cell>
          <cell r="F1155">
            <v>231.72</v>
          </cell>
        </row>
        <row r="1156">
          <cell r="A1156" t="str">
            <v>5 S 05 303 05</v>
          </cell>
          <cell r="B1156" t="str">
            <v>Terra armada - ECE - pé de talude 6,0&lt;h&lt;9,00m</v>
          </cell>
          <cell r="E1156" t="str">
            <v>m2</v>
          </cell>
          <cell r="F1156">
            <v>260.49</v>
          </cell>
        </row>
        <row r="1157">
          <cell r="A1157" t="str">
            <v>5 S 05 303 06</v>
          </cell>
          <cell r="B1157" t="str">
            <v>Terra armada - ECE - pé de talude 9,0&lt;h&lt;12,00m</v>
          </cell>
          <cell r="E1157" t="str">
            <v>m2</v>
          </cell>
          <cell r="F1157">
            <v>287.66000000000003</v>
          </cell>
        </row>
        <row r="1158">
          <cell r="A1158" t="str">
            <v>5 S 05 303 07</v>
          </cell>
          <cell r="B1158" t="str">
            <v>Terra armada - ECE - encontro portante 0,0&lt;h&lt;6,0m</v>
          </cell>
          <cell r="E1158" t="str">
            <v>m2</v>
          </cell>
          <cell r="F1158">
            <v>421.92</v>
          </cell>
        </row>
        <row r="1159">
          <cell r="A1159" t="str">
            <v>5 S 05 303 08</v>
          </cell>
          <cell r="B1159" t="str">
            <v>Terra armada - ECE - encontro portante 6,0&lt;h&lt;9,00m</v>
          </cell>
          <cell r="E1159" t="str">
            <v>m2</v>
          </cell>
          <cell r="F1159">
            <v>562.24</v>
          </cell>
        </row>
        <row r="1160">
          <cell r="A1160" t="str">
            <v>5 S 05 303 09</v>
          </cell>
          <cell r="B1160" t="str">
            <v>Escamas de concreto armado para terra armada</v>
          </cell>
          <cell r="E1160" t="str">
            <v>m3</v>
          </cell>
          <cell r="F1160">
            <v>535.33000000000004</v>
          </cell>
        </row>
        <row r="1161">
          <cell r="A1161" t="str">
            <v>5 S 05 303 10</v>
          </cell>
          <cell r="B1161" t="str">
            <v>Conc. de soleira e arrem. de maciço de terra arm.</v>
          </cell>
          <cell r="E1161" t="str">
            <v>m3</v>
          </cell>
          <cell r="F1161">
            <v>254.14</v>
          </cell>
        </row>
        <row r="1162">
          <cell r="A1162" t="str">
            <v>5 S 05 303 11</v>
          </cell>
          <cell r="B1162" t="str">
            <v>Montagem de maciço terra armada</v>
          </cell>
          <cell r="E1162" t="str">
            <v>m2</v>
          </cell>
          <cell r="F1162">
            <v>61.95</v>
          </cell>
        </row>
        <row r="1163">
          <cell r="A1163" t="str">
            <v>5 S 05 340 01</v>
          </cell>
          <cell r="B1163" t="str">
            <v>Execução cortina atirantada conc.armado fck=15 MPa</v>
          </cell>
          <cell r="E1163" t="str">
            <v>m3</v>
          </cell>
          <cell r="F1163">
            <v>882.36</v>
          </cell>
        </row>
        <row r="1164">
          <cell r="A1164" t="str">
            <v>5 S 05 900 01</v>
          </cell>
          <cell r="B1164" t="str">
            <v>Execução tirante protendido cortina atirantada</v>
          </cell>
          <cell r="E1164" t="str">
            <v>m</v>
          </cell>
          <cell r="F1164">
            <v>92.75</v>
          </cell>
        </row>
        <row r="1165">
          <cell r="A1165" t="str">
            <v>5 S 06 400 01</v>
          </cell>
          <cell r="B1165" t="str">
            <v>Cêrcas arame farp. c/ mourão conc. seção quadr.</v>
          </cell>
          <cell r="E1165" t="str">
            <v>m</v>
          </cell>
          <cell r="F1165">
            <v>15.13</v>
          </cell>
        </row>
        <row r="1166">
          <cell r="A1166" t="str">
            <v>5 S 06 400 02</v>
          </cell>
          <cell r="B1166" t="str">
            <v>Cerca arame farp. c/ mourão de conc. seção triang</v>
          </cell>
          <cell r="E1166" t="str">
            <v>m</v>
          </cell>
          <cell r="F1166">
            <v>11.7</v>
          </cell>
        </row>
        <row r="1167">
          <cell r="A1167" t="str">
            <v>5 S 06 410 00</v>
          </cell>
          <cell r="B1167" t="str">
            <v>Cêrcas arame farpado com suporte madeira</v>
          </cell>
          <cell r="E1167" t="str">
            <v>m</v>
          </cell>
          <cell r="F1167">
            <v>18.739999999999998</v>
          </cell>
        </row>
        <row r="1168">
          <cell r="A1168" t="str">
            <v>5 S 09 001 07</v>
          </cell>
          <cell r="B1168" t="str">
            <v>Transporte local em rodov. não pavim.</v>
          </cell>
          <cell r="E1168" t="str">
            <v>tkm</v>
          </cell>
          <cell r="F1168">
            <v>0.55000000000000004</v>
          </cell>
        </row>
        <row r="1169">
          <cell r="A1169" t="str">
            <v>5 S 09 001 90</v>
          </cell>
          <cell r="B1169" t="str">
            <v>Transporte comercial c/ carroc. rodov. não pav.</v>
          </cell>
          <cell r="E1169" t="str">
            <v>tkm</v>
          </cell>
          <cell r="F1169">
            <v>0.36</v>
          </cell>
        </row>
        <row r="1170">
          <cell r="A1170" t="str">
            <v>5 S 09 002 07</v>
          </cell>
          <cell r="B1170" t="str">
            <v>Transporte local em rodov. pavim.</v>
          </cell>
          <cell r="E1170" t="str">
            <v>tkm</v>
          </cell>
          <cell r="F1170">
            <v>0.41</v>
          </cell>
        </row>
        <row r="1171">
          <cell r="A1171" t="str">
            <v>5 S 09 002 90</v>
          </cell>
          <cell r="B1171" t="str">
            <v>Transporte comercial c/ carroceria rodov. pav.</v>
          </cell>
          <cell r="E1171" t="str">
            <v>tkm</v>
          </cell>
          <cell r="F1171">
            <v>0.24</v>
          </cell>
        </row>
        <row r="1173">
          <cell r="B1173" t="str">
            <v>MATERIAIS</v>
          </cell>
          <cell r="C1173" t="str">
            <v>Und Com</v>
          </cell>
          <cell r="D1173" t="str">
            <v>Fator de Conversão</v>
          </cell>
          <cell r="E1173" t="str">
            <v>Und</v>
          </cell>
        </row>
        <row r="1174">
          <cell r="A1174" t="str">
            <v>AM01</v>
          </cell>
          <cell r="B1174" t="str">
            <v>Aço D=4,2 mm CA 25</v>
          </cell>
          <cell r="C1174" t="str">
            <v>kg</v>
          </cell>
          <cell r="D1174">
            <v>1</v>
          </cell>
          <cell r="E1174" t="str">
            <v>kg</v>
          </cell>
        </row>
        <row r="1175">
          <cell r="A1175" t="str">
            <v>AM02</v>
          </cell>
          <cell r="B1175" t="str">
            <v>Aço D=6,3 mm CA 25</v>
          </cell>
          <cell r="C1175" t="str">
            <v>kg</v>
          </cell>
          <cell r="D1175">
            <v>1</v>
          </cell>
          <cell r="E1175" t="str">
            <v>kg</v>
          </cell>
        </row>
        <row r="1176">
          <cell r="A1176" t="str">
            <v>AM03</v>
          </cell>
          <cell r="B1176" t="str">
            <v>Aço D=10 mm CA 25</v>
          </cell>
          <cell r="C1176" t="str">
            <v>kg</v>
          </cell>
          <cell r="D1176">
            <v>1</v>
          </cell>
          <cell r="E1176" t="str">
            <v>kg</v>
          </cell>
        </row>
        <row r="1177">
          <cell r="A1177" t="str">
            <v>AM04</v>
          </cell>
          <cell r="B1177" t="str">
            <v>Aço D=6,3 mm CA 50</v>
          </cell>
          <cell r="C1177" t="str">
            <v>kg</v>
          </cell>
          <cell r="D1177">
            <v>1</v>
          </cell>
          <cell r="E1177" t="str">
            <v>kg</v>
          </cell>
        </row>
        <row r="1178">
          <cell r="A1178" t="str">
            <v>AM05</v>
          </cell>
          <cell r="B1178" t="str">
            <v>Aço D=10 mm CA 50</v>
          </cell>
          <cell r="C1178" t="str">
            <v>kg</v>
          </cell>
          <cell r="D1178">
            <v>1</v>
          </cell>
          <cell r="E1178" t="str">
            <v>kg</v>
          </cell>
        </row>
        <row r="1179">
          <cell r="A1179" t="str">
            <v>AM06</v>
          </cell>
          <cell r="B1179" t="str">
            <v>Aço D=4,2 mm CA 60</v>
          </cell>
          <cell r="C1179" t="str">
            <v>kg</v>
          </cell>
          <cell r="D1179">
            <v>1</v>
          </cell>
          <cell r="E1179" t="str">
            <v>kg</v>
          </cell>
        </row>
        <row r="1180">
          <cell r="A1180" t="str">
            <v>AM07</v>
          </cell>
          <cell r="B1180" t="str">
            <v>Aço D=5,0 mm CA 60</v>
          </cell>
          <cell r="C1180" t="str">
            <v>kg</v>
          </cell>
          <cell r="D1180">
            <v>1</v>
          </cell>
          <cell r="E1180" t="str">
            <v>kg</v>
          </cell>
        </row>
        <row r="1181">
          <cell r="A1181" t="str">
            <v>AM08</v>
          </cell>
          <cell r="B1181" t="str">
            <v>Aço D=6,0 mm CA 60</v>
          </cell>
          <cell r="C1181" t="str">
            <v>kg</v>
          </cell>
          <cell r="D1181">
            <v>1</v>
          </cell>
          <cell r="E1181" t="str">
            <v>kg</v>
          </cell>
        </row>
        <row r="1182">
          <cell r="A1182" t="str">
            <v>AM09</v>
          </cell>
          <cell r="B1182" t="str">
            <v>Mandíbula móvel p/ britador 6240C</v>
          </cell>
          <cell r="C1182" t="str">
            <v>un</v>
          </cell>
          <cell r="D1182">
            <v>216</v>
          </cell>
          <cell r="E1182" t="str">
            <v>u/h</v>
          </cell>
        </row>
        <row r="1183">
          <cell r="A1183" t="str">
            <v>AM10</v>
          </cell>
          <cell r="B1183" t="str">
            <v>Mandíbula fixa p/ britador 6240C</v>
          </cell>
          <cell r="C1183" t="str">
            <v>un</v>
          </cell>
          <cell r="D1183">
            <v>133</v>
          </cell>
          <cell r="E1183" t="str">
            <v>u/h</v>
          </cell>
        </row>
        <row r="1184">
          <cell r="A1184" t="str">
            <v>AM11</v>
          </cell>
          <cell r="B1184" t="str">
            <v>Revestimento móvel p/ britador 60TS</v>
          </cell>
          <cell r="C1184" t="str">
            <v>un</v>
          </cell>
          <cell r="D1184">
            <v>381</v>
          </cell>
          <cell r="E1184" t="str">
            <v>u/h</v>
          </cell>
        </row>
        <row r="1185">
          <cell r="A1185" t="str">
            <v>AM12</v>
          </cell>
          <cell r="B1185" t="str">
            <v>Revestimento fixo p/ britador 60TS</v>
          </cell>
          <cell r="C1185" t="str">
            <v>un</v>
          </cell>
          <cell r="D1185">
            <v>395</v>
          </cell>
          <cell r="E1185" t="str">
            <v>u/h</v>
          </cell>
        </row>
        <row r="1186">
          <cell r="A1186" t="str">
            <v>AM19</v>
          </cell>
          <cell r="B1186" t="str">
            <v>Mandíbula fixa p/ britador 4230</v>
          </cell>
          <cell r="C1186" t="str">
            <v>un</v>
          </cell>
          <cell r="D1186">
            <v>150</v>
          </cell>
          <cell r="E1186" t="str">
            <v>u/h</v>
          </cell>
        </row>
        <row r="1187">
          <cell r="A1187" t="str">
            <v>AM20</v>
          </cell>
          <cell r="B1187" t="str">
            <v>Mandíbula móvel p/ britador 4230</v>
          </cell>
          <cell r="C1187" t="str">
            <v>un</v>
          </cell>
          <cell r="D1187">
            <v>100</v>
          </cell>
          <cell r="E1187" t="str">
            <v>u/h</v>
          </cell>
        </row>
        <row r="1188">
          <cell r="A1188" t="str">
            <v>AM25</v>
          </cell>
          <cell r="B1188" t="str">
            <v>Mandíbula móvel para britador 80x50</v>
          </cell>
          <cell r="C1188" t="str">
            <v>un</v>
          </cell>
          <cell r="D1188">
            <v>250</v>
          </cell>
          <cell r="E1188" t="str">
            <v>u/h</v>
          </cell>
        </row>
        <row r="1189">
          <cell r="A1189" t="str">
            <v>AM26</v>
          </cell>
          <cell r="B1189" t="str">
            <v>Mandíbula fixa para britador 80x50</v>
          </cell>
          <cell r="C1189" t="str">
            <v>un</v>
          </cell>
          <cell r="D1189">
            <v>437</v>
          </cell>
          <cell r="E1189" t="str">
            <v>u/h</v>
          </cell>
        </row>
        <row r="1190">
          <cell r="A1190" t="str">
            <v>AM27</v>
          </cell>
          <cell r="B1190" t="str">
            <v>Revestimento móvel p/ britador 90TS</v>
          </cell>
          <cell r="C1190" t="str">
            <v>un</v>
          </cell>
          <cell r="D1190">
            <v>338</v>
          </cell>
          <cell r="E1190" t="str">
            <v>u/h</v>
          </cell>
        </row>
        <row r="1191">
          <cell r="A1191" t="str">
            <v>AM28</v>
          </cell>
          <cell r="B1191" t="str">
            <v>Revestimento fixo p/ britador 90TS</v>
          </cell>
          <cell r="C1191" t="str">
            <v>un</v>
          </cell>
          <cell r="D1191">
            <v>440</v>
          </cell>
          <cell r="E1191" t="str">
            <v>u/h</v>
          </cell>
        </row>
        <row r="1192">
          <cell r="A1192" t="str">
            <v>AM29</v>
          </cell>
          <cell r="B1192" t="str">
            <v>Revestimento móvel p/ britador 90TF</v>
          </cell>
          <cell r="C1192" t="str">
            <v>un</v>
          </cell>
          <cell r="D1192">
            <v>99</v>
          </cell>
          <cell r="E1192" t="str">
            <v>u/h</v>
          </cell>
        </row>
        <row r="1193">
          <cell r="A1193" t="str">
            <v>AM30</v>
          </cell>
          <cell r="B1193" t="str">
            <v>Revestimento fixo p/ britador 90TF</v>
          </cell>
          <cell r="C1193" t="str">
            <v>un</v>
          </cell>
          <cell r="D1193">
            <v>125</v>
          </cell>
          <cell r="E1193" t="str">
            <v>u/h</v>
          </cell>
        </row>
        <row r="1194">
          <cell r="A1194" t="str">
            <v>AM35</v>
          </cell>
          <cell r="B1194" t="str">
            <v>Brita 1</v>
          </cell>
          <cell r="C1194" t="str">
            <v>m3</v>
          </cell>
          <cell r="D1194">
            <v>1</v>
          </cell>
          <cell r="E1194" t="str">
            <v>m3</v>
          </cell>
        </row>
        <row r="1195">
          <cell r="A1195" t="str">
            <v>AM36</v>
          </cell>
          <cell r="B1195" t="str">
            <v>Brita 2</v>
          </cell>
          <cell r="C1195" t="str">
            <v>m3</v>
          </cell>
          <cell r="D1195">
            <v>1</v>
          </cell>
          <cell r="E1195" t="str">
            <v>m3</v>
          </cell>
        </row>
        <row r="1196">
          <cell r="A1196" t="str">
            <v>AM37</v>
          </cell>
          <cell r="B1196" t="str">
            <v>Brita 3</v>
          </cell>
          <cell r="C1196" t="str">
            <v>m3</v>
          </cell>
          <cell r="D1196">
            <v>1</v>
          </cell>
          <cell r="E1196" t="str">
            <v>m3</v>
          </cell>
        </row>
        <row r="1197">
          <cell r="A1197" t="str">
            <v>F801</v>
          </cell>
          <cell r="B1197" t="str">
            <v>Bomba hidráulica alta pressão MAC</v>
          </cell>
          <cell r="C1197" t="str">
            <v>dia</v>
          </cell>
          <cell r="D1197">
            <v>8</v>
          </cell>
          <cell r="E1197" t="str">
            <v>h</v>
          </cell>
        </row>
        <row r="1198">
          <cell r="A1198" t="str">
            <v>F802</v>
          </cell>
          <cell r="B1198" t="str">
            <v>Bomba eletr p/ injeção de nata MAC</v>
          </cell>
          <cell r="C1198" t="str">
            <v>dia</v>
          </cell>
          <cell r="D1198">
            <v>8</v>
          </cell>
          <cell r="E1198" t="str">
            <v>h</v>
          </cell>
        </row>
        <row r="1199">
          <cell r="A1199" t="str">
            <v>F803</v>
          </cell>
          <cell r="B1199" t="str">
            <v>Macaco p/ protensão MAC 7</v>
          </cell>
          <cell r="C1199" t="str">
            <v>dia</v>
          </cell>
          <cell r="D1199">
            <v>8</v>
          </cell>
          <cell r="E1199" t="str">
            <v>h</v>
          </cell>
        </row>
        <row r="1200">
          <cell r="A1200" t="str">
            <v>F804</v>
          </cell>
          <cell r="B1200" t="str">
            <v>Macaco p/ protensão MAC 12</v>
          </cell>
          <cell r="C1200" t="str">
            <v>dia</v>
          </cell>
          <cell r="D1200">
            <v>8</v>
          </cell>
          <cell r="E1200" t="str">
            <v>h</v>
          </cell>
        </row>
        <row r="1201">
          <cell r="A1201" t="str">
            <v>F805</v>
          </cell>
          <cell r="B1201" t="str">
            <v>Macaco p/ protensão MAC 4</v>
          </cell>
          <cell r="C1201" t="str">
            <v>dia</v>
          </cell>
          <cell r="D1201">
            <v>8</v>
          </cell>
          <cell r="E1201" t="str">
            <v>h</v>
          </cell>
        </row>
        <row r="1202">
          <cell r="A1202" t="str">
            <v>F807</v>
          </cell>
          <cell r="B1202" t="str">
            <v>Bomba hidr. alta pressão STUP</v>
          </cell>
          <cell r="C1202" t="str">
            <v>dia</v>
          </cell>
          <cell r="D1202">
            <v>8</v>
          </cell>
          <cell r="E1202" t="str">
            <v>h</v>
          </cell>
        </row>
        <row r="1203">
          <cell r="A1203" t="str">
            <v>F808</v>
          </cell>
          <cell r="B1203" t="str">
            <v>Bomba eletr. injeção de nata STUP</v>
          </cell>
          <cell r="C1203" t="str">
            <v>dia</v>
          </cell>
          <cell r="D1203">
            <v>8</v>
          </cell>
          <cell r="E1203" t="str">
            <v>h</v>
          </cell>
        </row>
        <row r="1204">
          <cell r="A1204" t="str">
            <v>F809</v>
          </cell>
          <cell r="B1204" t="str">
            <v>Macaco p/ protensão STUP</v>
          </cell>
          <cell r="C1204" t="str">
            <v>dia</v>
          </cell>
          <cell r="D1204">
            <v>8</v>
          </cell>
          <cell r="E1204" t="str">
            <v>h</v>
          </cell>
        </row>
        <row r="1205">
          <cell r="A1205" t="str">
            <v>F810</v>
          </cell>
          <cell r="B1205" t="str">
            <v>Macaco p/ protensão STUP</v>
          </cell>
          <cell r="C1205" t="str">
            <v>dia</v>
          </cell>
          <cell r="D1205">
            <v>8</v>
          </cell>
          <cell r="E1205" t="str">
            <v>h</v>
          </cell>
        </row>
        <row r="1206">
          <cell r="A1206" t="str">
            <v>F811</v>
          </cell>
          <cell r="B1206" t="str">
            <v>Macaco p/ protensão STUP</v>
          </cell>
          <cell r="C1206" t="str">
            <v>dia</v>
          </cell>
          <cell r="D1206">
            <v>8</v>
          </cell>
          <cell r="E1206" t="str">
            <v>h</v>
          </cell>
        </row>
        <row r="1207">
          <cell r="A1207" t="str">
            <v>F812</v>
          </cell>
          <cell r="B1207" t="str">
            <v>Macaco p/ protensão STUP</v>
          </cell>
          <cell r="C1207" t="str">
            <v>dia</v>
          </cell>
          <cell r="D1207">
            <v>8</v>
          </cell>
          <cell r="E1207" t="str">
            <v>h</v>
          </cell>
        </row>
        <row r="1208">
          <cell r="A1208" t="str">
            <v>F813</v>
          </cell>
          <cell r="B1208" t="str">
            <v>Macaco p/ prot. de tirante D=32mm</v>
          </cell>
          <cell r="C1208" t="str">
            <v>dia</v>
          </cell>
          <cell r="D1208">
            <v>8</v>
          </cell>
          <cell r="E1208" t="str">
            <v>h</v>
          </cell>
        </row>
        <row r="1209">
          <cell r="A1209" t="str">
            <v>F814</v>
          </cell>
          <cell r="B1209" t="str">
            <v>Injeção de nata de cimento</v>
          </cell>
          <cell r="C1209" t="str">
            <v>m</v>
          </cell>
          <cell r="D1209">
            <v>1</v>
          </cell>
          <cell r="E1209" t="str">
            <v>m</v>
          </cell>
        </row>
        <row r="1210">
          <cell r="A1210" t="str">
            <v>F943</v>
          </cell>
          <cell r="B1210" t="str">
            <v>Terra Armada - moldes metálicos</v>
          </cell>
          <cell r="C1210" t="str">
            <v>cj</v>
          </cell>
          <cell r="D1210">
            <v>1</v>
          </cell>
          <cell r="E1210" t="str">
            <v>m3</v>
          </cell>
        </row>
        <row r="1211">
          <cell r="A1211" t="str">
            <v>M001</v>
          </cell>
          <cell r="B1211" t="str">
            <v>Gasolina</v>
          </cell>
          <cell r="C1211" t="str">
            <v>l</v>
          </cell>
          <cell r="D1211">
            <v>1</v>
          </cell>
          <cell r="E1211" t="str">
            <v>l</v>
          </cell>
        </row>
        <row r="1212">
          <cell r="A1212" t="str">
            <v>M002</v>
          </cell>
          <cell r="B1212" t="str">
            <v>Diesel</v>
          </cell>
          <cell r="C1212" t="str">
            <v>l</v>
          </cell>
          <cell r="D1212">
            <v>1</v>
          </cell>
          <cell r="E1212" t="str">
            <v>l</v>
          </cell>
        </row>
        <row r="1213">
          <cell r="A1213" t="str">
            <v>M003</v>
          </cell>
          <cell r="B1213" t="str">
            <v>Óleo combustível 1A</v>
          </cell>
          <cell r="C1213" t="str">
            <v>l</v>
          </cell>
          <cell r="D1213">
            <v>1</v>
          </cell>
          <cell r="E1213" t="str">
            <v>l</v>
          </cell>
        </row>
        <row r="1214">
          <cell r="A1214" t="str">
            <v>M004</v>
          </cell>
          <cell r="B1214" t="str">
            <v>Álcool</v>
          </cell>
          <cell r="C1214" t="str">
            <v>l</v>
          </cell>
          <cell r="D1214">
            <v>1</v>
          </cell>
          <cell r="E1214" t="str">
            <v>l</v>
          </cell>
        </row>
        <row r="1215">
          <cell r="A1215" t="str">
            <v>M005</v>
          </cell>
          <cell r="B1215" t="str">
            <v>Energia elétrica</v>
          </cell>
          <cell r="C1215" t="str">
            <v>kwh</v>
          </cell>
          <cell r="D1215">
            <v>1</v>
          </cell>
          <cell r="E1215" t="str">
            <v>kwh</v>
          </cell>
        </row>
        <row r="1216">
          <cell r="A1216" t="str">
            <v>M101</v>
          </cell>
          <cell r="B1216" t="str">
            <v>Cimento asfáltico CAP-20</v>
          </cell>
          <cell r="C1216" t="str">
            <v>t</v>
          </cell>
          <cell r="D1216">
            <v>1</v>
          </cell>
          <cell r="E1216" t="str">
            <v>t</v>
          </cell>
        </row>
        <row r="1217">
          <cell r="A1217" t="str">
            <v>M102</v>
          </cell>
          <cell r="B1217" t="str">
            <v>Cimento asfáltico CAP-40</v>
          </cell>
          <cell r="C1217" t="str">
            <v>t</v>
          </cell>
          <cell r="D1217">
            <v>1</v>
          </cell>
          <cell r="E1217" t="str">
            <v>t</v>
          </cell>
        </row>
        <row r="1218">
          <cell r="A1218" t="str">
            <v>M103</v>
          </cell>
          <cell r="B1218" t="str">
            <v>Asfalto diluído CM-30</v>
          </cell>
          <cell r="C1218" t="str">
            <v>t</v>
          </cell>
          <cell r="D1218">
            <v>1</v>
          </cell>
          <cell r="E1218" t="str">
            <v>t</v>
          </cell>
        </row>
        <row r="1219">
          <cell r="A1219" t="str">
            <v>M104</v>
          </cell>
          <cell r="B1219" t="str">
            <v>Emulsão asfáltica RR-1C</v>
          </cell>
          <cell r="C1219" t="str">
            <v>t</v>
          </cell>
          <cell r="D1219">
            <v>1</v>
          </cell>
          <cell r="E1219" t="str">
            <v>t</v>
          </cell>
        </row>
        <row r="1220">
          <cell r="A1220" t="str">
            <v>M105</v>
          </cell>
          <cell r="B1220" t="str">
            <v>Emulsão asfáltica RR-2C</v>
          </cell>
          <cell r="C1220" t="str">
            <v>t</v>
          </cell>
          <cell r="D1220">
            <v>1</v>
          </cell>
          <cell r="E1220" t="str">
            <v>t</v>
          </cell>
        </row>
        <row r="1221">
          <cell r="A1221" t="str">
            <v>M106</v>
          </cell>
          <cell r="B1221" t="str">
            <v>Cimento asfáltico CAP 7</v>
          </cell>
          <cell r="C1221" t="str">
            <v>t</v>
          </cell>
          <cell r="D1221">
            <v>1</v>
          </cell>
          <cell r="E1221" t="str">
            <v>t</v>
          </cell>
        </row>
        <row r="1222">
          <cell r="A1222" t="str">
            <v>M107</v>
          </cell>
          <cell r="B1222" t="str">
            <v>Emulsão asfáltica RM-1C</v>
          </cell>
          <cell r="C1222" t="str">
            <v>t</v>
          </cell>
          <cell r="D1222">
            <v>1</v>
          </cell>
          <cell r="E1222" t="str">
            <v>t</v>
          </cell>
        </row>
        <row r="1223">
          <cell r="A1223" t="str">
            <v>M108</v>
          </cell>
          <cell r="B1223" t="str">
            <v>Emulsão asfáltica RM-2C</v>
          </cell>
          <cell r="C1223" t="str">
            <v>t</v>
          </cell>
          <cell r="D1223">
            <v>1</v>
          </cell>
          <cell r="E1223" t="str">
            <v>t</v>
          </cell>
        </row>
        <row r="1224">
          <cell r="A1224" t="str">
            <v>M109</v>
          </cell>
          <cell r="B1224" t="str">
            <v>Emulsão asfáltica RL-1C</v>
          </cell>
          <cell r="C1224" t="str">
            <v>t</v>
          </cell>
          <cell r="D1224">
            <v>1</v>
          </cell>
          <cell r="E1224" t="str">
            <v>t</v>
          </cell>
        </row>
        <row r="1225">
          <cell r="A1225" t="str">
            <v>M110</v>
          </cell>
          <cell r="B1225" t="str">
            <v>Emulsão polim. p/ micro-rev. a frio</v>
          </cell>
          <cell r="C1225" t="str">
            <v>t</v>
          </cell>
          <cell r="D1225">
            <v>1</v>
          </cell>
          <cell r="E1225" t="str">
            <v>t</v>
          </cell>
        </row>
        <row r="1226">
          <cell r="A1226" t="str">
            <v>M111</v>
          </cell>
          <cell r="B1226" t="str">
            <v>Aditivo p/ controle de ruptura</v>
          </cell>
          <cell r="C1226" t="str">
            <v>kg</v>
          </cell>
          <cell r="D1226">
            <v>1</v>
          </cell>
          <cell r="E1226" t="str">
            <v>kg</v>
          </cell>
        </row>
        <row r="1227">
          <cell r="A1227" t="str">
            <v>M112</v>
          </cell>
          <cell r="B1227" t="str">
            <v>Aditivo sólido (fibras)</v>
          </cell>
          <cell r="C1227" t="str">
            <v>kg</v>
          </cell>
          <cell r="D1227">
            <v>1</v>
          </cell>
          <cell r="E1227" t="str">
            <v>kg</v>
          </cell>
        </row>
        <row r="1228">
          <cell r="A1228" t="str">
            <v>M114</v>
          </cell>
          <cell r="B1228" t="str">
            <v>Agente rejuv. p/ recicl. a quente</v>
          </cell>
          <cell r="C1228" t="str">
            <v>t</v>
          </cell>
          <cell r="D1228">
            <v>1</v>
          </cell>
          <cell r="E1228" t="str">
            <v>t</v>
          </cell>
        </row>
        <row r="1229">
          <cell r="A1229" t="str">
            <v>M201</v>
          </cell>
          <cell r="B1229" t="str">
            <v>Cimento portland CP-32 (a granel)</v>
          </cell>
          <cell r="C1229" t="str">
            <v>kg</v>
          </cell>
          <cell r="D1229">
            <v>1</v>
          </cell>
          <cell r="E1229" t="str">
            <v>kg</v>
          </cell>
        </row>
        <row r="1230">
          <cell r="A1230" t="str">
            <v>M202</v>
          </cell>
          <cell r="B1230" t="str">
            <v>Cimento portland CP-32</v>
          </cell>
          <cell r="C1230" t="str">
            <v>sc</v>
          </cell>
          <cell r="D1230">
            <v>50</v>
          </cell>
          <cell r="E1230" t="str">
            <v>kg</v>
          </cell>
        </row>
        <row r="1231">
          <cell r="A1231" t="str">
            <v>M307</v>
          </cell>
          <cell r="B1231" t="str">
            <v>Cordoalha CP-190 RB D=12,7mm</v>
          </cell>
          <cell r="C1231" t="str">
            <v>kg</v>
          </cell>
          <cell r="D1231">
            <v>1</v>
          </cell>
          <cell r="E1231" t="str">
            <v>kg</v>
          </cell>
        </row>
        <row r="1232">
          <cell r="A1232" t="str">
            <v>M319</v>
          </cell>
          <cell r="B1232" t="str">
            <v>Arame recozido nº. 18</v>
          </cell>
          <cell r="C1232" t="str">
            <v>kg</v>
          </cell>
          <cell r="D1232">
            <v>1</v>
          </cell>
          <cell r="E1232" t="str">
            <v>kg</v>
          </cell>
        </row>
        <row r="1233">
          <cell r="A1233" t="str">
            <v>M320</v>
          </cell>
          <cell r="B1233" t="str">
            <v>Pregos (18x30)</v>
          </cell>
          <cell r="C1233" t="str">
            <v>kg</v>
          </cell>
          <cell r="D1233">
            <v>1</v>
          </cell>
          <cell r="E1233" t="str">
            <v>kg</v>
          </cell>
        </row>
        <row r="1234">
          <cell r="A1234" t="str">
            <v>M321</v>
          </cell>
          <cell r="B1234" t="str">
            <v>Arame farpado nº. 16 galv. simples</v>
          </cell>
          <cell r="C1234" t="str">
            <v>rl</v>
          </cell>
          <cell r="D1234">
            <v>250</v>
          </cell>
          <cell r="E1234" t="str">
            <v>m</v>
          </cell>
        </row>
        <row r="1235">
          <cell r="A1235" t="str">
            <v>M322</v>
          </cell>
          <cell r="B1235" t="str">
            <v>Grampo para cerca galvanizado 1 x 9</v>
          </cell>
          <cell r="C1235" t="str">
            <v>kg</v>
          </cell>
          <cell r="D1235">
            <v>1</v>
          </cell>
          <cell r="E1235" t="str">
            <v>kg</v>
          </cell>
        </row>
        <row r="1236">
          <cell r="A1236" t="str">
            <v>M323</v>
          </cell>
          <cell r="B1236" t="str">
            <v>Cantoneira de aço 4" x 4" x 3/8"</v>
          </cell>
          <cell r="C1236" t="str">
            <v>kg</v>
          </cell>
          <cell r="D1236">
            <v>1</v>
          </cell>
          <cell r="E1236" t="str">
            <v>kg</v>
          </cell>
        </row>
        <row r="1237">
          <cell r="A1237" t="str">
            <v>M324</v>
          </cell>
          <cell r="B1237" t="str">
            <v>Pórtico metálico (15 a 17m de vão)</v>
          </cell>
          <cell r="C1237" t="str">
            <v>un</v>
          </cell>
          <cell r="D1237">
            <v>1</v>
          </cell>
          <cell r="E1237" t="str">
            <v>un</v>
          </cell>
        </row>
        <row r="1238">
          <cell r="A1238" t="str">
            <v>M325</v>
          </cell>
          <cell r="B1238" t="str">
            <v>Trilho metálico TR-37 (usado)</v>
          </cell>
          <cell r="C1238" t="str">
            <v>kg</v>
          </cell>
          <cell r="D1238">
            <v>1</v>
          </cell>
          <cell r="E1238" t="str">
            <v>kg</v>
          </cell>
        </row>
        <row r="1239">
          <cell r="A1239" t="str">
            <v>M326</v>
          </cell>
          <cell r="B1239" t="str">
            <v>Série de brocas S-12 D=22 mm</v>
          </cell>
          <cell r="C1239" t="str">
            <v>un</v>
          </cell>
          <cell r="D1239">
            <v>1</v>
          </cell>
          <cell r="E1239" t="str">
            <v>un</v>
          </cell>
        </row>
        <row r="1240">
          <cell r="A1240" t="str">
            <v>M328</v>
          </cell>
          <cell r="B1240" t="str">
            <v>Luva de emenda D=32mm</v>
          </cell>
          <cell r="C1240" t="str">
            <v>un</v>
          </cell>
          <cell r="D1240">
            <v>1</v>
          </cell>
          <cell r="E1240" t="str">
            <v>un</v>
          </cell>
        </row>
        <row r="1241">
          <cell r="A1241" t="str">
            <v>M330</v>
          </cell>
          <cell r="B1241" t="str">
            <v>Calha met. semicircular D=40 cm</v>
          </cell>
          <cell r="C1241" t="str">
            <v>m</v>
          </cell>
          <cell r="D1241">
            <v>1</v>
          </cell>
          <cell r="E1241" t="str">
            <v>m</v>
          </cell>
        </row>
        <row r="1242">
          <cell r="A1242" t="str">
            <v>M331</v>
          </cell>
          <cell r="B1242" t="str">
            <v>Paraf. fixação calha met. (1/2"x1")</v>
          </cell>
          <cell r="C1242" t="str">
            <v>un</v>
          </cell>
          <cell r="D1242">
            <v>1</v>
          </cell>
          <cell r="E1242" t="str">
            <v>un</v>
          </cell>
        </row>
        <row r="1243">
          <cell r="A1243" t="str">
            <v>M332</v>
          </cell>
          <cell r="B1243" t="str">
            <v>Paraf. forma de madeira (1/2"x3")</v>
          </cell>
          <cell r="C1243" t="str">
            <v>kg</v>
          </cell>
          <cell r="D1243">
            <v>1</v>
          </cell>
          <cell r="E1243" t="str">
            <v>kg</v>
          </cell>
        </row>
        <row r="1244">
          <cell r="A1244" t="str">
            <v>M334</v>
          </cell>
          <cell r="B1244" t="str">
            <v>Paraf. zinc. c/ fenda 1 1/2"x3/16"</v>
          </cell>
          <cell r="C1244" t="str">
            <v>un</v>
          </cell>
          <cell r="D1244">
            <v>1</v>
          </cell>
          <cell r="E1244" t="str">
            <v>un</v>
          </cell>
        </row>
        <row r="1245">
          <cell r="A1245" t="str">
            <v>M335</v>
          </cell>
          <cell r="B1245" t="str">
            <v>Paraf. zincado francês 4" x 5/16"</v>
          </cell>
          <cell r="C1245" t="str">
            <v>un</v>
          </cell>
          <cell r="D1245">
            <v>1</v>
          </cell>
          <cell r="E1245" t="str">
            <v>un</v>
          </cell>
        </row>
        <row r="1246">
          <cell r="A1246" t="str">
            <v>M338</v>
          </cell>
          <cell r="B1246" t="str">
            <v>Cano de ferro D=3/4"</v>
          </cell>
          <cell r="C1246" t="str">
            <v>pç</v>
          </cell>
          <cell r="D1246">
            <v>6</v>
          </cell>
          <cell r="E1246" t="str">
            <v>m</v>
          </cell>
        </row>
        <row r="1247">
          <cell r="A1247" t="str">
            <v>M339</v>
          </cell>
          <cell r="B1247" t="str">
            <v>Cantoneira ferro (3,0"x3,0"x3/8")</v>
          </cell>
          <cell r="C1247" t="str">
            <v>kg</v>
          </cell>
          <cell r="D1247">
            <v>1</v>
          </cell>
          <cell r="E1247" t="str">
            <v>kg</v>
          </cell>
        </row>
        <row r="1248">
          <cell r="A1248" t="str">
            <v>M340</v>
          </cell>
          <cell r="B1248" t="str">
            <v>Tampão de ferro fundido</v>
          </cell>
          <cell r="C1248" t="str">
            <v>un</v>
          </cell>
          <cell r="D1248">
            <v>1</v>
          </cell>
          <cell r="E1248" t="str">
            <v>un</v>
          </cell>
        </row>
        <row r="1249">
          <cell r="A1249" t="str">
            <v>M341</v>
          </cell>
          <cell r="B1249" t="str">
            <v>Defensa met. maleável simples</v>
          </cell>
          <cell r="C1249" t="str">
            <v>mod</v>
          </cell>
          <cell r="D1249">
            <v>1</v>
          </cell>
          <cell r="E1249" t="str">
            <v>mod</v>
          </cell>
        </row>
        <row r="1250">
          <cell r="A1250" t="str">
            <v>M342</v>
          </cell>
          <cell r="B1250" t="str">
            <v>Defensa met. maleável dupla</v>
          </cell>
          <cell r="C1250" t="str">
            <v>mod</v>
          </cell>
          <cell r="D1250">
            <v>1</v>
          </cell>
          <cell r="E1250" t="str">
            <v>mod</v>
          </cell>
        </row>
        <row r="1251">
          <cell r="A1251" t="str">
            <v>M343</v>
          </cell>
          <cell r="B1251" t="str">
            <v>Defensa met. semi-maleável simples</v>
          </cell>
          <cell r="C1251" t="str">
            <v>mod</v>
          </cell>
          <cell r="D1251">
            <v>1</v>
          </cell>
          <cell r="E1251" t="str">
            <v>mod</v>
          </cell>
        </row>
        <row r="1252">
          <cell r="A1252" t="str">
            <v>M344</v>
          </cell>
          <cell r="B1252" t="str">
            <v>Defensa met. semi-maleável dupla</v>
          </cell>
          <cell r="C1252" t="str">
            <v>mod</v>
          </cell>
          <cell r="D1252">
            <v>1</v>
          </cell>
          <cell r="E1252" t="str">
            <v>mod</v>
          </cell>
        </row>
        <row r="1253">
          <cell r="A1253" t="str">
            <v>M345</v>
          </cell>
          <cell r="B1253" t="str">
            <v>Chapa de aço n. 28 (fina)</v>
          </cell>
          <cell r="C1253" t="str">
            <v>kg</v>
          </cell>
          <cell r="D1253">
            <v>1</v>
          </cell>
          <cell r="E1253" t="str">
            <v>kg</v>
          </cell>
        </row>
        <row r="1254">
          <cell r="A1254" t="str">
            <v>M346</v>
          </cell>
          <cell r="B1254" t="str">
            <v>Chapa de aço n. 16 (tratada)</v>
          </cell>
          <cell r="C1254" t="str">
            <v>m2</v>
          </cell>
          <cell r="D1254">
            <v>1</v>
          </cell>
          <cell r="E1254" t="str">
            <v>m2</v>
          </cell>
        </row>
        <row r="1255">
          <cell r="A1255" t="str">
            <v>M347</v>
          </cell>
          <cell r="B1255" t="str">
            <v>Dente p/ fresadora 1000 C</v>
          </cell>
          <cell r="C1255" t="str">
            <v>un</v>
          </cell>
          <cell r="D1255">
            <v>1</v>
          </cell>
          <cell r="E1255" t="str">
            <v>un</v>
          </cell>
        </row>
        <row r="1256">
          <cell r="A1256" t="str">
            <v>M348</v>
          </cell>
          <cell r="B1256" t="str">
            <v>Porta dente p/ fresadora 1000 C</v>
          </cell>
          <cell r="C1256" t="str">
            <v>un</v>
          </cell>
          <cell r="D1256">
            <v>1</v>
          </cell>
          <cell r="E1256" t="str">
            <v>un</v>
          </cell>
        </row>
        <row r="1257">
          <cell r="A1257" t="str">
            <v>M349</v>
          </cell>
          <cell r="B1257" t="str">
            <v>Dente p/ fresadora 2000 DC</v>
          </cell>
          <cell r="C1257" t="str">
            <v>un</v>
          </cell>
          <cell r="D1257">
            <v>1</v>
          </cell>
          <cell r="E1257" t="str">
            <v>un</v>
          </cell>
        </row>
        <row r="1258">
          <cell r="A1258" t="str">
            <v>M350</v>
          </cell>
          <cell r="B1258" t="str">
            <v>Porta dente p/ fresadora 2000 DC</v>
          </cell>
          <cell r="C1258" t="str">
            <v>un</v>
          </cell>
          <cell r="D1258">
            <v>1</v>
          </cell>
          <cell r="E1258" t="str">
            <v>un</v>
          </cell>
        </row>
        <row r="1259">
          <cell r="A1259" t="str">
            <v>M351</v>
          </cell>
          <cell r="B1259" t="str">
            <v>Estrut. (tunnel liner) D=1,6m galv.</v>
          </cell>
          <cell r="C1259" t="str">
            <v>m</v>
          </cell>
          <cell r="D1259">
            <v>1</v>
          </cell>
          <cell r="E1259" t="str">
            <v>m</v>
          </cell>
        </row>
        <row r="1260">
          <cell r="A1260" t="str">
            <v>M352</v>
          </cell>
          <cell r="B1260" t="str">
            <v>Estrut. (tunnel liner) D=2,0m galv.</v>
          </cell>
          <cell r="C1260" t="str">
            <v>m</v>
          </cell>
          <cell r="D1260">
            <v>1</v>
          </cell>
          <cell r="E1260" t="str">
            <v>m</v>
          </cell>
        </row>
        <row r="1261">
          <cell r="A1261" t="str">
            <v>M353</v>
          </cell>
          <cell r="B1261" t="str">
            <v>Estrut. (tunnel liner) D=1,6m epoxy</v>
          </cell>
          <cell r="C1261" t="str">
            <v>m</v>
          </cell>
          <cell r="D1261">
            <v>1</v>
          </cell>
          <cell r="E1261" t="str">
            <v>m</v>
          </cell>
        </row>
        <row r="1262">
          <cell r="A1262" t="str">
            <v>M354</v>
          </cell>
          <cell r="B1262" t="str">
            <v>Estrut, (tunnel liner) D=2,0m epoxy</v>
          </cell>
          <cell r="C1262" t="str">
            <v>m</v>
          </cell>
          <cell r="D1262">
            <v>1</v>
          </cell>
          <cell r="E1262" t="str">
            <v>m</v>
          </cell>
        </row>
        <row r="1263">
          <cell r="A1263" t="str">
            <v>M355</v>
          </cell>
          <cell r="B1263" t="str">
            <v>Chapa mult. D=1,60 m rev. galv.</v>
          </cell>
          <cell r="C1263" t="str">
            <v>m</v>
          </cell>
          <cell r="D1263">
            <v>1</v>
          </cell>
          <cell r="E1263" t="str">
            <v>m</v>
          </cell>
        </row>
        <row r="1264">
          <cell r="A1264" t="str">
            <v>M356</v>
          </cell>
          <cell r="B1264" t="str">
            <v>Chapa mult. D=2,00 m rev. galv.</v>
          </cell>
          <cell r="C1264" t="str">
            <v>m</v>
          </cell>
          <cell r="D1264">
            <v>1</v>
          </cell>
          <cell r="E1264" t="str">
            <v>m</v>
          </cell>
        </row>
        <row r="1265">
          <cell r="A1265" t="str">
            <v>M357</v>
          </cell>
          <cell r="B1265" t="str">
            <v>Chapa mult. D=1,60 m rev. epoxy</v>
          </cell>
          <cell r="C1265" t="str">
            <v>m</v>
          </cell>
          <cell r="D1265">
            <v>1</v>
          </cell>
          <cell r="E1265" t="str">
            <v>m</v>
          </cell>
        </row>
        <row r="1266">
          <cell r="A1266" t="str">
            <v>M358</v>
          </cell>
          <cell r="B1266" t="str">
            <v>Chapa mult. D=2,00 m rev. epoxy</v>
          </cell>
          <cell r="C1266" t="str">
            <v>m</v>
          </cell>
          <cell r="D1266">
            <v>1</v>
          </cell>
          <cell r="E1266" t="str">
            <v>m</v>
          </cell>
        </row>
        <row r="1267">
          <cell r="A1267" t="str">
            <v>M359</v>
          </cell>
          <cell r="B1267" t="str">
            <v>Vigas "I" 254 x 117,5mm - 1ª alma</v>
          </cell>
          <cell r="C1267" t="str">
            <v>kg</v>
          </cell>
          <cell r="D1267">
            <v>1</v>
          </cell>
          <cell r="E1267" t="str">
            <v>kg</v>
          </cell>
        </row>
        <row r="1268">
          <cell r="A1268" t="str">
            <v>M361</v>
          </cell>
          <cell r="B1268" t="str">
            <v>Estrut.(tunnel liner) D=1,2m galv.</v>
          </cell>
          <cell r="C1268" t="str">
            <v>m</v>
          </cell>
          <cell r="D1268">
            <v>1</v>
          </cell>
          <cell r="E1268" t="str">
            <v>m</v>
          </cell>
        </row>
        <row r="1269">
          <cell r="A1269" t="str">
            <v>M362</v>
          </cell>
          <cell r="B1269" t="str">
            <v>Estrut. (tunnel liner) D=1,2m epoxy</v>
          </cell>
          <cell r="C1269" t="str">
            <v>m</v>
          </cell>
          <cell r="D1269">
            <v>1</v>
          </cell>
          <cell r="E1269" t="str">
            <v>m</v>
          </cell>
        </row>
        <row r="1270">
          <cell r="A1270" t="str">
            <v>M370</v>
          </cell>
          <cell r="B1270" t="str">
            <v>Bainha metálica diam. int.=45mm MAC</v>
          </cell>
          <cell r="C1270" t="str">
            <v>m</v>
          </cell>
          <cell r="D1270">
            <v>1</v>
          </cell>
          <cell r="E1270" t="str">
            <v>m</v>
          </cell>
        </row>
        <row r="1271">
          <cell r="A1271" t="str">
            <v>M371</v>
          </cell>
          <cell r="B1271" t="str">
            <v>Bainha metálica diam. int.=60mm MAC</v>
          </cell>
          <cell r="C1271" t="str">
            <v>m</v>
          </cell>
          <cell r="D1271">
            <v>1</v>
          </cell>
          <cell r="E1271" t="str">
            <v>m</v>
          </cell>
        </row>
        <row r="1272">
          <cell r="A1272" t="str">
            <v>M372</v>
          </cell>
          <cell r="B1272" t="str">
            <v>Bainha metálica diam. int.=55mm MAC</v>
          </cell>
          <cell r="C1272" t="str">
            <v>m</v>
          </cell>
          <cell r="D1272">
            <v>1</v>
          </cell>
          <cell r="E1272" t="str">
            <v>m</v>
          </cell>
        </row>
        <row r="1273">
          <cell r="A1273" t="str">
            <v>M373</v>
          </cell>
          <cell r="B1273" t="str">
            <v>Bainha metálica diam. int.=70mm MAC</v>
          </cell>
          <cell r="C1273" t="str">
            <v>m</v>
          </cell>
          <cell r="D1273">
            <v>1</v>
          </cell>
          <cell r="E1273" t="str">
            <v>m</v>
          </cell>
        </row>
        <row r="1274">
          <cell r="A1274" t="str">
            <v>M374</v>
          </cell>
          <cell r="B1274" t="str">
            <v>Ancoragem p/ cabo 4V D=1/2" MAC</v>
          </cell>
          <cell r="C1274" t="str">
            <v>cj</v>
          </cell>
          <cell r="D1274">
            <v>1</v>
          </cell>
          <cell r="E1274" t="str">
            <v>cj</v>
          </cell>
        </row>
        <row r="1275">
          <cell r="A1275" t="str">
            <v>M375</v>
          </cell>
          <cell r="B1275" t="str">
            <v>Ancoragem p/ cabo 6V D=1/2" MAC</v>
          </cell>
          <cell r="C1275" t="str">
            <v>cj</v>
          </cell>
          <cell r="D1275">
            <v>1</v>
          </cell>
          <cell r="E1275" t="str">
            <v>cj</v>
          </cell>
        </row>
        <row r="1276">
          <cell r="A1276" t="str">
            <v>M376</v>
          </cell>
          <cell r="B1276" t="str">
            <v>Ancoragem p/ cabo 7V D=1/2" MAC</v>
          </cell>
          <cell r="C1276" t="str">
            <v>cj</v>
          </cell>
          <cell r="D1276">
            <v>1</v>
          </cell>
          <cell r="E1276" t="str">
            <v>cj</v>
          </cell>
        </row>
        <row r="1277">
          <cell r="A1277" t="str">
            <v>M377</v>
          </cell>
          <cell r="B1277" t="str">
            <v>Ancoragem p/ cabo 12V D=1/2" MAC</v>
          </cell>
          <cell r="C1277" t="str">
            <v>cj</v>
          </cell>
          <cell r="D1277">
            <v>1</v>
          </cell>
          <cell r="E1277" t="str">
            <v>cj</v>
          </cell>
        </row>
        <row r="1278">
          <cell r="A1278" t="str">
            <v>M378</v>
          </cell>
          <cell r="B1278" t="str">
            <v>Apoio do porta dente frezad. 2000DC</v>
          </cell>
          <cell r="C1278" t="str">
            <v>un</v>
          </cell>
          <cell r="D1278">
            <v>1</v>
          </cell>
          <cell r="E1278" t="str">
            <v>un</v>
          </cell>
        </row>
        <row r="1279">
          <cell r="A1279" t="str">
            <v>M380</v>
          </cell>
          <cell r="B1279" t="str">
            <v>Bainha metálica D=45mm STUP</v>
          </cell>
          <cell r="C1279" t="str">
            <v>m</v>
          </cell>
          <cell r="D1279">
            <v>1</v>
          </cell>
          <cell r="E1279" t="str">
            <v>m</v>
          </cell>
        </row>
        <row r="1280">
          <cell r="A1280" t="str">
            <v>M381</v>
          </cell>
          <cell r="B1280" t="str">
            <v>Bainha metálica D=60mm STUP</v>
          </cell>
          <cell r="C1280" t="str">
            <v>m</v>
          </cell>
          <cell r="D1280">
            <v>1</v>
          </cell>
          <cell r="E1280" t="str">
            <v>m</v>
          </cell>
        </row>
        <row r="1281">
          <cell r="A1281" t="str">
            <v>M382</v>
          </cell>
          <cell r="B1281" t="str">
            <v>Bainha metálica D=55mm STUP</v>
          </cell>
          <cell r="C1281" t="str">
            <v>m</v>
          </cell>
          <cell r="D1281">
            <v>1</v>
          </cell>
          <cell r="E1281" t="str">
            <v>m</v>
          </cell>
        </row>
        <row r="1282">
          <cell r="A1282" t="str">
            <v>M383</v>
          </cell>
          <cell r="B1282" t="str">
            <v>Bainha metálica D=70mm STUP</v>
          </cell>
          <cell r="C1282" t="str">
            <v>m</v>
          </cell>
          <cell r="D1282">
            <v>1</v>
          </cell>
          <cell r="E1282" t="str">
            <v>m</v>
          </cell>
        </row>
        <row r="1283">
          <cell r="A1283" t="str">
            <v>M384</v>
          </cell>
          <cell r="B1283" t="str">
            <v>Ancoragem p/ cabo 4V D=1/2" STUP</v>
          </cell>
          <cell r="C1283" t="str">
            <v>cj</v>
          </cell>
          <cell r="D1283">
            <v>1</v>
          </cell>
          <cell r="E1283" t="str">
            <v>cj</v>
          </cell>
        </row>
        <row r="1284">
          <cell r="A1284" t="str">
            <v>M385</v>
          </cell>
          <cell r="B1284" t="str">
            <v>Ancoragem p/ cabo 6V D=1/2" STUP</v>
          </cell>
          <cell r="C1284" t="str">
            <v>cj</v>
          </cell>
          <cell r="D1284">
            <v>1</v>
          </cell>
          <cell r="E1284" t="str">
            <v>cj</v>
          </cell>
        </row>
        <row r="1285">
          <cell r="A1285" t="str">
            <v>M386</v>
          </cell>
          <cell r="B1285" t="str">
            <v>Ancoragem p/ cabo 7V D=1/2" STUP</v>
          </cell>
          <cell r="C1285" t="str">
            <v>cj</v>
          </cell>
          <cell r="D1285">
            <v>1</v>
          </cell>
          <cell r="E1285" t="str">
            <v>cj</v>
          </cell>
        </row>
        <row r="1286">
          <cell r="A1286" t="str">
            <v>M387</v>
          </cell>
          <cell r="B1286" t="str">
            <v>Ancoragem p/ cabo 12V D=1/2" STUP</v>
          </cell>
          <cell r="C1286" t="str">
            <v>cj</v>
          </cell>
          <cell r="D1286">
            <v>1</v>
          </cell>
          <cell r="E1286" t="str">
            <v>cj</v>
          </cell>
        </row>
        <row r="1287">
          <cell r="A1287" t="str">
            <v>M390</v>
          </cell>
          <cell r="B1287" t="str">
            <v>Porca de ancoragem D=32mm</v>
          </cell>
          <cell r="C1287" t="str">
            <v>un</v>
          </cell>
          <cell r="D1287">
            <v>1</v>
          </cell>
          <cell r="E1287" t="str">
            <v>un</v>
          </cell>
        </row>
        <row r="1288">
          <cell r="A1288" t="str">
            <v>M391</v>
          </cell>
          <cell r="B1288" t="str">
            <v>Contra porca h=35mm D=32mm</v>
          </cell>
          <cell r="C1288" t="str">
            <v>un</v>
          </cell>
          <cell r="D1288">
            <v>1</v>
          </cell>
          <cell r="E1288" t="str">
            <v>un</v>
          </cell>
        </row>
        <row r="1289">
          <cell r="A1289" t="str">
            <v>M392</v>
          </cell>
          <cell r="B1289" t="str">
            <v>Aço ST 85/105 D=32mm</v>
          </cell>
          <cell r="C1289" t="str">
            <v>m</v>
          </cell>
          <cell r="D1289">
            <v>1</v>
          </cell>
          <cell r="E1289" t="str">
            <v>m</v>
          </cell>
        </row>
        <row r="1290">
          <cell r="A1290" t="str">
            <v>M393</v>
          </cell>
          <cell r="B1290" t="str">
            <v>Placa de ancoragem - 200x200x38mm</v>
          </cell>
          <cell r="C1290" t="str">
            <v>un</v>
          </cell>
          <cell r="D1290">
            <v>1</v>
          </cell>
          <cell r="E1290" t="str">
            <v>un</v>
          </cell>
        </row>
        <row r="1291">
          <cell r="A1291" t="str">
            <v>M394</v>
          </cell>
          <cell r="B1291" t="str">
            <v>Bainha metálica D=38mm</v>
          </cell>
          <cell r="C1291" t="str">
            <v>m</v>
          </cell>
          <cell r="D1291">
            <v>1</v>
          </cell>
          <cell r="E1291" t="str">
            <v>m</v>
          </cell>
        </row>
        <row r="1292">
          <cell r="A1292" t="str">
            <v>M395</v>
          </cell>
          <cell r="B1292" t="str">
            <v>Bits p/ estabil. e recicl. RR/SS250</v>
          </cell>
          <cell r="C1292" t="str">
            <v>un</v>
          </cell>
          <cell r="D1292">
            <v>1</v>
          </cell>
          <cell r="E1292" t="str">
            <v>un</v>
          </cell>
        </row>
        <row r="1293">
          <cell r="A1293" t="str">
            <v>M396</v>
          </cell>
          <cell r="B1293" t="str">
            <v>Porta dente p/ est. e rec. RR/SS250</v>
          </cell>
          <cell r="C1293" t="str">
            <v>un</v>
          </cell>
          <cell r="D1293">
            <v>1</v>
          </cell>
          <cell r="E1293" t="str">
            <v>un</v>
          </cell>
        </row>
        <row r="1294">
          <cell r="A1294" t="str">
            <v>M397</v>
          </cell>
          <cell r="B1294" t="str">
            <v>Dente de corte para equip. recicl.</v>
          </cell>
          <cell r="C1294" t="str">
            <v>un</v>
          </cell>
          <cell r="D1294">
            <v>1</v>
          </cell>
          <cell r="E1294" t="str">
            <v>un</v>
          </cell>
        </row>
        <row r="1295">
          <cell r="A1295" t="str">
            <v>M398</v>
          </cell>
          <cell r="B1295" t="str">
            <v>Chapa de 8,00 mm</v>
          </cell>
          <cell r="C1295" t="str">
            <v>kg</v>
          </cell>
          <cell r="D1295">
            <v>1</v>
          </cell>
          <cell r="E1295" t="str">
            <v>kg</v>
          </cell>
        </row>
        <row r="1296">
          <cell r="A1296" t="str">
            <v>M401</v>
          </cell>
          <cell r="B1296" t="str">
            <v>Pontaletes D=15 cm (tronco p/ esc.)</v>
          </cell>
          <cell r="C1296" t="str">
            <v>m</v>
          </cell>
          <cell r="D1296">
            <v>1</v>
          </cell>
          <cell r="E1296" t="str">
            <v>m</v>
          </cell>
        </row>
        <row r="1297">
          <cell r="A1297" t="str">
            <v>M402</v>
          </cell>
          <cell r="B1297" t="str">
            <v>Pontaletes D=20 cm (tronco p/ esc.)</v>
          </cell>
          <cell r="C1297" t="str">
            <v>m</v>
          </cell>
          <cell r="D1297">
            <v>1</v>
          </cell>
          <cell r="E1297" t="str">
            <v>m</v>
          </cell>
        </row>
        <row r="1298">
          <cell r="A1298" t="str">
            <v>M403</v>
          </cell>
          <cell r="B1298" t="str">
            <v>Mourão madeira H=2,15 m D=9 cm</v>
          </cell>
          <cell r="C1298" t="str">
            <v>un</v>
          </cell>
          <cell r="D1298">
            <v>1</v>
          </cell>
          <cell r="E1298" t="str">
            <v>un</v>
          </cell>
        </row>
        <row r="1299">
          <cell r="A1299" t="str">
            <v>M404</v>
          </cell>
          <cell r="B1299" t="str">
            <v>Mourão madeira H=2,50 m D=12 cm</v>
          </cell>
          <cell r="C1299" t="str">
            <v>un</v>
          </cell>
          <cell r="D1299">
            <v>1</v>
          </cell>
          <cell r="E1299" t="str">
            <v>un</v>
          </cell>
        </row>
        <row r="1300">
          <cell r="A1300" t="str">
            <v>M405</v>
          </cell>
          <cell r="B1300" t="str">
            <v>Ripas de 2,5 cm x 5,0 cm</v>
          </cell>
          <cell r="C1300" t="str">
            <v>m</v>
          </cell>
          <cell r="D1300">
            <v>1</v>
          </cell>
          <cell r="E1300" t="str">
            <v>m</v>
          </cell>
        </row>
        <row r="1301">
          <cell r="A1301" t="str">
            <v>M406</v>
          </cell>
          <cell r="B1301" t="str">
            <v>Caibros de 7,5 cm x 7,5 cm</v>
          </cell>
          <cell r="C1301" t="str">
            <v>m</v>
          </cell>
          <cell r="D1301">
            <v>1</v>
          </cell>
          <cell r="E1301" t="str">
            <v>m</v>
          </cell>
        </row>
        <row r="1302">
          <cell r="A1302" t="str">
            <v>M407</v>
          </cell>
          <cell r="B1302" t="str">
            <v>Tábua pinho de 1ª 2,5 cm x 15,0 cm</v>
          </cell>
          <cell r="C1302" t="str">
            <v>m</v>
          </cell>
          <cell r="D1302">
            <v>1</v>
          </cell>
          <cell r="E1302" t="str">
            <v>m</v>
          </cell>
        </row>
        <row r="1303">
          <cell r="A1303" t="str">
            <v>M408</v>
          </cell>
          <cell r="B1303" t="str">
            <v>Tábua de 5ª 2,5 cm x 30,0 cm</v>
          </cell>
          <cell r="C1303" t="str">
            <v>m</v>
          </cell>
          <cell r="D1303">
            <v>1</v>
          </cell>
          <cell r="E1303" t="str">
            <v>m</v>
          </cell>
        </row>
        <row r="1304">
          <cell r="A1304" t="str">
            <v>M409</v>
          </cell>
          <cell r="B1304" t="str">
            <v>Pranchão de 1ª de 5,0 cm x 30,0 cm</v>
          </cell>
          <cell r="C1304" t="str">
            <v>m</v>
          </cell>
          <cell r="D1304">
            <v>1</v>
          </cell>
          <cell r="E1304" t="str">
            <v>m</v>
          </cell>
        </row>
        <row r="1305">
          <cell r="A1305" t="str">
            <v>M410</v>
          </cell>
          <cell r="B1305" t="str">
            <v>Compensado resinado de 17 mm</v>
          </cell>
          <cell r="C1305" t="str">
            <v>un</v>
          </cell>
          <cell r="D1305">
            <v>2.42</v>
          </cell>
          <cell r="E1305" t="str">
            <v>m2</v>
          </cell>
        </row>
        <row r="1306">
          <cell r="A1306" t="str">
            <v>M411</v>
          </cell>
          <cell r="B1306" t="str">
            <v>Compensado plastificado de 17 mm</v>
          </cell>
          <cell r="C1306" t="str">
            <v>un</v>
          </cell>
          <cell r="D1306">
            <v>2.97</v>
          </cell>
          <cell r="E1306" t="str">
            <v>m2</v>
          </cell>
        </row>
        <row r="1307">
          <cell r="A1307" t="str">
            <v>M412</v>
          </cell>
          <cell r="B1307" t="str">
            <v>Gastalho 10 x 2,0 cm</v>
          </cell>
          <cell r="C1307" t="str">
            <v>m</v>
          </cell>
          <cell r="D1307">
            <v>1</v>
          </cell>
          <cell r="E1307" t="str">
            <v>m</v>
          </cell>
        </row>
        <row r="1308">
          <cell r="A1308" t="str">
            <v>M413</v>
          </cell>
          <cell r="B1308" t="str">
            <v>Gastalho 10 x 2,5 cm</v>
          </cell>
          <cell r="C1308" t="str">
            <v>m</v>
          </cell>
          <cell r="D1308">
            <v>1</v>
          </cell>
          <cell r="E1308" t="str">
            <v>m</v>
          </cell>
        </row>
        <row r="1309">
          <cell r="A1309" t="str">
            <v>M414</v>
          </cell>
          <cell r="B1309" t="str">
            <v>Pranchão 7,5 x 30,0 cm</v>
          </cell>
          <cell r="C1309" t="str">
            <v>un</v>
          </cell>
          <cell r="D1309">
            <v>1</v>
          </cell>
          <cell r="E1309" t="str">
            <v>m</v>
          </cell>
        </row>
        <row r="1310">
          <cell r="A1310" t="str">
            <v>M415</v>
          </cell>
          <cell r="B1310" t="str">
            <v>Tábua 2,5 x 22,5 cm</v>
          </cell>
          <cell r="C1310" t="str">
            <v>un</v>
          </cell>
          <cell r="D1310">
            <v>1</v>
          </cell>
          <cell r="E1310" t="str">
            <v>m</v>
          </cell>
        </row>
        <row r="1311">
          <cell r="A1311" t="str">
            <v>M501</v>
          </cell>
          <cell r="B1311" t="str">
            <v>Dinamite a 60% (gelatina especial)</v>
          </cell>
          <cell r="C1311" t="str">
            <v>kg</v>
          </cell>
          <cell r="D1311">
            <v>1</v>
          </cell>
          <cell r="E1311" t="str">
            <v>kg</v>
          </cell>
        </row>
        <row r="1312">
          <cell r="A1312" t="str">
            <v>M503</v>
          </cell>
          <cell r="B1312" t="str">
            <v>Espoleta comum n. 8</v>
          </cell>
          <cell r="C1312" t="str">
            <v>un</v>
          </cell>
          <cell r="D1312">
            <v>1</v>
          </cell>
          <cell r="E1312" t="str">
            <v>un</v>
          </cell>
        </row>
        <row r="1313">
          <cell r="A1313" t="str">
            <v>M505</v>
          </cell>
          <cell r="B1313" t="str">
            <v>Cordel detonante NP 10</v>
          </cell>
          <cell r="C1313" t="str">
            <v>m</v>
          </cell>
          <cell r="D1313">
            <v>1</v>
          </cell>
          <cell r="E1313" t="str">
            <v>m</v>
          </cell>
        </row>
        <row r="1314">
          <cell r="A1314" t="str">
            <v>M507</v>
          </cell>
          <cell r="B1314" t="str">
            <v>Retardador de cordel</v>
          </cell>
          <cell r="C1314" t="str">
            <v>un</v>
          </cell>
          <cell r="D1314">
            <v>1</v>
          </cell>
          <cell r="E1314" t="str">
            <v>un</v>
          </cell>
        </row>
        <row r="1315">
          <cell r="A1315" t="str">
            <v>M508</v>
          </cell>
          <cell r="B1315" t="str">
            <v>Estopim</v>
          </cell>
          <cell r="C1315" t="str">
            <v>m</v>
          </cell>
          <cell r="D1315">
            <v>1</v>
          </cell>
          <cell r="E1315" t="str">
            <v>m</v>
          </cell>
        </row>
        <row r="1316">
          <cell r="A1316" t="str">
            <v>M600</v>
          </cell>
          <cell r="B1316" t="str">
            <v>Tinta refletiva alquídica p/ 1 ano</v>
          </cell>
          <cell r="C1316" t="str">
            <v>ba</v>
          </cell>
          <cell r="D1316">
            <v>18</v>
          </cell>
          <cell r="E1316" t="str">
            <v>l</v>
          </cell>
        </row>
        <row r="1317">
          <cell r="A1317" t="str">
            <v>M601</v>
          </cell>
          <cell r="B1317" t="str">
            <v>Tinta refletiva acrílica p/ 2 anos</v>
          </cell>
          <cell r="C1317" t="str">
            <v>ba</v>
          </cell>
          <cell r="D1317">
            <v>18</v>
          </cell>
          <cell r="E1317" t="str">
            <v>l</v>
          </cell>
        </row>
        <row r="1318">
          <cell r="A1318" t="str">
            <v>M602</v>
          </cell>
          <cell r="B1318" t="str">
            <v>Adubo NPK (4.14.8)</v>
          </cell>
          <cell r="C1318" t="str">
            <v>kg</v>
          </cell>
          <cell r="D1318">
            <v>1</v>
          </cell>
          <cell r="E1318" t="str">
            <v>kg</v>
          </cell>
        </row>
        <row r="1319">
          <cell r="A1319" t="str">
            <v>M603</v>
          </cell>
          <cell r="B1319" t="str">
            <v>Inseticida</v>
          </cell>
          <cell r="C1319" t="str">
            <v>l</v>
          </cell>
          <cell r="D1319">
            <v>1</v>
          </cell>
          <cell r="E1319" t="str">
            <v>l</v>
          </cell>
        </row>
        <row r="1320">
          <cell r="A1320" t="str">
            <v>M604</v>
          </cell>
          <cell r="B1320" t="str">
            <v>Aditivo plastiment BV-40</v>
          </cell>
          <cell r="C1320" t="str">
            <v>tam</v>
          </cell>
          <cell r="D1320">
            <v>200</v>
          </cell>
          <cell r="E1320" t="str">
            <v>kg</v>
          </cell>
        </row>
        <row r="1321">
          <cell r="A1321" t="str">
            <v>M605</v>
          </cell>
          <cell r="B1321" t="str">
            <v>Cola para tubo PVC</v>
          </cell>
          <cell r="C1321" t="str">
            <v>tb</v>
          </cell>
          <cell r="D1321">
            <v>75</v>
          </cell>
          <cell r="E1321" t="str">
            <v>gr</v>
          </cell>
        </row>
        <row r="1322">
          <cell r="A1322" t="str">
            <v>M606</v>
          </cell>
          <cell r="B1322" t="str">
            <v>Tinta anti-corrosiva</v>
          </cell>
          <cell r="C1322" t="str">
            <v>ba</v>
          </cell>
          <cell r="D1322">
            <v>18</v>
          </cell>
          <cell r="E1322" t="str">
            <v>l</v>
          </cell>
        </row>
        <row r="1323">
          <cell r="A1323" t="str">
            <v>M607</v>
          </cell>
          <cell r="B1323" t="str">
            <v>Óleo de linhaça</v>
          </cell>
          <cell r="C1323" t="str">
            <v>tam</v>
          </cell>
          <cell r="D1323">
            <v>200</v>
          </cell>
          <cell r="E1323" t="str">
            <v>l</v>
          </cell>
        </row>
        <row r="1324">
          <cell r="A1324" t="str">
            <v>M608</v>
          </cell>
          <cell r="B1324" t="str">
            <v>Detergente</v>
          </cell>
          <cell r="C1324" t="str">
            <v>ba</v>
          </cell>
          <cell r="D1324">
            <v>18</v>
          </cell>
          <cell r="E1324" t="str">
            <v>l</v>
          </cell>
        </row>
        <row r="1325">
          <cell r="A1325" t="str">
            <v>M609</v>
          </cell>
          <cell r="B1325" t="str">
            <v>Tinta esmalte sintético fosco</v>
          </cell>
          <cell r="C1325" t="str">
            <v>ba</v>
          </cell>
          <cell r="D1325">
            <v>18</v>
          </cell>
          <cell r="E1325" t="str">
            <v>l</v>
          </cell>
        </row>
        <row r="1326">
          <cell r="A1326" t="str">
            <v>M610</v>
          </cell>
          <cell r="B1326" t="str">
            <v>Pintura epóxica - barra D= 32mm</v>
          </cell>
          <cell r="C1326" t="str">
            <v>m</v>
          </cell>
          <cell r="D1326">
            <v>1</v>
          </cell>
          <cell r="E1326" t="str">
            <v>m</v>
          </cell>
        </row>
        <row r="1327">
          <cell r="A1327" t="str">
            <v>M611</v>
          </cell>
          <cell r="B1327" t="str">
            <v>Redutor tipo 2002 prim. qualidade</v>
          </cell>
          <cell r="C1327" t="str">
            <v>l</v>
          </cell>
          <cell r="D1327">
            <v>1</v>
          </cell>
          <cell r="E1327" t="str">
            <v>l</v>
          </cell>
        </row>
        <row r="1328">
          <cell r="A1328" t="str">
            <v>M612</v>
          </cell>
          <cell r="B1328" t="str">
            <v>Lixa para ferro n. 100</v>
          </cell>
          <cell r="C1328" t="str">
            <v>un</v>
          </cell>
          <cell r="D1328">
            <v>1</v>
          </cell>
          <cell r="E1328" t="str">
            <v>un</v>
          </cell>
        </row>
        <row r="1329">
          <cell r="A1329" t="str">
            <v>M613</v>
          </cell>
          <cell r="B1329" t="str">
            <v>Base de resina alquídica (primer)</v>
          </cell>
          <cell r="C1329" t="str">
            <v>l</v>
          </cell>
          <cell r="D1329">
            <v>1</v>
          </cell>
          <cell r="E1329" t="str">
            <v>l</v>
          </cell>
        </row>
        <row r="1330">
          <cell r="A1330" t="str">
            <v>M615</v>
          </cell>
          <cell r="B1330" t="str">
            <v>Microesferas PRE-MIX</v>
          </cell>
          <cell r="C1330" t="str">
            <v>kg</v>
          </cell>
          <cell r="D1330">
            <v>1</v>
          </cell>
          <cell r="E1330" t="str">
            <v>kg</v>
          </cell>
        </row>
        <row r="1331">
          <cell r="A1331" t="str">
            <v>M616</v>
          </cell>
          <cell r="B1331" t="str">
            <v>Microesferas DROP-ON</v>
          </cell>
          <cell r="C1331" t="str">
            <v>kg</v>
          </cell>
          <cell r="D1331">
            <v>1</v>
          </cell>
          <cell r="E1331" t="str">
            <v>kg</v>
          </cell>
        </row>
        <row r="1332">
          <cell r="A1332" t="str">
            <v>M617</v>
          </cell>
          <cell r="B1332" t="str">
            <v>Massa termoplástica para extrusão</v>
          </cell>
          <cell r="C1332" t="str">
            <v>kg</v>
          </cell>
          <cell r="D1332">
            <v>1</v>
          </cell>
          <cell r="E1332" t="str">
            <v>kg</v>
          </cell>
        </row>
        <row r="1333">
          <cell r="A1333" t="str">
            <v>M618</v>
          </cell>
          <cell r="B1333" t="str">
            <v>Massa termoplástica para aspersão</v>
          </cell>
          <cell r="C1333" t="str">
            <v>kg</v>
          </cell>
          <cell r="D1333">
            <v>1</v>
          </cell>
          <cell r="E1333" t="str">
            <v>kg</v>
          </cell>
        </row>
        <row r="1334">
          <cell r="A1334" t="str">
            <v>M619</v>
          </cell>
          <cell r="B1334" t="str">
            <v>Cola poliester</v>
          </cell>
          <cell r="C1334" t="str">
            <v>kg</v>
          </cell>
          <cell r="D1334">
            <v>1</v>
          </cell>
          <cell r="E1334" t="str">
            <v>kg</v>
          </cell>
        </row>
        <row r="1335">
          <cell r="A1335" t="str">
            <v>M620</v>
          </cell>
          <cell r="B1335" t="str">
            <v>Protetor de cura do concreto</v>
          </cell>
          <cell r="C1335" t="str">
            <v>tam</v>
          </cell>
          <cell r="D1335">
            <v>180</v>
          </cell>
          <cell r="E1335" t="str">
            <v>kg</v>
          </cell>
        </row>
        <row r="1336">
          <cell r="A1336" t="str">
            <v>M621</v>
          </cell>
          <cell r="B1336" t="str">
            <v>Desmoldante</v>
          </cell>
          <cell r="C1336" t="str">
            <v>tam</v>
          </cell>
          <cell r="D1336">
            <v>180</v>
          </cell>
          <cell r="E1336" t="str">
            <v>kg</v>
          </cell>
        </row>
        <row r="1337">
          <cell r="A1337" t="str">
            <v>M622</v>
          </cell>
          <cell r="B1337" t="str">
            <v>Interplast N</v>
          </cell>
          <cell r="C1337" t="str">
            <v>sc</v>
          </cell>
          <cell r="D1337">
            <v>50</v>
          </cell>
          <cell r="E1337" t="str">
            <v>kg</v>
          </cell>
        </row>
        <row r="1338">
          <cell r="A1338" t="str">
            <v>M623</v>
          </cell>
          <cell r="B1338" t="str">
            <v>Gás propano</v>
          </cell>
          <cell r="C1338" t="str">
            <v>kg</v>
          </cell>
          <cell r="D1338">
            <v>1</v>
          </cell>
          <cell r="E1338" t="str">
            <v>kg</v>
          </cell>
        </row>
        <row r="1339">
          <cell r="A1339" t="str">
            <v>M624</v>
          </cell>
          <cell r="B1339" t="str">
            <v>Tinta para pré-marcação</v>
          </cell>
          <cell r="C1339" t="str">
            <v>l</v>
          </cell>
          <cell r="D1339">
            <v>1</v>
          </cell>
          <cell r="E1339" t="str">
            <v>l</v>
          </cell>
        </row>
        <row r="1340">
          <cell r="A1340" t="str">
            <v>M625</v>
          </cell>
          <cell r="B1340" t="str">
            <v>Acetileno</v>
          </cell>
          <cell r="C1340" t="str">
            <v>m3</v>
          </cell>
          <cell r="D1340">
            <v>1</v>
          </cell>
          <cell r="E1340" t="str">
            <v>m3</v>
          </cell>
        </row>
        <row r="1341">
          <cell r="A1341" t="str">
            <v>M626</v>
          </cell>
          <cell r="B1341" t="str">
            <v>Oxigênio</v>
          </cell>
          <cell r="C1341" t="str">
            <v>m3</v>
          </cell>
          <cell r="D1341">
            <v>1</v>
          </cell>
          <cell r="E1341" t="str">
            <v>m3</v>
          </cell>
        </row>
        <row r="1342">
          <cell r="A1342" t="str">
            <v>M700</v>
          </cell>
          <cell r="B1342" t="str">
            <v>Tijolo comum maciço (5,5x9x19) cm</v>
          </cell>
          <cell r="C1342" t="str">
            <v>mlh</v>
          </cell>
          <cell r="D1342">
            <v>1000</v>
          </cell>
          <cell r="E1342" t="str">
            <v>un</v>
          </cell>
        </row>
        <row r="1343">
          <cell r="A1343" t="str">
            <v>M702</v>
          </cell>
          <cell r="B1343" t="str">
            <v>Cal hidratada</v>
          </cell>
          <cell r="C1343" t="str">
            <v>sc</v>
          </cell>
          <cell r="D1343">
            <v>20</v>
          </cell>
          <cell r="E1343" t="str">
            <v>kg</v>
          </cell>
        </row>
        <row r="1344">
          <cell r="A1344" t="str">
            <v>M703</v>
          </cell>
          <cell r="B1344" t="str">
            <v>Tijolo 20 x 30 cm</v>
          </cell>
          <cell r="C1344" t="str">
            <v>mlh</v>
          </cell>
          <cell r="D1344">
            <v>1000</v>
          </cell>
          <cell r="E1344" t="str">
            <v>un</v>
          </cell>
        </row>
        <row r="1345">
          <cell r="A1345" t="str">
            <v>M704</v>
          </cell>
          <cell r="B1345" t="str">
            <v>Areia Lavada Comercial</v>
          </cell>
          <cell r="C1345" t="str">
            <v>m3</v>
          </cell>
          <cell r="D1345">
            <v>1</v>
          </cell>
          <cell r="E1345" t="str">
            <v>m3</v>
          </cell>
        </row>
        <row r="1346">
          <cell r="A1346" t="str">
            <v>M705</v>
          </cell>
          <cell r="B1346" t="str">
            <v>Pó de pedra</v>
          </cell>
          <cell r="C1346" t="str">
            <v>m3</v>
          </cell>
          <cell r="D1346">
            <v>1</v>
          </cell>
          <cell r="E1346" t="str">
            <v>m3</v>
          </cell>
        </row>
        <row r="1347">
          <cell r="A1347" t="str">
            <v>M709</v>
          </cell>
          <cell r="B1347" t="str">
            <v>Brita Comercial</v>
          </cell>
          <cell r="C1347" t="str">
            <v>m3</v>
          </cell>
          <cell r="D1347">
            <v>1</v>
          </cell>
          <cell r="E1347" t="str">
            <v>m3</v>
          </cell>
        </row>
        <row r="1348">
          <cell r="A1348" t="str">
            <v>M710</v>
          </cell>
          <cell r="B1348" t="str">
            <v>Pedra de mão</v>
          </cell>
          <cell r="C1348" t="str">
            <v>m3</v>
          </cell>
          <cell r="D1348">
            <v>1</v>
          </cell>
          <cell r="E1348" t="str">
            <v>m3</v>
          </cell>
        </row>
        <row r="1349">
          <cell r="A1349" t="str">
            <v>M715</v>
          </cell>
          <cell r="B1349" t="str">
            <v>Pó calcário dolomítico</v>
          </cell>
          <cell r="C1349" t="str">
            <v>kg</v>
          </cell>
          <cell r="D1349">
            <v>1</v>
          </cell>
          <cell r="E1349" t="str">
            <v>kg</v>
          </cell>
        </row>
        <row r="1350">
          <cell r="A1350" t="str">
            <v>M901</v>
          </cell>
          <cell r="B1350" t="str">
            <v>Aparelho de apoio neoprene fretado</v>
          </cell>
          <cell r="C1350" t="str">
            <v>dm3</v>
          </cell>
          <cell r="D1350">
            <v>1</v>
          </cell>
          <cell r="E1350" t="str">
            <v>dm3</v>
          </cell>
        </row>
        <row r="1351">
          <cell r="A1351" t="str">
            <v>M902</v>
          </cell>
          <cell r="B1351" t="str">
            <v>Tubo de PVC D=75 mm</v>
          </cell>
          <cell r="C1351" t="str">
            <v>vr</v>
          </cell>
          <cell r="D1351">
            <v>6</v>
          </cell>
          <cell r="E1351" t="str">
            <v>m</v>
          </cell>
        </row>
        <row r="1352">
          <cell r="A1352" t="str">
            <v>M903</v>
          </cell>
          <cell r="B1352" t="str">
            <v>Manta sintética (Bidim) OP-20</v>
          </cell>
          <cell r="C1352" t="str">
            <v>m2</v>
          </cell>
          <cell r="D1352">
            <v>1</v>
          </cell>
          <cell r="E1352" t="str">
            <v>m2</v>
          </cell>
        </row>
        <row r="1353">
          <cell r="A1353" t="str">
            <v>M904</v>
          </cell>
          <cell r="B1353" t="str">
            <v>Manta sintética (Bidim) OP-30</v>
          </cell>
          <cell r="C1353" t="str">
            <v>m2</v>
          </cell>
          <cell r="D1353">
            <v>1</v>
          </cell>
          <cell r="E1353" t="str">
            <v>m2</v>
          </cell>
        </row>
        <row r="1354">
          <cell r="A1354" t="str">
            <v>M905</v>
          </cell>
          <cell r="B1354" t="str">
            <v>Filler</v>
          </cell>
          <cell r="C1354" t="str">
            <v>kg</v>
          </cell>
          <cell r="D1354">
            <v>1</v>
          </cell>
          <cell r="E1354" t="str">
            <v>kg</v>
          </cell>
        </row>
        <row r="1355">
          <cell r="A1355" t="str">
            <v>M906</v>
          </cell>
          <cell r="B1355" t="str">
            <v>Sementes p/ hidrossemeadura</v>
          </cell>
          <cell r="C1355" t="str">
            <v>kg</v>
          </cell>
          <cell r="D1355">
            <v>1</v>
          </cell>
          <cell r="E1355" t="str">
            <v>kg</v>
          </cell>
        </row>
        <row r="1356">
          <cell r="A1356" t="str">
            <v>M907</v>
          </cell>
          <cell r="B1356" t="str">
            <v>Adubo orgânico</v>
          </cell>
          <cell r="C1356" t="str">
            <v>t</v>
          </cell>
          <cell r="D1356">
            <v>1000</v>
          </cell>
          <cell r="E1356" t="str">
            <v>kg</v>
          </cell>
        </row>
        <row r="1357">
          <cell r="A1357" t="str">
            <v>M908</v>
          </cell>
          <cell r="B1357" t="str">
            <v>Eletrodo p/ solda eletr. OK 46.00</v>
          </cell>
          <cell r="C1357" t="str">
            <v>kg</v>
          </cell>
          <cell r="D1357">
            <v>1</v>
          </cell>
          <cell r="E1357" t="str">
            <v>kg</v>
          </cell>
        </row>
        <row r="1358">
          <cell r="A1358" t="str">
            <v>M909</v>
          </cell>
          <cell r="B1358" t="str">
            <v>Tubo de PVC perfurado D=50 mm</v>
          </cell>
          <cell r="C1358" t="str">
            <v>vr</v>
          </cell>
          <cell r="D1358">
            <v>6</v>
          </cell>
          <cell r="E1358" t="str">
            <v>m</v>
          </cell>
        </row>
        <row r="1359">
          <cell r="A1359" t="str">
            <v>M910</v>
          </cell>
          <cell r="B1359" t="str">
            <v>Tubo de PVC rígido D=50 mm</v>
          </cell>
          <cell r="C1359" t="str">
            <v>vr</v>
          </cell>
          <cell r="D1359">
            <v>6</v>
          </cell>
          <cell r="E1359" t="str">
            <v>m</v>
          </cell>
        </row>
        <row r="1360">
          <cell r="A1360" t="str">
            <v>M911</v>
          </cell>
          <cell r="B1360" t="str">
            <v>Tubo de PVC D=100 mm</v>
          </cell>
          <cell r="C1360" t="str">
            <v>vr</v>
          </cell>
          <cell r="D1360">
            <v>6</v>
          </cell>
          <cell r="E1360" t="str">
            <v>m</v>
          </cell>
        </row>
        <row r="1361">
          <cell r="A1361" t="str">
            <v>M920</v>
          </cell>
          <cell r="B1361" t="str">
            <v>Meio tubo de concreto D=40 cm</v>
          </cell>
          <cell r="C1361" t="str">
            <v>m</v>
          </cell>
          <cell r="D1361">
            <v>1</v>
          </cell>
          <cell r="E1361" t="str">
            <v>m</v>
          </cell>
        </row>
        <row r="1362">
          <cell r="A1362" t="str">
            <v>M930</v>
          </cell>
          <cell r="B1362" t="str">
            <v>Gabião caixa 2x1x1m galvanizado</v>
          </cell>
          <cell r="C1362" t="str">
            <v>un</v>
          </cell>
          <cell r="D1362">
            <v>1</v>
          </cell>
          <cell r="E1362" t="str">
            <v>un</v>
          </cell>
        </row>
        <row r="1363">
          <cell r="A1363" t="str">
            <v>M935</v>
          </cell>
          <cell r="B1363" t="str">
            <v>Terra arm. ECE - greide 0&lt;h&lt;6m</v>
          </cell>
          <cell r="C1363" t="str">
            <v>m2</v>
          </cell>
          <cell r="D1363">
            <v>1</v>
          </cell>
          <cell r="E1363" t="str">
            <v>m2</v>
          </cell>
        </row>
        <row r="1364">
          <cell r="A1364" t="str">
            <v>M936</v>
          </cell>
          <cell r="B1364" t="str">
            <v>Terra arm. ECE - greide 6&lt;h&lt;9m</v>
          </cell>
          <cell r="C1364" t="str">
            <v>m2</v>
          </cell>
          <cell r="D1364">
            <v>1</v>
          </cell>
          <cell r="E1364" t="str">
            <v>m2</v>
          </cell>
        </row>
        <row r="1365">
          <cell r="A1365" t="str">
            <v>M937</v>
          </cell>
          <cell r="B1365" t="str">
            <v>Terra arm. ECE - greide 9&lt;h&lt;12m</v>
          </cell>
          <cell r="C1365" t="str">
            <v>m2</v>
          </cell>
          <cell r="D1365">
            <v>1</v>
          </cell>
          <cell r="E1365" t="str">
            <v>m2</v>
          </cell>
        </row>
        <row r="1366">
          <cell r="A1366" t="str">
            <v>M938</v>
          </cell>
          <cell r="B1366" t="str">
            <v>Terra arm. ECE- pé talude 0&lt;h&lt;6m</v>
          </cell>
          <cell r="C1366" t="str">
            <v>m2</v>
          </cell>
          <cell r="D1366">
            <v>1</v>
          </cell>
          <cell r="E1366" t="str">
            <v>m2</v>
          </cell>
        </row>
        <row r="1367">
          <cell r="A1367" t="str">
            <v>M939</v>
          </cell>
          <cell r="B1367" t="str">
            <v>Terra arm. ECE- pé talude 6&lt;h&lt;9m</v>
          </cell>
          <cell r="C1367" t="str">
            <v>m2</v>
          </cell>
          <cell r="D1367">
            <v>1</v>
          </cell>
          <cell r="E1367" t="str">
            <v>m2</v>
          </cell>
        </row>
        <row r="1368">
          <cell r="A1368" t="str">
            <v>M940</v>
          </cell>
          <cell r="B1368" t="str">
            <v>Terra arm. ECE- pé talude 9&lt;h&lt;12m</v>
          </cell>
          <cell r="C1368" t="str">
            <v>m2</v>
          </cell>
          <cell r="D1368">
            <v>1</v>
          </cell>
          <cell r="E1368" t="str">
            <v>m2</v>
          </cell>
        </row>
        <row r="1369">
          <cell r="A1369" t="str">
            <v>M941</v>
          </cell>
          <cell r="B1369" t="str">
            <v>Terra arm. ECE-enc. portante 0&lt;h&lt;6m</v>
          </cell>
          <cell r="C1369" t="str">
            <v>m2</v>
          </cell>
          <cell r="D1369">
            <v>1</v>
          </cell>
          <cell r="E1369" t="str">
            <v>m2</v>
          </cell>
        </row>
        <row r="1370">
          <cell r="A1370" t="str">
            <v>M942</v>
          </cell>
          <cell r="B1370" t="str">
            <v>Terra arm. ECE-enc. portante 6&lt;h&lt;9m</v>
          </cell>
          <cell r="C1370" t="str">
            <v>m2</v>
          </cell>
          <cell r="D1370">
            <v>1</v>
          </cell>
          <cell r="E1370" t="str">
            <v>m2</v>
          </cell>
        </row>
        <row r="1371">
          <cell r="A1371" t="str">
            <v>M945</v>
          </cell>
          <cell r="B1371" t="str">
            <v>Haste para perfuratriz de esteira</v>
          </cell>
          <cell r="C1371" t="str">
            <v>un</v>
          </cell>
          <cell r="D1371">
            <v>1</v>
          </cell>
          <cell r="E1371" t="str">
            <v>un</v>
          </cell>
        </row>
        <row r="1372">
          <cell r="A1372" t="str">
            <v>M946</v>
          </cell>
          <cell r="B1372" t="str">
            <v>Luva para perfuratriz de esteira</v>
          </cell>
          <cell r="C1372" t="str">
            <v>un</v>
          </cell>
          <cell r="D1372">
            <v>1</v>
          </cell>
          <cell r="E1372" t="str">
            <v>un</v>
          </cell>
        </row>
        <row r="1373">
          <cell r="A1373" t="str">
            <v>M947</v>
          </cell>
          <cell r="B1373" t="str">
            <v>Punho para perfuratriz de esteira</v>
          </cell>
          <cell r="C1373" t="str">
            <v>un</v>
          </cell>
          <cell r="D1373">
            <v>1</v>
          </cell>
          <cell r="E1373" t="str">
            <v>un</v>
          </cell>
        </row>
        <row r="1374">
          <cell r="A1374" t="str">
            <v>M948</v>
          </cell>
          <cell r="B1374" t="str">
            <v>Coroa para perfuratriz de esteira</v>
          </cell>
          <cell r="C1374" t="str">
            <v>un</v>
          </cell>
          <cell r="D1374">
            <v>1</v>
          </cell>
          <cell r="E1374" t="str">
            <v>un</v>
          </cell>
        </row>
        <row r="1375">
          <cell r="A1375" t="str">
            <v>M949</v>
          </cell>
          <cell r="B1375" t="str">
            <v>Disco diam. p/ máq. de disco 48kW</v>
          </cell>
          <cell r="C1375" t="str">
            <v>un</v>
          </cell>
          <cell r="D1375">
            <v>1</v>
          </cell>
          <cell r="E1375" t="str">
            <v>un</v>
          </cell>
        </row>
        <row r="1376">
          <cell r="A1376" t="str">
            <v>M950</v>
          </cell>
          <cell r="B1376" t="str">
            <v>Coroa de diamante linha NX</v>
          </cell>
          <cell r="C1376" t="str">
            <v>un</v>
          </cell>
          <cell r="D1376">
            <v>1</v>
          </cell>
          <cell r="E1376" t="str">
            <v>un</v>
          </cell>
        </row>
        <row r="1377">
          <cell r="A1377" t="str">
            <v>M951</v>
          </cell>
          <cell r="B1377" t="str">
            <v>Calibrador de diamante linha NX</v>
          </cell>
          <cell r="C1377" t="str">
            <v>un</v>
          </cell>
          <cell r="D1377">
            <v>1</v>
          </cell>
          <cell r="E1377" t="str">
            <v>un</v>
          </cell>
        </row>
        <row r="1378">
          <cell r="A1378" t="str">
            <v>M952</v>
          </cell>
          <cell r="B1378" t="str">
            <v>Mola comum linha NX</v>
          </cell>
          <cell r="C1378" t="str">
            <v>un</v>
          </cell>
          <cell r="D1378">
            <v>1</v>
          </cell>
          <cell r="E1378" t="str">
            <v>un</v>
          </cell>
        </row>
        <row r="1379">
          <cell r="A1379" t="str">
            <v>M953</v>
          </cell>
          <cell r="B1379" t="str">
            <v>Barrilete simples linha NX</v>
          </cell>
          <cell r="C1379" t="str">
            <v>un</v>
          </cell>
          <cell r="D1379">
            <v>1</v>
          </cell>
          <cell r="E1379" t="str">
            <v>un</v>
          </cell>
        </row>
        <row r="1380">
          <cell r="A1380" t="str">
            <v>M954</v>
          </cell>
          <cell r="B1380" t="str">
            <v>Haste paredes paraleleas c/ niples</v>
          </cell>
          <cell r="C1380" t="str">
            <v>un</v>
          </cell>
          <cell r="D1380">
            <v>1</v>
          </cell>
          <cell r="E1380" t="str">
            <v>un</v>
          </cell>
        </row>
        <row r="1381">
          <cell r="A1381" t="str">
            <v>M955</v>
          </cell>
          <cell r="B1381" t="str">
            <v>Coroa de widia linha NX</v>
          </cell>
          <cell r="C1381" t="str">
            <v>un</v>
          </cell>
          <cell r="D1381">
            <v>1</v>
          </cell>
          <cell r="E1381" t="str">
            <v>un</v>
          </cell>
        </row>
        <row r="1382">
          <cell r="A1382" t="str">
            <v>M956</v>
          </cell>
          <cell r="B1382" t="str">
            <v>Sapata de widia linha NX</v>
          </cell>
          <cell r="C1382" t="str">
            <v>un</v>
          </cell>
          <cell r="D1382">
            <v>1</v>
          </cell>
          <cell r="E1382" t="str">
            <v>un</v>
          </cell>
        </row>
        <row r="1383">
          <cell r="A1383" t="str">
            <v>M957</v>
          </cell>
          <cell r="B1383" t="str">
            <v>Revestimento c/ conector linha NX</v>
          </cell>
          <cell r="C1383" t="str">
            <v>un</v>
          </cell>
          <cell r="D1383">
            <v>1</v>
          </cell>
          <cell r="E1383" t="str">
            <v>un</v>
          </cell>
        </row>
        <row r="1384">
          <cell r="A1384" t="str">
            <v>M958</v>
          </cell>
          <cell r="B1384" t="str">
            <v>Calibrador de widia simples linh NX</v>
          </cell>
          <cell r="C1384" t="str">
            <v>un</v>
          </cell>
          <cell r="D1384">
            <v>1</v>
          </cell>
          <cell r="E1384" t="str">
            <v>un</v>
          </cell>
        </row>
        <row r="1385">
          <cell r="A1385" t="str">
            <v>M960</v>
          </cell>
          <cell r="B1385" t="str">
            <v>Fio de nylon n. 40</v>
          </cell>
          <cell r="C1385" t="str">
            <v>rl</v>
          </cell>
          <cell r="D1385">
            <v>100</v>
          </cell>
          <cell r="E1385" t="str">
            <v>m</v>
          </cell>
        </row>
        <row r="1386">
          <cell r="A1386" t="str">
            <v>M969</v>
          </cell>
          <cell r="B1386" t="str">
            <v>Película refletiva lentes expostas</v>
          </cell>
          <cell r="C1386" t="str">
            <v>m2</v>
          </cell>
          <cell r="D1386">
            <v>1</v>
          </cell>
          <cell r="E1386" t="str">
            <v>m2</v>
          </cell>
        </row>
        <row r="1387">
          <cell r="A1387" t="str">
            <v>M970</v>
          </cell>
          <cell r="B1387" t="str">
            <v>Película refletiva lentes inclusas</v>
          </cell>
          <cell r="C1387" t="str">
            <v>m2</v>
          </cell>
          <cell r="D1387">
            <v>1</v>
          </cell>
          <cell r="E1387" t="str">
            <v>m2</v>
          </cell>
        </row>
        <row r="1388">
          <cell r="A1388" t="str">
            <v>M971</v>
          </cell>
          <cell r="B1388" t="str">
            <v>Dispositivo anti-ofuscante</v>
          </cell>
          <cell r="C1388" t="str">
            <v>m</v>
          </cell>
          <cell r="D1388">
            <v>1</v>
          </cell>
          <cell r="E1388" t="str">
            <v>m</v>
          </cell>
        </row>
        <row r="1389">
          <cell r="A1389" t="str">
            <v>M972</v>
          </cell>
          <cell r="B1389" t="str">
            <v>Tacha refletiva monodirecional</v>
          </cell>
          <cell r="C1389" t="str">
            <v>un</v>
          </cell>
          <cell r="D1389">
            <v>1</v>
          </cell>
          <cell r="E1389" t="str">
            <v>un</v>
          </cell>
        </row>
        <row r="1390">
          <cell r="A1390" t="str">
            <v>M973</v>
          </cell>
          <cell r="B1390" t="str">
            <v>Tacha refletiva bidirecional</v>
          </cell>
          <cell r="C1390" t="str">
            <v>un</v>
          </cell>
          <cell r="D1390">
            <v>1</v>
          </cell>
          <cell r="E1390" t="str">
            <v>un</v>
          </cell>
        </row>
        <row r="1391">
          <cell r="A1391" t="str">
            <v>M974</v>
          </cell>
          <cell r="B1391" t="str">
            <v>Tachão refletivo monodirecional</v>
          </cell>
          <cell r="C1391" t="str">
            <v>un</v>
          </cell>
          <cell r="D1391">
            <v>1</v>
          </cell>
          <cell r="E1391" t="str">
            <v>un</v>
          </cell>
        </row>
        <row r="1392">
          <cell r="A1392" t="str">
            <v>M975</v>
          </cell>
          <cell r="B1392" t="str">
            <v>Tachão refletivo bidirecional</v>
          </cell>
          <cell r="C1392" t="str">
            <v>un</v>
          </cell>
          <cell r="D1392">
            <v>1</v>
          </cell>
          <cell r="E1392" t="str">
            <v>un</v>
          </cell>
        </row>
        <row r="1393">
          <cell r="A1393" t="str">
            <v>M976</v>
          </cell>
          <cell r="B1393" t="str">
            <v>Baguete limitador de polietileno</v>
          </cell>
          <cell r="C1393" t="str">
            <v>m</v>
          </cell>
          <cell r="D1393">
            <v>1</v>
          </cell>
          <cell r="E1393" t="str">
            <v>m</v>
          </cell>
        </row>
        <row r="1394">
          <cell r="A1394" t="str">
            <v>M977</v>
          </cell>
          <cell r="B1394" t="str">
            <v>Selante asfáltico polimerizado</v>
          </cell>
          <cell r="C1394" t="str">
            <v>l</v>
          </cell>
          <cell r="D1394">
            <v>1</v>
          </cell>
          <cell r="E1394" t="str">
            <v>l</v>
          </cell>
        </row>
        <row r="1395">
          <cell r="A1395" t="str">
            <v>M980</v>
          </cell>
          <cell r="B1395" t="str">
            <v>Indenização de jazida</v>
          </cell>
          <cell r="C1395" t="str">
            <v>m3</v>
          </cell>
          <cell r="D1395">
            <v>1</v>
          </cell>
          <cell r="E1395" t="str">
            <v>m3</v>
          </cell>
        </row>
        <row r="1396">
          <cell r="A1396" t="str">
            <v>M982</v>
          </cell>
          <cell r="B1396" t="str">
            <v>Isopor de 5cm de espessura</v>
          </cell>
          <cell r="C1396" t="str">
            <v>m2</v>
          </cell>
          <cell r="D1396">
            <v>1</v>
          </cell>
          <cell r="E1396" t="str">
            <v>m2</v>
          </cell>
        </row>
        <row r="1397">
          <cell r="A1397" t="str">
            <v>M983</v>
          </cell>
          <cell r="B1397" t="str">
            <v>Disco diam. p/ máq. de disco 6kW</v>
          </cell>
          <cell r="C1397" t="str">
            <v>un</v>
          </cell>
          <cell r="D1397">
            <v>1</v>
          </cell>
          <cell r="E1397" t="str">
            <v>un</v>
          </cell>
        </row>
        <row r="1398">
          <cell r="A1398" t="str">
            <v>M984</v>
          </cell>
          <cell r="B1398" t="str">
            <v>Chumbadores</v>
          </cell>
          <cell r="C1398" t="str">
            <v>pç</v>
          </cell>
          <cell r="D1398">
            <v>0.3</v>
          </cell>
          <cell r="E1398" t="str">
            <v>kg</v>
          </cell>
        </row>
        <row r="1399">
          <cell r="A1399" t="str">
            <v>M985</v>
          </cell>
          <cell r="B1399" t="str">
            <v>Tubo plástico para purgadores</v>
          </cell>
          <cell r="C1399" t="str">
            <v>m</v>
          </cell>
          <cell r="D1399">
            <v>1</v>
          </cell>
          <cell r="E1399" t="str">
            <v>m</v>
          </cell>
        </row>
        <row r="1400">
          <cell r="A1400" t="str">
            <v>M996</v>
          </cell>
          <cell r="B1400" t="str">
            <v>Material Demolido</v>
          </cell>
          <cell r="C1400" t="str">
            <v>t</v>
          </cell>
          <cell r="D1400">
            <v>1</v>
          </cell>
          <cell r="E1400" t="str">
            <v>t</v>
          </cell>
        </row>
        <row r="1401">
          <cell r="A1401" t="str">
            <v>M997</v>
          </cell>
          <cell r="B1401" t="str">
            <v>Material Fresado</v>
          </cell>
          <cell r="C1401" t="str">
            <v>t</v>
          </cell>
          <cell r="D1401">
            <v>1</v>
          </cell>
          <cell r="E1401" t="str">
            <v>t</v>
          </cell>
        </row>
        <row r="1402">
          <cell r="A1402" t="str">
            <v>M998</v>
          </cell>
          <cell r="B1402" t="str">
            <v>Madeira</v>
          </cell>
          <cell r="C1402" t="str">
            <v>t</v>
          </cell>
          <cell r="D1402">
            <v>1</v>
          </cell>
          <cell r="E1402" t="str">
            <v>t</v>
          </cell>
        </row>
        <row r="1403">
          <cell r="A1403" t="str">
            <v>M999</v>
          </cell>
          <cell r="B1403" t="str">
            <v>Material retirado da pista</v>
          </cell>
          <cell r="C1403" t="str">
            <v>t</v>
          </cell>
          <cell r="D1403">
            <v>1</v>
          </cell>
          <cell r="E1403" t="str">
            <v>t</v>
          </cell>
        </row>
      </sheetData>
      <sheetData sheetId="1"/>
      <sheetData sheetId="2" refreshError="1"/>
      <sheetData sheetId="3" refreshError="1"/>
      <sheetData sheetId="4" refreshError="1"/>
      <sheetData sheetId="5" refreshError="1"/>
      <sheetData sheetId="6"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o"/>
      <sheetName val="Planilha Resumida"/>
      <sheetName val="Planilha Sintética TR"/>
      <sheetName val="Planilha Orçamentária"/>
      <sheetName val="Memorial de Cálculo"/>
      <sheetName val="Cronograma"/>
      <sheetName val="Cronograma TR"/>
      <sheetName val="Cronograma Físico"/>
      <sheetName val="CURVA ABC"/>
      <sheetName val="GANT"/>
      <sheetName val="GANTT TR"/>
      <sheetName val="LARGURA DE ESCAVAÇÃO"/>
      <sheetName val="DMT"/>
      <sheetName val="COMP"/>
      <sheetName val="SINAPI"/>
      <sheetName val="IOPES"/>
      <sheetName val="DER-ES"/>
      <sheetName val="CESAN"/>
      <sheetName val="SICRO"/>
      <sheetName val="REAJUSTE"/>
      <sheetName val="CONSULTORIA"/>
      <sheetName val="REAJUSTE MEMORIAL"/>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15">
          <cell r="F15">
            <v>16.100000000000001</v>
          </cell>
        </row>
      </sheetData>
      <sheetData sheetId="13"/>
      <sheetData sheetId="14"/>
      <sheetData sheetId="15"/>
      <sheetData sheetId="16"/>
      <sheetData sheetId="17"/>
      <sheetData sheetId="18"/>
      <sheetData sheetId="19"/>
      <sheetData sheetId="20"/>
      <sheetData sheetId="2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Planilha2">
    <tabColor theme="1"/>
    <pageSetUpPr fitToPage="1"/>
  </sheetPr>
  <dimension ref="A1:AFX141"/>
  <sheetViews>
    <sheetView tabSelected="1" topLeftCell="A85" zoomScale="70" zoomScaleNormal="70" zoomScaleSheetLayoutView="50" workbookViewId="0">
      <selection activeCell="A3" sqref="A3:D3"/>
    </sheetView>
  </sheetViews>
  <sheetFormatPr defaultRowHeight="13.2" x14ac:dyDescent="0.25"/>
  <cols>
    <col min="1" max="1" width="7" style="155" bestFit="1" customWidth="1"/>
    <col min="2" max="2" width="10.5546875" style="155" bestFit="1" customWidth="1"/>
    <col min="3" max="3" width="12.6640625" style="155" customWidth="1"/>
    <col min="4" max="4" width="174.44140625" customWidth="1"/>
    <col min="5" max="5" width="10.6640625" style="155" customWidth="1"/>
    <col min="6" max="6" width="12.88671875" style="176" bestFit="1" customWidth="1"/>
    <col min="7" max="7" width="16.44140625" style="180" bestFit="1" customWidth="1"/>
    <col min="8" max="8" width="16.88671875" style="168" bestFit="1" customWidth="1"/>
    <col min="9" max="9" width="12.6640625" bestFit="1" customWidth="1"/>
    <col min="10" max="10" width="16" style="225" bestFit="1" customWidth="1"/>
    <col min="11" max="11" width="14.5546875" style="225" bestFit="1" customWidth="1"/>
    <col min="12" max="12" width="9.88671875" bestFit="1" customWidth="1"/>
  </cols>
  <sheetData>
    <row r="1" spans="1:48" ht="13.8" x14ac:dyDescent="0.25">
      <c r="A1" s="237" t="s">
        <v>728</v>
      </c>
      <c r="B1" s="238"/>
      <c r="C1" s="238"/>
      <c r="D1" s="238"/>
      <c r="E1" s="229"/>
      <c r="F1" s="229"/>
      <c r="G1" s="229"/>
      <c r="H1" s="229"/>
      <c r="I1" s="207"/>
    </row>
    <row r="2" spans="1:48" x14ac:dyDescent="0.25">
      <c r="A2" s="239" t="s">
        <v>566</v>
      </c>
      <c r="B2" s="240"/>
      <c r="C2" s="240"/>
      <c r="D2" s="240"/>
      <c r="E2" s="172"/>
      <c r="F2" s="150"/>
      <c r="G2" s="178"/>
      <c r="H2" s="206"/>
      <c r="I2" s="207"/>
    </row>
    <row r="3" spans="1:48" ht="12.75" customHeight="1" x14ac:dyDescent="0.25">
      <c r="A3" s="230" t="s">
        <v>567</v>
      </c>
      <c r="B3" s="231"/>
      <c r="C3" s="231"/>
      <c r="D3" s="231"/>
      <c r="E3" s="192" t="s">
        <v>0</v>
      </c>
      <c r="F3" s="209">
        <v>0.3453</v>
      </c>
      <c r="G3" s="232" t="s">
        <v>648</v>
      </c>
      <c r="H3" s="232"/>
      <c r="I3" s="207"/>
    </row>
    <row r="4" spans="1:48" x14ac:dyDescent="0.25">
      <c r="A4" s="239" t="s">
        <v>565</v>
      </c>
      <c r="B4" s="240"/>
      <c r="C4" s="240"/>
      <c r="D4" s="240"/>
      <c r="E4" s="191"/>
      <c r="F4" s="191"/>
      <c r="G4" s="233" t="s">
        <v>562</v>
      </c>
      <c r="H4" s="234"/>
      <c r="J4"/>
      <c r="K4"/>
    </row>
    <row r="5" spans="1:48" ht="12.75" customHeight="1" x14ac:dyDescent="0.25">
      <c r="A5" s="241" t="s">
        <v>568</v>
      </c>
      <c r="B5" s="242"/>
      <c r="C5" s="242"/>
      <c r="D5" s="242"/>
      <c r="E5" s="173"/>
      <c r="F5" s="182"/>
      <c r="G5" s="248"/>
      <c r="H5" s="249"/>
      <c r="J5"/>
      <c r="K5"/>
    </row>
    <row r="6" spans="1:48" ht="26.25" customHeight="1" x14ac:dyDescent="0.25">
      <c r="A6" s="154" t="s">
        <v>1</v>
      </c>
      <c r="B6" s="154" t="s">
        <v>563</v>
      </c>
      <c r="C6" s="154" t="s">
        <v>2</v>
      </c>
      <c r="D6" s="154" t="s">
        <v>6</v>
      </c>
      <c r="E6" s="154" t="s">
        <v>7</v>
      </c>
      <c r="F6" s="169" t="s">
        <v>5</v>
      </c>
      <c r="G6" s="205" t="s">
        <v>187</v>
      </c>
      <c r="H6" s="205" t="s">
        <v>564</v>
      </c>
      <c r="J6"/>
      <c r="K6"/>
    </row>
    <row r="7" spans="1:48" x14ac:dyDescent="0.25">
      <c r="A7" s="162">
        <v>1</v>
      </c>
      <c r="B7" s="235" t="s">
        <v>662</v>
      </c>
      <c r="C7" s="235"/>
      <c r="D7" s="235"/>
      <c r="E7" s="235"/>
      <c r="F7" s="235"/>
      <c r="G7" s="235"/>
      <c r="H7" s="235"/>
      <c r="J7"/>
      <c r="K7"/>
    </row>
    <row r="8" spans="1:48" s="21" customFormat="1" x14ac:dyDescent="0.25">
      <c r="A8" s="187" t="s">
        <v>569</v>
      </c>
      <c r="B8" s="187" t="s">
        <v>50</v>
      </c>
      <c r="C8" s="221" t="s">
        <v>168</v>
      </c>
      <c r="D8" s="222" t="s">
        <v>557</v>
      </c>
      <c r="E8" s="187" t="s">
        <v>147</v>
      </c>
      <c r="F8" s="164">
        <v>8</v>
      </c>
      <c r="G8" s="187">
        <v>271.79000000000002</v>
      </c>
      <c r="H8" s="165">
        <f>F8*G8</f>
        <v>2174.3200000000002</v>
      </c>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4"/>
      <c r="AO8" s="224"/>
      <c r="AP8" s="224"/>
      <c r="AQ8" s="224"/>
      <c r="AR8" s="224"/>
      <c r="AS8" s="224"/>
      <c r="AT8" s="224"/>
      <c r="AU8" s="224"/>
      <c r="AV8" s="224"/>
    </row>
    <row r="9" spans="1:48" x14ac:dyDescent="0.25">
      <c r="A9" s="162">
        <v>2</v>
      </c>
      <c r="B9" s="235" t="s">
        <v>8</v>
      </c>
      <c r="C9" s="235"/>
      <c r="D9" s="235"/>
      <c r="E9" s="235"/>
      <c r="F9" s="235"/>
      <c r="G9" s="235"/>
      <c r="H9" s="235"/>
      <c r="J9"/>
      <c r="K9"/>
    </row>
    <row r="10" spans="1:48" x14ac:dyDescent="0.25">
      <c r="A10" s="160" t="s">
        <v>570</v>
      </c>
      <c r="B10" s="216" t="s">
        <v>50</v>
      </c>
      <c r="C10" s="217" t="s">
        <v>530</v>
      </c>
      <c r="D10" s="218" t="str">
        <f>UPPER("Demolição de alvenaria")</f>
        <v>DEMOLIÇÃO DE ALVENARIA</v>
      </c>
      <c r="E10" s="216" t="s">
        <v>12</v>
      </c>
      <c r="F10" s="219">
        <v>2.38</v>
      </c>
      <c r="G10" s="220">
        <v>48.71</v>
      </c>
      <c r="H10" s="165">
        <f t="shared" ref="H10:H19" si="0">F10*G10</f>
        <v>115.9298</v>
      </c>
      <c r="J10"/>
      <c r="K10"/>
    </row>
    <row r="11" spans="1:48" x14ac:dyDescent="0.25">
      <c r="A11" s="160" t="s">
        <v>571</v>
      </c>
      <c r="B11" s="160" t="s">
        <v>50</v>
      </c>
      <c r="C11" s="160" t="s">
        <v>537</v>
      </c>
      <c r="D11" s="152" t="s">
        <v>23</v>
      </c>
      <c r="E11" s="160" t="s">
        <v>13</v>
      </c>
      <c r="F11" s="164">
        <v>85</v>
      </c>
      <c r="G11" s="165">
        <v>23.53</v>
      </c>
      <c r="H11" s="165">
        <f t="shared" si="0"/>
        <v>2000.0500000000002</v>
      </c>
      <c r="J11"/>
      <c r="K11"/>
    </row>
    <row r="12" spans="1:48" x14ac:dyDescent="0.25">
      <c r="A12" s="160" t="s">
        <v>573</v>
      </c>
      <c r="B12" s="160" t="s">
        <v>50</v>
      </c>
      <c r="C12" s="161" t="s">
        <v>531</v>
      </c>
      <c r="D12" s="152" t="s">
        <v>17</v>
      </c>
      <c r="E12" s="160" t="s">
        <v>13</v>
      </c>
      <c r="F12" s="164">
        <v>4.41</v>
      </c>
      <c r="G12" s="165">
        <v>12.99</v>
      </c>
      <c r="H12" s="165">
        <f t="shared" si="0"/>
        <v>57.285900000000005</v>
      </c>
      <c r="J12"/>
      <c r="K12"/>
    </row>
    <row r="13" spans="1:48" x14ac:dyDescent="0.25">
      <c r="A13" s="160" t="s">
        <v>577</v>
      </c>
      <c r="B13" s="160" t="s">
        <v>50</v>
      </c>
      <c r="C13" s="161" t="s">
        <v>533</v>
      </c>
      <c r="D13" s="152" t="s">
        <v>19</v>
      </c>
      <c r="E13" s="160" t="s">
        <v>147</v>
      </c>
      <c r="F13" s="164">
        <v>6</v>
      </c>
      <c r="G13" s="165">
        <v>16.8</v>
      </c>
      <c r="H13" s="165">
        <f t="shared" si="0"/>
        <v>100.80000000000001</v>
      </c>
      <c r="J13"/>
      <c r="K13"/>
    </row>
    <row r="14" spans="1:48" x14ac:dyDescent="0.25">
      <c r="A14" s="160" t="s">
        <v>580</v>
      </c>
      <c r="B14" s="160" t="s">
        <v>50</v>
      </c>
      <c r="C14" s="161" t="s">
        <v>534</v>
      </c>
      <c r="D14" s="166" t="s">
        <v>20</v>
      </c>
      <c r="E14" s="160" t="s">
        <v>13</v>
      </c>
      <c r="F14" s="164">
        <v>1.45</v>
      </c>
      <c r="G14" s="165">
        <v>20.16</v>
      </c>
      <c r="H14" s="165">
        <f t="shared" si="0"/>
        <v>29.231999999999999</v>
      </c>
      <c r="J14"/>
      <c r="K14"/>
    </row>
    <row r="15" spans="1:48" x14ac:dyDescent="0.25">
      <c r="A15" s="160" t="s">
        <v>582</v>
      </c>
      <c r="B15" s="160" t="s">
        <v>50</v>
      </c>
      <c r="C15" s="161" t="s">
        <v>536</v>
      </c>
      <c r="D15" s="152" t="s">
        <v>22</v>
      </c>
      <c r="E15" s="160" t="s">
        <v>16</v>
      </c>
      <c r="F15" s="164">
        <v>100</v>
      </c>
      <c r="G15" s="165">
        <v>11.7</v>
      </c>
      <c r="H15" s="165">
        <f t="shared" si="0"/>
        <v>1170</v>
      </c>
      <c r="J15"/>
      <c r="K15"/>
    </row>
    <row r="16" spans="1:48" x14ac:dyDescent="0.25">
      <c r="A16" s="160" t="s">
        <v>584</v>
      </c>
      <c r="B16" s="160" t="s">
        <v>50</v>
      </c>
      <c r="C16" s="161" t="s">
        <v>538</v>
      </c>
      <c r="D16" s="152" t="s">
        <v>24</v>
      </c>
      <c r="E16" s="160" t="s">
        <v>147</v>
      </c>
      <c r="F16" s="164">
        <v>3</v>
      </c>
      <c r="G16" s="165">
        <v>8.89</v>
      </c>
      <c r="H16" s="165">
        <f t="shared" si="0"/>
        <v>26.67</v>
      </c>
      <c r="J16"/>
      <c r="K16"/>
    </row>
    <row r="17" spans="1:11" x14ac:dyDescent="0.25">
      <c r="A17" s="160" t="s">
        <v>587</v>
      </c>
      <c r="B17" s="160" t="s">
        <v>50</v>
      </c>
      <c r="C17" s="161" t="s">
        <v>535</v>
      </c>
      <c r="D17" s="152" t="s">
        <v>21</v>
      </c>
      <c r="E17" s="160" t="s">
        <v>147</v>
      </c>
      <c r="F17" s="164">
        <v>19</v>
      </c>
      <c r="G17" s="165">
        <v>8.89</v>
      </c>
      <c r="H17" s="165">
        <f t="shared" si="0"/>
        <v>168.91000000000003</v>
      </c>
      <c r="J17"/>
      <c r="K17"/>
    </row>
    <row r="18" spans="1:11" x14ac:dyDescent="0.25">
      <c r="A18" s="160" t="s">
        <v>596</v>
      </c>
      <c r="B18" s="160" t="s">
        <v>50</v>
      </c>
      <c r="C18" s="161" t="s">
        <v>532</v>
      </c>
      <c r="D18" s="152" t="s">
        <v>18</v>
      </c>
      <c r="E18" s="160" t="s">
        <v>13</v>
      </c>
      <c r="F18" s="164">
        <v>550</v>
      </c>
      <c r="G18" s="165">
        <v>10.89</v>
      </c>
      <c r="H18" s="165">
        <f t="shared" si="0"/>
        <v>5989.5</v>
      </c>
      <c r="J18"/>
      <c r="K18"/>
    </row>
    <row r="19" spans="1:11" x14ac:dyDescent="0.25">
      <c r="A19" s="160" t="s">
        <v>598</v>
      </c>
      <c r="B19" s="160" t="s">
        <v>585</v>
      </c>
      <c r="C19" s="161">
        <v>7218</v>
      </c>
      <c r="D19" s="153" t="s">
        <v>651</v>
      </c>
      <c r="E19" s="160" t="s">
        <v>13</v>
      </c>
      <c r="F19" s="164">
        <v>204</v>
      </c>
      <c r="G19" s="165">
        <v>6.46</v>
      </c>
      <c r="H19" s="165">
        <f t="shared" si="0"/>
        <v>1317.84</v>
      </c>
      <c r="J19"/>
      <c r="K19"/>
    </row>
    <row r="20" spans="1:11" x14ac:dyDescent="0.25">
      <c r="A20" s="162">
        <v>3</v>
      </c>
      <c r="B20" s="235" t="s">
        <v>556</v>
      </c>
      <c r="C20" s="235"/>
      <c r="D20" s="235"/>
      <c r="E20" s="235"/>
      <c r="F20" s="235"/>
      <c r="G20" s="235"/>
      <c r="H20" s="235"/>
      <c r="J20"/>
      <c r="K20"/>
    </row>
    <row r="21" spans="1:11" x14ac:dyDescent="0.25">
      <c r="A21" s="163" t="s">
        <v>603</v>
      </c>
      <c r="B21" s="226" t="s">
        <v>26</v>
      </c>
      <c r="C21" s="227"/>
      <c r="D21" s="227"/>
      <c r="E21" s="227"/>
      <c r="F21" s="227"/>
      <c r="G21" s="227"/>
      <c r="H21" s="228"/>
      <c r="J21"/>
      <c r="K21"/>
    </row>
    <row r="22" spans="1:11" x14ac:dyDescent="0.25">
      <c r="A22" s="160" t="s">
        <v>608</v>
      </c>
      <c r="B22" s="160" t="s">
        <v>50</v>
      </c>
      <c r="C22" s="161">
        <v>24130</v>
      </c>
      <c r="D22" s="166" t="s">
        <v>92</v>
      </c>
      <c r="E22" s="160" t="s">
        <v>13</v>
      </c>
      <c r="F22" s="164">
        <v>204</v>
      </c>
      <c r="G22" s="165">
        <v>234.36</v>
      </c>
      <c r="H22" s="165">
        <f>F22*G22</f>
        <v>47809.440000000002</v>
      </c>
      <c r="J22"/>
      <c r="K22"/>
    </row>
    <row r="23" spans="1:11" x14ac:dyDescent="0.25">
      <c r="A23" s="160" t="s">
        <v>609</v>
      </c>
      <c r="B23" s="160" t="s">
        <v>578</v>
      </c>
      <c r="C23" s="160" t="s">
        <v>579</v>
      </c>
      <c r="D23" s="166" t="s">
        <v>594</v>
      </c>
      <c r="E23" s="160" t="s">
        <v>147</v>
      </c>
      <c r="F23" s="164">
        <v>1</v>
      </c>
      <c r="G23" s="165">
        <v>344</v>
      </c>
      <c r="H23" s="165">
        <f>F23*G23</f>
        <v>344</v>
      </c>
      <c r="J23"/>
      <c r="K23"/>
    </row>
    <row r="24" spans="1:11" x14ac:dyDescent="0.25">
      <c r="A24" s="163" t="s">
        <v>605</v>
      </c>
      <c r="B24" s="226" t="s">
        <v>572</v>
      </c>
      <c r="C24" s="227"/>
      <c r="D24" s="227"/>
      <c r="E24" s="227"/>
      <c r="F24" s="227"/>
      <c r="G24" s="227"/>
      <c r="H24" s="228"/>
    </row>
    <row r="25" spans="1:11" x14ac:dyDescent="0.25">
      <c r="A25" s="160" t="s">
        <v>610</v>
      </c>
      <c r="B25" s="160" t="s">
        <v>34</v>
      </c>
      <c r="C25" s="161">
        <v>96358</v>
      </c>
      <c r="D25" s="167" t="s">
        <v>76</v>
      </c>
      <c r="E25" s="160" t="s">
        <v>13</v>
      </c>
      <c r="F25" s="164">
        <v>18</v>
      </c>
      <c r="G25" s="165">
        <v>93.93</v>
      </c>
      <c r="H25" s="165">
        <f>F25*G25</f>
        <v>1690.7400000000002</v>
      </c>
    </row>
    <row r="26" spans="1:11" x14ac:dyDescent="0.25">
      <c r="A26" s="160" t="s">
        <v>611</v>
      </c>
      <c r="B26" s="160" t="s">
        <v>50</v>
      </c>
      <c r="C26" s="160" t="s">
        <v>546</v>
      </c>
      <c r="D26" s="166" t="str">
        <f>UPPER("Pintura com tinta látex PVA Suvinil, Coral ou Metalatex, inclusive selador em paredes internas e forros a três demãos")</f>
        <v>PINTURA COM TINTA LÁTEX PVA SUVINIL, CORAL OU METALATEX, INCLUSIVE SELADOR EM PAREDES INTERNAS E FORROS A TRÊS DEMÃOS</v>
      </c>
      <c r="E26" s="160" t="s">
        <v>13</v>
      </c>
      <c r="F26" s="164">
        <v>550</v>
      </c>
      <c r="G26" s="165">
        <v>20.91</v>
      </c>
      <c r="H26" s="165">
        <f>F26*G26</f>
        <v>11500.5</v>
      </c>
    </row>
    <row r="27" spans="1:11" x14ac:dyDescent="0.25">
      <c r="A27" s="163" t="s">
        <v>606</v>
      </c>
      <c r="B27" s="226" t="s">
        <v>574</v>
      </c>
      <c r="C27" s="227"/>
      <c r="D27" s="227"/>
      <c r="E27" s="227"/>
      <c r="F27" s="227"/>
      <c r="G27" s="227"/>
      <c r="H27" s="228"/>
    </row>
    <row r="28" spans="1:11" x14ac:dyDescent="0.25">
      <c r="A28" s="160" t="s">
        <v>614</v>
      </c>
      <c r="B28" s="160" t="s">
        <v>34</v>
      </c>
      <c r="C28" s="161">
        <v>96113</v>
      </c>
      <c r="D28" s="167" t="s">
        <v>77</v>
      </c>
      <c r="E28" s="160" t="s">
        <v>13</v>
      </c>
      <c r="F28" s="164">
        <v>94</v>
      </c>
      <c r="G28" s="165">
        <v>34.409999999999997</v>
      </c>
      <c r="H28" s="165">
        <f>F28*G28</f>
        <v>3234.5399999999995</v>
      </c>
    </row>
    <row r="29" spans="1:11" x14ac:dyDescent="0.25">
      <c r="A29" s="160" t="s">
        <v>663</v>
      </c>
      <c r="B29" s="160" t="s">
        <v>50</v>
      </c>
      <c r="C29" s="160" t="s">
        <v>546</v>
      </c>
      <c r="D29" s="166" t="s">
        <v>575</v>
      </c>
      <c r="E29" s="170" t="s">
        <v>13</v>
      </c>
      <c r="F29" s="164">
        <v>136</v>
      </c>
      <c r="G29" s="165">
        <v>20.91</v>
      </c>
      <c r="H29" s="165">
        <f>F29*G29</f>
        <v>2843.76</v>
      </c>
    </row>
    <row r="30" spans="1:11" x14ac:dyDescent="0.25">
      <c r="A30" s="163" t="s">
        <v>607</v>
      </c>
      <c r="B30" s="226" t="s">
        <v>576</v>
      </c>
      <c r="C30" s="227"/>
      <c r="D30" s="227"/>
      <c r="E30" s="227"/>
      <c r="F30" s="227"/>
      <c r="G30" s="227"/>
      <c r="H30" s="228"/>
    </row>
    <row r="31" spans="1:11" x14ac:dyDescent="0.25">
      <c r="A31" s="160" t="s">
        <v>618</v>
      </c>
      <c r="B31" s="160" t="s">
        <v>578</v>
      </c>
      <c r="C31" s="160" t="s">
        <v>579</v>
      </c>
      <c r="D31" s="166" t="str">
        <f>UPPER("Biancogres Porcelanato Esmaltado New York Grigio Touch 120x120 Retificado")</f>
        <v>BIANCOGRES PORCELANATO ESMALTADO NEW YORK GRIGIO TOUCH 120X120 RETIFICADO</v>
      </c>
      <c r="E31" s="160" t="s">
        <v>13</v>
      </c>
      <c r="F31" s="164">
        <v>85</v>
      </c>
      <c r="G31" s="165">
        <v>190</v>
      </c>
      <c r="H31" s="165">
        <f>F31*G31</f>
        <v>16150</v>
      </c>
    </row>
    <row r="32" spans="1:11" x14ac:dyDescent="0.25">
      <c r="A32" s="160" t="s">
        <v>619</v>
      </c>
      <c r="B32" s="160" t="s">
        <v>50</v>
      </c>
      <c r="C32" s="161" t="s">
        <v>542</v>
      </c>
      <c r="D32" s="167" t="str">
        <f>UPPER("Assentamento e rejuntamento de piso em porcelanato (dimensões superiores a 30x30cm) utilizando dupla colagem de argamassa colante para porcelanato tipo ACII/ACIII, exclusive fornecimento do porcelanato e do rejunte")</f>
        <v>ASSENTAMENTO E REJUNTAMENTO DE PISO EM PORCELANATO (DIMENSÕES SUPERIORES A 30X30CM) UTILIZANDO DUPLA COLAGEM DE ARGAMASSA COLANTE PARA PORCELANATO TIPO ACII/ACIII, EXCLUSIVE FORNECIMENTO DO PORCELANATO E DO REJUNTE</v>
      </c>
      <c r="E32" s="160" t="s">
        <v>13</v>
      </c>
      <c r="F32" s="164">
        <v>416.82</v>
      </c>
      <c r="G32" s="165">
        <v>46.22</v>
      </c>
      <c r="H32" s="165">
        <f>F32*G32</f>
        <v>19265.420399999999</v>
      </c>
    </row>
    <row r="33" spans="1:8" x14ac:dyDescent="0.25">
      <c r="A33" s="163" t="s">
        <v>664</v>
      </c>
      <c r="B33" s="226" t="s">
        <v>581</v>
      </c>
      <c r="C33" s="227"/>
      <c r="D33" s="227"/>
      <c r="E33" s="227"/>
      <c r="F33" s="227"/>
      <c r="G33" s="227"/>
      <c r="H33" s="228"/>
    </row>
    <row r="34" spans="1:8" x14ac:dyDescent="0.25">
      <c r="A34" s="160" t="s">
        <v>665</v>
      </c>
      <c r="B34" s="160" t="s">
        <v>578</v>
      </c>
      <c r="C34" s="160" t="s">
        <v>579</v>
      </c>
      <c r="D34" s="167" t="s">
        <v>655</v>
      </c>
      <c r="E34" s="160" t="s">
        <v>13</v>
      </c>
      <c r="F34" s="164">
        <v>0.44</v>
      </c>
      <c r="G34" s="165">
        <v>260</v>
      </c>
      <c r="H34" s="165">
        <f t="shared" ref="H34:H64" si="1">F34*G34</f>
        <v>114.4</v>
      </c>
    </row>
    <row r="35" spans="1:8" x14ac:dyDescent="0.25">
      <c r="A35" s="160" t="s">
        <v>666</v>
      </c>
      <c r="B35" s="160" t="s">
        <v>578</v>
      </c>
      <c r="C35" s="160" t="s">
        <v>579</v>
      </c>
      <c r="D35" s="167" t="s">
        <v>656</v>
      </c>
      <c r="E35" s="160" t="s">
        <v>13</v>
      </c>
      <c r="F35" s="164">
        <v>68.33</v>
      </c>
      <c r="G35" s="165">
        <v>260</v>
      </c>
      <c r="H35" s="165">
        <f>F35*G35</f>
        <v>17765.8</v>
      </c>
    </row>
    <row r="36" spans="1:8" x14ac:dyDescent="0.25">
      <c r="A36" s="160" t="s">
        <v>667</v>
      </c>
      <c r="B36" s="160" t="s">
        <v>578</v>
      </c>
      <c r="C36" s="160" t="s">
        <v>579</v>
      </c>
      <c r="D36" s="167" t="s">
        <v>657</v>
      </c>
      <c r="E36" s="160" t="s">
        <v>13</v>
      </c>
      <c r="F36" s="164">
        <v>18.88</v>
      </c>
      <c r="G36" s="165">
        <v>260</v>
      </c>
      <c r="H36" s="165">
        <f t="shared" si="1"/>
        <v>4908.8</v>
      </c>
    </row>
    <row r="37" spans="1:8" x14ac:dyDescent="0.25">
      <c r="A37" s="160" t="s">
        <v>668</v>
      </c>
      <c r="B37" s="160" t="s">
        <v>578</v>
      </c>
      <c r="C37" s="160" t="s">
        <v>579</v>
      </c>
      <c r="D37" s="167" t="s">
        <v>658</v>
      </c>
      <c r="E37" s="160" t="s">
        <v>13</v>
      </c>
      <c r="F37" s="164">
        <v>21.21</v>
      </c>
      <c r="G37" s="165">
        <v>350</v>
      </c>
      <c r="H37" s="165">
        <f>F37*G37</f>
        <v>7423.5</v>
      </c>
    </row>
    <row r="38" spans="1:8" x14ac:dyDescent="0.25">
      <c r="A38" s="163" t="s">
        <v>669</v>
      </c>
      <c r="B38" s="226" t="s">
        <v>583</v>
      </c>
      <c r="C38" s="227"/>
      <c r="D38" s="227"/>
      <c r="E38" s="227"/>
      <c r="F38" s="227"/>
      <c r="G38" s="227"/>
      <c r="H38" s="228"/>
    </row>
    <row r="39" spans="1:8" x14ac:dyDescent="0.25">
      <c r="A39" s="160" t="s">
        <v>670</v>
      </c>
      <c r="B39" s="160" t="s">
        <v>578</v>
      </c>
      <c r="C39" s="160" t="s">
        <v>579</v>
      </c>
      <c r="D39" s="166" t="s">
        <v>595</v>
      </c>
      <c r="E39" s="171" t="s">
        <v>147</v>
      </c>
      <c r="F39" s="164">
        <v>2</v>
      </c>
      <c r="G39" s="165">
        <v>156</v>
      </c>
      <c r="H39" s="165">
        <f t="shared" si="1"/>
        <v>312</v>
      </c>
    </row>
    <row r="40" spans="1:8" x14ac:dyDescent="0.25">
      <c r="A40" s="163" t="s">
        <v>671</v>
      </c>
      <c r="B40" s="226" t="s">
        <v>170</v>
      </c>
      <c r="C40" s="227"/>
      <c r="D40" s="227"/>
      <c r="E40" s="227"/>
      <c r="F40" s="227"/>
      <c r="G40" s="227"/>
      <c r="H40" s="228"/>
    </row>
    <row r="41" spans="1:8" x14ac:dyDescent="0.25">
      <c r="A41" s="163" t="s">
        <v>672</v>
      </c>
      <c r="B41" s="226" t="s">
        <v>553</v>
      </c>
      <c r="C41" s="227"/>
      <c r="D41" s="227"/>
      <c r="E41" s="227"/>
      <c r="F41" s="227"/>
      <c r="G41" s="227"/>
      <c r="H41" s="228"/>
    </row>
    <row r="42" spans="1:8" ht="14.4" x14ac:dyDescent="0.25">
      <c r="A42" s="160" t="s">
        <v>673</v>
      </c>
      <c r="B42" s="160" t="s">
        <v>50</v>
      </c>
      <c r="C42" s="151" t="s">
        <v>541</v>
      </c>
      <c r="D42" s="152" t="s">
        <v>52</v>
      </c>
      <c r="E42" s="174" t="s">
        <v>13</v>
      </c>
      <c r="F42" s="183">
        <v>48</v>
      </c>
      <c r="G42" s="165">
        <v>287.06</v>
      </c>
      <c r="H42" s="165">
        <f t="shared" si="1"/>
        <v>13778.880000000001</v>
      </c>
    </row>
    <row r="43" spans="1:8" ht="26.4" x14ac:dyDescent="0.25">
      <c r="A43" s="160" t="s">
        <v>674</v>
      </c>
      <c r="B43" s="160" t="s">
        <v>50</v>
      </c>
      <c r="C43" s="151" t="s">
        <v>539</v>
      </c>
      <c r="D43" s="152" t="s">
        <v>51</v>
      </c>
      <c r="E43" s="22" t="s">
        <v>147</v>
      </c>
      <c r="F43" s="164">
        <v>2</v>
      </c>
      <c r="G43" s="165">
        <v>904.24</v>
      </c>
      <c r="H43" s="165">
        <f t="shared" si="1"/>
        <v>1808.48</v>
      </c>
    </row>
    <row r="44" spans="1:8" x14ac:dyDescent="0.25">
      <c r="A44" s="160" t="s">
        <v>675</v>
      </c>
      <c r="B44" s="160" t="s">
        <v>585</v>
      </c>
      <c r="C44" s="161">
        <v>13096</v>
      </c>
      <c r="D44" s="166" t="s">
        <v>586</v>
      </c>
      <c r="E44" s="160" t="s">
        <v>13</v>
      </c>
      <c r="F44" s="164">
        <v>3.15</v>
      </c>
      <c r="G44" s="165">
        <v>695.38</v>
      </c>
      <c r="H44" s="165">
        <f t="shared" si="1"/>
        <v>2190.4470000000001</v>
      </c>
    </row>
    <row r="45" spans="1:8" x14ac:dyDescent="0.25">
      <c r="A45" s="160" t="s">
        <v>676</v>
      </c>
      <c r="B45" s="160" t="s">
        <v>585</v>
      </c>
      <c r="C45" s="161">
        <v>13096</v>
      </c>
      <c r="D45" s="166" t="s">
        <v>586</v>
      </c>
      <c r="E45" s="160" t="s">
        <v>13</v>
      </c>
      <c r="F45" s="164">
        <v>2.2999999999999998</v>
      </c>
      <c r="G45" s="165">
        <v>695.38</v>
      </c>
      <c r="H45" s="165">
        <f t="shared" si="1"/>
        <v>1599.3739999999998</v>
      </c>
    </row>
    <row r="46" spans="1:8" x14ac:dyDescent="0.25">
      <c r="A46" s="160" t="s">
        <v>677</v>
      </c>
      <c r="B46" s="160" t="s">
        <v>578</v>
      </c>
      <c r="C46" s="160" t="s">
        <v>579</v>
      </c>
      <c r="D46" s="166" t="s">
        <v>589</v>
      </c>
      <c r="E46" s="160" t="s">
        <v>147</v>
      </c>
      <c r="F46" s="164">
        <v>5</v>
      </c>
      <c r="G46" s="165">
        <v>250</v>
      </c>
      <c r="H46" s="165">
        <f t="shared" si="1"/>
        <v>1250</v>
      </c>
    </row>
    <row r="47" spans="1:8" x14ac:dyDescent="0.25">
      <c r="A47" s="160" t="s">
        <v>678</v>
      </c>
      <c r="B47" s="160" t="s">
        <v>585</v>
      </c>
      <c r="C47" s="161">
        <v>13096</v>
      </c>
      <c r="D47" s="166" t="s">
        <v>586</v>
      </c>
      <c r="E47" s="160" t="s">
        <v>13</v>
      </c>
      <c r="F47" s="164">
        <v>2.2999999999999998</v>
      </c>
      <c r="G47" s="165">
        <v>695.38</v>
      </c>
      <c r="H47" s="165">
        <f t="shared" si="1"/>
        <v>1599.3739999999998</v>
      </c>
    </row>
    <row r="48" spans="1:8" x14ac:dyDescent="0.25">
      <c r="A48" s="163" t="s">
        <v>679</v>
      </c>
      <c r="B48" s="226" t="s">
        <v>554</v>
      </c>
      <c r="C48" s="227"/>
      <c r="D48" s="227"/>
      <c r="E48" s="227"/>
      <c r="F48" s="227"/>
      <c r="G48" s="227"/>
      <c r="H48" s="228"/>
    </row>
    <row r="49" spans="1:8" x14ac:dyDescent="0.25">
      <c r="A49" s="160" t="s">
        <v>679</v>
      </c>
      <c r="B49" s="158" t="s">
        <v>50</v>
      </c>
      <c r="C49" s="156" t="s">
        <v>540</v>
      </c>
      <c r="D49" s="175" t="s">
        <v>25</v>
      </c>
      <c r="E49" s="158" t="s">
        <v>13</v>
      </c>
      <c r="F49" s="164">
        <v>2.2000000000000002</v>
      </c>
      <c r="G49" s="179">
        <v>579.6</v>
      </c>
      <c r="H49" s="165">
        <f t="shared" si="1"/>
        <v>1275.1200000000001</v>
      </c>
    </row>
    <row r="50" spans="1:8" x14ac:dyDescent="0.25">
      <c r="A50" s="160" t="s">
        <v>680</v>
      </c>
      <c r="B50" s="158" t="s">
        <v>50</v>
      </c>
      <c r="C50" s="156" t="s">
        <v>540</v>
      </c>
      <c r="D50" s="175" t="s">
        <v>25</v>
      </c>
      <c r="E50" s="158" t="s">
        <v>13</v>
      </c>
      <c r="F50" s="164">
        <v>1.21</v>
      </c>
      <c r="G50" s="179">
        <v>579.6</v>
      </c>
      <c r="H50" s="165">
        <f t="shared" si="1"/>
        <v>701.31600000000003</v>
      </c>
    </row>
    <row r="51" spans="1:8" x14ac:dyDescent="0.25">
      <c r="A51" s="163" t="s">
        <v>681</v>
      </c>
      <c r="B51" s="226" t="s">
        <v>588</v>
      </c>
      <c r="C51" s="227"/>
      <c r="D51" s="227"/>
      <c r="E51" s="227"/>
      <c r="F51" s="227"/>
      <c r="G51" s="227"/>
      <c r="H51" s="228"/>
    </row>
    <row r="52" spans="1:8" x14ac:dyDescent="0.25">
      <c r="A52" s="158" t="s">
        <v>682</v>
      </c>
      <c r="B52" s="158" t="s">
        <v>50</v>
      </c>
      <c r="C52" s="156" t="s">
        <v>552</v>
      </c>
      <c r="D52" s="157" t="s">
        <v>555</v>
      </c>
      <c r="E52" s="158" t="s">
        <v>16</v>
      </c>
      <c r="F52" s="164">
        <v>18</v>
      </c>
      <c r="G52" s="179">
        <v>331.5</v>
      </c>
      <c r="H52" s="165">
        <f t="shared" si="1"/>
        <v>5967</v>
      </c>
    </row>
    <row r="53" spans="1:8" x14ac:dyDescent="0.25">
      <c r="A53" s="158" t="s">
        <v>683</v>
      </c>
      <c r="B53" s="160" t="s">
        <v>578</v>
      </c>
      <c r="C53" s="158" t="s">
        <v>579</v>
      </c>
      <c r="D53" s="184" t="s">
        <v>590</v>
      </c>
      <c r="E53" s="160" t="s">
        <v>147</v>
      </c>
      <c r="F53" s="177">
        <v>12</v>
      </c>
      <c r="G53" s="179">
        <v>39.58</v>
      </c>
      <c r="H53" s="179">
        <f t="shared" si="1"/>
        <v>474.96</v>
      </c>
    </row>
    <row r="54" spans="1:8" x14ac:dyDescent="0.25">
      <c r="A54" s="158" t="s">
        <v>684</v>
      </c>
      <c r="B54" s="160" t="s">
        <v>578</v>
      </c>
      <c r="C54" s="158" t="s">
        <v>579</v>
      </c>
      <c r="D54" s="184" t="s">
        <v>591</v>
      </c>
      <c r="E54" s="160" t="s">
        <v>147</v>
      </c>
      <c r="F54" s="177">
        <v>12</v>
      </c>
      <c r="G54" s="179">
        <v>39.58</v>
      </c>
      <c r="H54" s="179">
        <f t="shared" si="1"/>
        <v>474.96</v>
      </c>
    </row>
    <row r="55" spans="1:8" x14ac:dyDescent="0.25">
      <c r="A55" s="158" t="s">
        <v>685</v>
      </c>
      <c r="B55" s="160" t="s">
        <v>578</v>
      </c>
      <c r="C55" s="158" t="s">
        <v>579</v>
      </c>
      <c r="D55" s="159" t="s">
        <v>592</v>
      </c>
      <c r="E55" s="160" t="s">
        <v>147</v>
      </c>
      <c r="F55" s="177">
        <v>16</v>
      </c>
      <c r="G55" s="179">
        <v>29.99</v>
      </c>
      <c r="H55" s="179">
        <f t="shared" si="1"/>
        <v>479.84</v>
      </c>
    </row>
    <row r="56" spans="1:8" x14ac:dyDescent="0.25">
      <c r="A56" s="158" t="s">
        <v>686</v>
      </c>
      <c r="B56" s="160" t="s">
        <v>578</v>
      </c>
      <c r="C56" s="158" t="s">
        <v>579</v>
      </c>
      <c r="D56" s="159" t="s">
        <v>593</v>
      </c>
      <c r="E56" s="158" t="s">
        <v>147</v>
      </c>
      <c r="F56" s="177">
        <v>4</v>
      </c>
      <c r="G56" s="179">
        <v>38</v>
      </c>
      <c r="H56" s="179">
        <f t="shared" si="1"/>
        <v>152</v>
      </c>
    </row>
    <row r="57" spans="1:8" ht="14.25" customHeight="1" x14ac:dyDescent="0.25">
      <c r="A57" s="158" t="s">
        <v>687</v>
      </c>
      <c r="B57" s="160" t="s">
        <v>578</v>
      </c>
      <c r="C57" s="158" t="s">
        <v>579</v>
      </c>
      <c r="D57" s="159" t="s">
        <v>593</v>
      </c>
      <c r="E57" s="158" t="s">
        <v>147</v>
      </c>
      <c r="F57" s="177">
        <v>4</v>
      </c>
      <c r="G57" s="179">
        <v>38</v>
      </c>
      <c r="H57" s="179">
        <f t="shared" si="1"/>
        <v>152</v>
      </c>
    </row>
    <row r="58" spans="1:8" x14ac:dyDescent="0.25">
      <c r="A58" s="158" t="s">
        <v>688</v>
      </c>
      <c r="B58" s="160" t="s">
        <v>578</v>
      </c>
      <c r="C58" s="158" t="s">
        <v>579</v>
      </c>
      <c r="D58" s="152" t="s">
        <v>659</v>
      </c>
      <c r="E58" s="158" t="s">
        <v>13</v>
      </c>
      <c r="F58" s="177">
        <v>3.8</v>
      </c>
      <c r="G58" s="179">
        <v>260</v>
      </c>
      <c r="H58" s="179">
        <f t="shared" si="1"/>
        <v>988</v>
      </c>
    </row>
    <row r="59" spans="1:8" x14ac:dyDescent="0.25">
      <c r="A59" s="158" t="s">
        <v>689</v>
      </c>
      <c r="B59" s="160" t="s">
        <v>578</v>
      </c>
      <c r="C59" s="158" t="s">
        <v>579</v>
      </c>
      <c r="D59" s="152" t="s">
        <v>660</v>
      </c>
      <c r="E59" s="158" t="s">
        <v>13</v>
      </c>
      <c r="F59" s="177">
        <v>1.32</v>
      </c>
      <c r="G59" s="179">
        <v>350</v>
      </c>
      <c r="H59" s="179">
        <f t="shared" si="1"/>
        <v>462</v>
      </c>
    </row>
    <row r="60" spans="1:8" x14ac:dyDescent="0.25">
      <c r="A60" s="158" t="s">
        <v>690</v>
      </c>
      <c r="B60" s="160" t="s">
        <v>578</v>
      </c>
      <c r="C60" s="158" t="s">
        <v>579</v>
      </c>
      <c r="D60" s="159" t="s">
        <v>661</v>
      </c>
      <c r="E60" s="158" t="s">
        <v>13</v>
      </c>
      <c r="F60" s="177">
        <v>2.25</v>
      </c>
      <c r="G60" s="179">
        <v>260</v>
      </c>
      <c r="H60" s="179">
        <f t="shared" si="1"/>
        <v>585</v>
      </c>
    </row>
    <row r="61" spans="1:8" x14ac:dyDescent="0.25">
      <c r="A61" s="163" t="s">
        <v>691</v>
      </c>
      <c r="B61" s="226" t="s">
        <v>597</v>
      </c>
      <c r="C61" s="227"/>
      <c r="D61" s="227"/>
      <c r="E61" s="227"/>
      <c r="F61" s="227"/>
      <c r="G61" s="227"/>
      <c r="H61" s="228"/>
    </row>
    <row r="62" spans="1:8" x14ac:dyDescent="0.25">
      <c r="A62" s="187" t="s">
        <v>692</v>
      </c>
      <c r="B62" s="156" t="s">
        <v>50</v>
      </c>
      <c r="C62" s="156" t="s">
        <v>551</v>
      </c>
      <c r="D62" s="157" t="s">
        <v>31</v>
      </c>
      <c r="E62" s="156" t="s">
        <v>147</v>
      </c>
      <c r="F62" s="177">
        <v>1</v>
      </c>
      <c r="G62" s="179">
        <v>492.72</v>
      </c>
      <c r="H62" s="179">
        <f t="shared" si="1"/>
        <v>492.72</v>
      </c>
    </row>
    <row r="63" spans="1:8" x14ac:dyDescent="0.25">
      <c r="A63" s="187" t="s">
        <v>693</v>
      </c>
      <c r="B63" s="156" t="s">
        <v>50</v>
      </c>
      <c r="C63" s="151" t="s">
        <v>558</v>
      </c>
      <c r="D63" s="152" t="s">
        <v>559</v>
      </c>
      <c r="E63" s="158" t="s">
        <v>147</v>
      </c>
      <c r="F63" s="177">
        <v>2</v>
      </c>
      <c r="G63" s="179">
        <v>127.35</v>
      </c>
      <c r="H63" s="179">
        <f t="shared" si="1"/>
        <v>254.7</v>
      </c>
    </row>
    <row r="64" spans="1:8" x14ac:dyDescent="0.25">
      <c r="A64" s="187" t="s">
        <v>694</v>
      </c>
      <c r="B64" s="156" t="s">
        <v>50</v>
      </c>
      <c r="C64" s="151" t="s">
        <v>560</v>
      </c>
      <c r="D64" s="152" t="s">
        <v>561</v>
      </c>
      <c r="E64" s="158" t="s">
        <v>147</v>
      </c>
      <c r="F64" s="177">
        <v>3</v>
      </c>
      <c r="G64" s="179">
        <v>181.48</v>
      </c>
      <c r="H64" s="179">
        <f t="shared" si="1"/>
        <v>544.43999999999994</v>
      </c>
    </row>
    <row r="65" spans="1:8" x14ac:dyDescent="0.25">
      <c r="A65" s="162">
        <v>4</v>
      </c>
      <c r="B65" s="235" t="s">
        <v>602</v>
      </c>
      <c r="C65" s="235"/>
      <c r="D65" s="235"/>
      <c r="E65" s="235"/>
      <c r="F65" s="235"/>
      <c r="G65" s="235"/>
      <c r="H65" s="235"/>
    </row>
    <row r="66" spans="1:8" x14ac:dyDescent="0.25">
      <c r="A66" s="163" t="s">
        <v>630</v>
      </c>
      <c r="B66" s="226" t="s">
        <v>604</v>
      </c>
      <c r="C66" s="227"/>
      <c r="D66" s="227"/>
      <c r="E66" s="227"/>
      <c r="F66" s="227"/>
      <c r="G66" s="227"/>
      <c r="H66" s="228"/>
    </row>
    <row r="67" spans="1:8" x14ac:dyDescent="0.25">
      <c r="A67" s="187" t="s">
        <v>631</v>
      </c>
      <c r="B67" s="160" t="s">
        <v>578</v>
      </c>
      <c r="C67" s="158" t="s">
        <v>579</v>
      </c>
      <c r="D67" s="159" t="s">
        <v>599</v>
      </c>
      <c r="E67" s="156" t="s">
        <v>147</v>
      </c>
      <c r="F67" s="177">
        <v>1</v>
      </c>
      <c r="G67" s="179">
        <v>99.79</v>
      </c>
      <c r="H67" s="179">
        <f t="shared" ref="H67:H68" si="2">F67*G67</f>
        <v>99.79</v>
      </c>
    </row>
    <row r="68" spans="1:8" x14ac:dyDescent="0.25">
      <c r="A68" s="187" t="s">
        <v>633</v>
      </c>
      <c r="B68" s="158" t="s">
        <v>50</v>
      </c>
      <c r="C68" s="151" t="s">
        <v>550</v>
      </c>
      <c r="D68" s="152" t="s">
        <v>29</v>
      </c>
      <c r="E68" s="156" t="s">
        <v>147</v>
      </c>
      <c r="F68" s="177">
        <v>2</v>
      </c>
      <c r="G68" s="179">
        <v>192.61</v>
      </c>
      <c r="H68" s="179">
        <f t="shared" si="2"/>
        <v>385.22</v>
      </c>
    </row>
    <row r="69" spans="1:8" x14ac:dyDescent="0.25">
      <c r="A69" s="163" t="s">
        <v>639</v>
      </c>
      <c r="B69" s="226" t="s">
        <v>612</v>
      </c>
      <c r="C69" s="227"/>
      <c r="D69" s="227"/>
      <c r="E69" s="227"/>
      <c r="F69" s="227"/>
      <c r="G69" s="227"/>
      <c r="H69" s="228"/>
    </row>
    <row r="70" spans="1:8" x14ac:dyDescent="0.25">
      <c r="A70" s="187" t="s">
        <v>640</v>
      </c>
      <c r="B70" s="158" t="s">
        <v>50</v>
      </c>
      <c r="C70" s="151" t="s">
        <v>549</v>
      </c>
      <c r="D70" s="157" t="s">
        <v>56</v>
      </c>
      <c r="E70" s="156" t="s">
        <v>147</v>
      </c>
      <c r="F70" s="177">
        <v>1</v>
      </c>
      <c r="G70" s="179">
        <v>949.05</v>
      </c>
      <c r="H70" s="179">
        <f t="shared" ref="H70:H90" si="3">F70*G70</f>
        <v>949.05</v>
      </c>
    </row>
    <row r="71" spans="1:8" x14ac:dyDescent="0.25">
      <c r="A71" s="187" t="s">
        <v>641</v>
      </c>
      <c r="B71" s="158" t="s">
        <v>50</v>
      </c>
      <c r="C71" s="151" t="s">
        <v>529</v>
      </c>
      <c r="D71" s="157" t="s">
        <v>30</v>
      </c>
      <c r="E71" s="156" t="s">
        <v>147</v>
      </c>
      <c r="F71" s="177">
        <v>4</v>
      </c>
      <c r="G71" s="179">
        <v>298.12</v>
      </c>
      <c r="H71" s="179">
        <f t="shared" si="3"/>
        <v>1192.48</v>
      </c>
    </row>
    <row r="72" spans="1:8" ht="26.4" x14ac:dyDescent="0.25">
      <c r="A72" s="187" t="s">
        <v>642</v>
      </c>
      <c r="B72" s="160" t="s">
        <v>50</v>
      </c>
      <c r="C72" s="186" t="s">
        <v>547</v>
      </c>
      <c r="D72" s="152" t="s">
        <v>55</v>
      </c>
      <c r="E72" s="160" t="s">
        <v>147</v>
      </c>
      <c r="F72" s="164">
        <v>1</v>
      </c>
      <c r="G72" s="165">
        <v>2145.5500000000002</v>
      </c>
      <c r="H72" s="165">
        <f t="shared" si="3"/>
        <v>2145.5500000000002</v>
      </c>
    </row>
    <row r="73" spans="1:8" x14ac:dyDescent="0.25">
      <c r="A73" s="187" t="s">
        <v>695</v>
      </c>
      <c r="B73" s="158" t="s">
        <v>50</v>
      </c>
      <c r="C73" s="156" t="s">
        <v>548</v>
      </c>
      <c r="D73" s="152" t="s">
        <v>28</v>
      </c>
      <c r="E73" s="158" t="s">
        <v>147</v>
      </c>
      <c r="F73" s="177">
        <v>3</v>
      </c>
      <c r="G73" s="179">
        <v>564.09</v>
      </c>
      <c r="H73" s="179">
        <f t="shared" si="3"/>
        <v>1692.27</v>
      </c>
    </row>
    <row r="74" spans="1:8" x14ac:dyDescent="0.25">
      <c r="A74" s="187" t="s">
        <v>696</v>
      </c>
      <c r="B74" s="160" t="s">
        <v>578</v>
      </c>
      <c r="C74" s="158" t="s">
        <v>579</v>
      </c>
      <c r="D74" s="159" t="s">
        <v>600</v>
      </c>
      <c r="E74" s="158" t="s">
        <v>147</v>
      </c>
      <c r="F74" s="177">
        <v>1</v>
      </c>
      <c r="G74" s="179">
        <v>120</v>
      </c>
      <c r="H74" s="179">
        <f t="shared" si="3"/>
        <v>120</v>
      </c>
    </row>
    <row r="75" spans="1:8" x14ac:dyDescent="0.25">
      <c r="A75" s="187" t="s">
        <v>697</v>
      </c>
      <c r="B75" s="160" t="s">
        <v>578</v>
      </c>
      <c r="C75" s="158" t="s">
        <v>579</v>
      </c>
      <c r="D75" s="159" t="s">
        <v>601</v>
      </c>
      <c r="E75" s="158" t="s">
        <v>147</v>
      </c>
      <c r="F75" s="177">
        <v>1</v>
      </c>
      <c r="G75" s="179">
        <v>758</v>
      </c>
      <c r="H75" s="179">
        <f t="shared" si="3"/>
        <v>758</v>
      </c>
    </row>
    <row r="76" spans="1:8" x14ac:dyDescent="0.25">
      <c r="A76" s="163" t="s">
        <v>643</v>
      </c>
      <c r="B76" s="226" t="s">
        <v>615</v>
      </c>
      <c r="C76" s="227"/>
      <c r="D76" s="227"/>
      <c r="E76" s="227"/>
      <c r="F76" s="227"/>
      <c r="G76" s="227"/>
      <c r="H76" s="228"/>
    </row>
    <row r="77" spans="1:8" x14ac:dyDescent="0.25">
      <c r="A77" s="187" t="s">
        <v>645</v>
      </c>
      <c r="B77" s="158" t="s">
        <v>34</v>
      </c>
      <c r="C77" s="151">
        <v>98104</v>
      </c>
      <c r="D77" s="153" t="s">
        <v>616</v>
      </c>
      <c r="E77" s="158" t="s">
        <v>147</v>
      </c>
      <c r="F77" s="177">
        <v>1</v>
      </c>
      <c r="G77" s="179">
        <v>343.93</v>
      </c>
      <c r="H77" s="179">
        <f t="shared" si="3"/>
        <v>343.93</v>
      </c>
    </row>
    <row r="78" spans="1:8" x14ac:dyDescent="0.25">
      <c r="A78" s="163" t="s">
        <v>646</v>
      </c>
      <c r="B78" s="226" t="s">
        <v>617</v>
      </c>
      <c r="C78" s="227"/>
      <c r="D78" s="227"/>
      <c r="E78" s="227"/>
      <c r="F78" s="227"/>
      <c r="G78" s="227"/>
      <c r="H78" s="228"/>
    </row>
    <row r="79" spans="1:8" x14ac:dyDescent="0.25">
      <c r="A79" s="187" t="s">
        <v>650</v>
      </c>
      <c r="B79" s="158" t="s">
        <v>50</v>
      </c>
      <c r="C79" s="151" t="s">
        <v>543</v>
      </c>
      <c r="D79" s="152" t="s">
        <v>53</v>
      </c>
      <c r="E79" s="158" t="s">
        <v>147</v>
      </c>
      <c r="F79" s="177">
        <v>2</v>
      </c>
      <c r="G79" s="179">
        <v>33.46</v>
      </c>
      <c r="H79" s="179">
        <f t="shared" si="3"/>
        <v>66.92</v>
      </c>
    </row>
    <row r="80" spans="1:8" x14ac:dyDescent="0.25">
      <c r="A80" s="187" t="s">
        <v>698</v>
      </c>
      <c r="B80" s="160" t="s">
        <v>578</v>
      </c>
      <c r="C80" s="158" t="s">
        <v>579</v>
      </c>
      <c r="D80" s="159" t="s">
        <v>613</v>
      </c>
      <c r="E80" s="158" t="s">
        <v>147</v>
      </c>
      <c r="F80" s="177">
        <v>1</v>
      </c>
      <c r="G80" s="179">
        <v>78</v>
      </c>
      <c r="H80" s="179">
        <f t="shared" si="3"/>
        <v>78</v>
      </c>
    </row>
    <row r="81" spans="1:57" x14ac:dyDescent="0.25">
      <c r="A81" s="187" t="s">
        <v>699</v>
      </c>
      <c r="B81" s="158" t="s">
        <v>50</v>
      </c>
      <c r="C81" s="151" t="s">
        <v>544</v>
      </c>
      <c r="D81" s="152" t="s">
        <v>54</v>
      </c>
      <c r="E81" s="158" t="s">
        <v>147</v>
      </c>
      <c r="F81" s="177">
        <v>8</v>
      </c>
      <c r="G81" s="179">
        <v>30.12</v>
      </c>
      <c r="H81" s="179">
        <f t="shared" si="3"/>
        <v>240.96</v>
      </c>
    </row>
    <row r="82" spans="1:57" x14ac:dyDescent="0.25">
      <c r="A82" s="187" t="s">
        <v>700</v>
      </c>
      <c r="B82" s="158" t="s">
        <v>50</v>
      </c>
      <c r="C82" s="174">
        <v>49503</v>
      </c>
      <c r="D82" s="159" t="s">
        <v>620</v>
      </c>
      <c r="E82" s="158" t="s">
        <v>147</v>
      </c>
      <c r="F82" s="177">
        <v>2</v>
      </c>
      <c r="G82" s="179">
        <v>25.43</v>
      </c>
      <c r="H82" s="179">
        <f t="shared" si="3"/>
        <v>50.86</v>
      </c>
    </row>
    <row r="83" spans="1:57" x14ac:dyDescent="0.25">
      <c r="A83" s="187" t="s">
        <v>701</v>
      </c>
      <c r="B83" s="160" t="s">
        <v>578</v>
      </c>
      <c r="C83" s="158" t="s">
        <v>579</v>
      </c>
      <c r="D83" s="159" t="s">
        <v>621</v>
      </c>
      <c r="E83" s="158" t="s">
        <v>147</v>
      </c>
      <c r="F83" s="177">
        <v>1</v>
      </c>
      <c r="G83" s="179">
        <v>20</v>
      </c>
      <c r="H83" s="179">
        <f t="shared" si="3"/>
        <v>20</v>
      </c>
    </row>
    <row r="84" spans="1:57" x14ac:dyDescent="0.25">
      <c r="A84" s="187" t="s">
        <v>702</v>
      </c>
      <c r="B84" s="160" t="s">
        <v>578</v>
      </c>
      <c r="C84" s="158" t="s">
        <v>579</v>
      </c>
      <c r="D84" s="159" t="s">
        <v>622</v>
      </c>
      <c r="E84" s="158" t="s">
        <v>147</v>
      </c>
      <c r="F84" s="177">
        <v>1</v>
      </c>
      <c r="G84" s="179">
        <v>64.73</v>
      </c>
      <c r="H84" s="179">
        <f t="shared" si="3"/>
        <v>64.73</v>
      </c>
    </row>
    <row r="85" spans="1:57" x14ac:dyDescent="0.25">
      <c r="A85" s="187" t="s">
        <v>703</v>
      </c>
      <c r="B85" s="160" t="s">
        <v>578</v>
      </c>
      <c r="C85" s="158" t="s">
        <v>579</v>
      </c>
      <c r="D85" s="159" t="s">
        <v>623</v>
      </c>
      <c r="E85" s="158" t="s">
        <v>147</v>
      </c>
      <c r="F85" s="177">
        <v>4</v>
      </c>
      <c r="G85" s="179">
        <v>2.65</v>
      </c>
      <c r="H85" s="179">
        <f t="shared" si="3"/>
        <v>10.6</v>
      </c>
    </row>
    <row r="86" spans="1:57" x14ac:dyDescent="0.25">
      <c r="A86" s="187" t="s">
        <v>704</v>
      </c>
      <c r="B86" s="160" t="s">
        <v>578</v>
      </c>
      <c r="C86" s="158" t="s">
        <v>579</v>
      </c>
      <c r="D86" s="159" t="s">
        <v>624</v>
      </c>
      <c r="E86" s="158" t="s">
        <v>147</v>
      </c>
      <c r="F86" s="177">
        <v>2</v>
      </c>
      <c r="G86" s="179">
        <v>57</v>
      </c>
      <c r="H86" s="179">
        <f t="shared" si="3"/>
        <v>114</v>
      </c>
    </row>
    <row r="87" spans="1:57" x14ac:dyDescent="0.25">
      <c r="A87" s="187" t="s">
        <v>705</v>
      </c>
      <c r="B87" s="160" t="s">
        <v>578</v>
      </c>
      <c r="C87" s="158" t="s">
        <v>579</v>
      </c>
      <c r="D87" s="159" t="s">
        <v>625</v>
      </c>
      <c r="E87" s="158" t="s">
        <v>147</v>
      </c>
      <c r="F87" s="177">
        <v>1</v>
      </c>
      <c r="G87" s="179">
        <v>47.77</v>
      </c>
      <c r="H87" s="179">
        <f t="shared" si="3"/>
        <v>47.77</v>
      </c>
    </row>
    <row r="88" spans="1:57" x14ac:dyDescent="0.25">
      <c r="A88" s="187" t="s">
        <v>706</v>
      </c>
      <c r="B88" s="160" t="s">
        <v>578</v>
      </c>
      <c r="C88" s="158" t="s">
        <v>579</v>
      </c>
      <c r="D88" s="159" t="s">
        <v>626</v>
      </c>
      <c r="E88" s="158" t="s">
        <v>147</v>
      </c>
      <c r="F88" s="177">
        <v>1</v>
      </c>
      <c r="G88" s="179">
        <v>45</v>
      </c>
      <c r="H88" s="179">
        <f t="shared" si="3"/>
        <v>45</v>
      </c>
    </row>
    <row r="89" spans="1:57" x14ac:dyDescent="0.25">
      <c r="A89" s="187" t="s">
        <v>707</v>
      </c>
      <c r="B89" s="160" t="s">
        <v>578</v>
      </c>
      <c r="C89" s="158" t="s">
        <v>579</v>
      </c>
      <c r="D89" s="159" t="s">
        <v>627</v>
      </c>
      <c r="E89" s="158" t="s">
        <v>147</v>
      </c>
      <c r="F89" s="177">
        <v>7</v>
      </c>
      <c r="G89" s="179">
        <v>16.63</v>
      </c>
      <c r="H89" s="179">
        <f t="shared" si="3"/>
        <v>116.41</v>
      </c>
    </row>
    <row r="90" spans="1:57" x14ac:dyDescent="0.25">
      <c r="A90" s="187" t="s">
        <v>708</v>
      </c>
      <c r="B90" s="160" t="s">
        <v>578</v>
      </c>
      <c r="C90" s="158" t="s">
        <v>579</v>
      </c>
      <c r="D90" s="159" t="s">
        <v>628</v>
      </c>
      <c r="E90" s="158" t="s">
        <v>147</v>
      </c>
      <c r="F90" s="177">
        <v>2</v>
      </c>
      <c r="G90" s="179">
        <v>152.18</v>
      </c>
      <c r="H90" s="179">
        <f t="shared" si="3"/>
        <v>304.36</v>
      </c>
    </row>
    <row r="91" spans="1:57" x14ac:dyDescent="0.25">
      <c r="A91" s="187" t="s">
        <v>709</v>
      </c>
      <c r="B91" s="160" t="s">
        <v>578</v>
      </c>
      <c r="C91" s="158" t="s">
        <v>579</v>
      </c>
      <c r="D91" s="159" t="s">
        <v>629</v>
      </c>
      <c r="E91" s="158" t="s">
        <v>147</v>
      </c>
      <c r="F91" s="177">
        <v>2</v>
      </c>
      <c r="G91" s="179">
        <v>20.9</v>
      </c>
      <c r="H91" s="179">
        <f t="shared" ref="H91:H94" si="4">F91*G91</f>
        <v>41.8</v>
      </c>
    </row>
    <row r="92" spans="1:57" ht="13.8" x14ac:dyDescent="0.25">
      <c r="A92" s="187" t="s">
        <v>725</v>
      </c>
      <c r="B92" s="160" t="s">
        <v>34</v>
      </c>
      <c r="C92" s="158">
        <v>97330</v>
      </c>
      <c r="D92" s="190" t="s">
        <v>141</v>
      </c>
      <c r="E92" s="158" t="s">
        <v>16</v>
      </c>
      <c r="F92" s="177">
        <v>10</v>
      </c>
      <c r="G92" s="179">
        <v>79.97</v>
      </c>
      <c r="H92" s="179">
        <f t="shared" si="4"/>
        <v>799.7</v>
      </c>
    </row>
    <row r="93" spans="1:57" s="211" customFormat="1" ht="13.8" x14ac:dyDescent="0.25">
      <c r="A93" s="187" t="s">
        <v>726</v>
      </c>
      <c r="B93" s="187" t="s">
        <v>34</v>
      </c>
      <c r="C93" s="189">
        <v>97331</v>
      </c>
      <c r="D93" s="190" t="s">
        <v>142</v>
      </c>
      <c r="E93" s="212" t="s">
        <v>16</v>
      </c>
      <c r="F93" s="213">
        <v>50</v>
      </c>
      <c r="G93" s="214">
        <v>30.65</v>
      </c>
      <c r="H93" s="214">
        <f t="shared" si="4"/>
        <v>1532.5</v>
      </c>
      <c r="I93"/>
      <c r="J93" s="225"/>
      <c r="K93" s="225"/>
      <c r="L93"/>
      <c r="M93"/>
      <c r="N93"/>
      <c r="O93"/>
      <c r="P93"/>
      <c r="Q93"/>
      <c r="R93"/>
      <c r="S93"/>
      <c r="T93"/>
      <c r="U93"/>
      <c r="V93"/>
      <c r="W93"/>
      <c r="X93"/>
      <c r="Y93"/>
      <c r="Z93"/>
      <c r="AA93"/>
      <c r="AB93"/>
      <c r="AC93"/>
      <c r="AD93"/>
      <c r="AE93"/>
      <c r="AF93"/>
      <c r="AG93"/>
      <c r="AH93"/>
      <c r="AI93"/>
      <c r="AJ93"/>
    </row>
    <row r="94" spans="1:57" s="211" customFormat="1" ht="13.8" x14ac:dyDescent="0.25">
      <c r="A94" s="187" t="s">
        <v>727</v>
      </c>
      <c r="B94" s="187" t="s">
        <v>34</v>
      </c>
      <c r="C94" s="223">
        <v>97333</v>
      </c>
      <c r="D94" s="190" t="s">
        <v>143</v>
      </c>
      <c r="E94" s="212" t="s">
        <v>16</v>
      </c>
      <c r="F94" s="213">
        <v>50</v>
      </c>
      <c r="G94" s="214">
        <v>65.67</v>
      </c>
      <c r="H94" s="214">
        <f t="shared" si="4"/>
        <v>3283.5</v>
      </c>
      <c r="I94"/>
      <c r="J94" s="225"/>
      <c r="K94" s="225"/>
      <c r="L94"/>
      <c r="M94"/>
      <c r="N94"/>
      <c r="O94"/>
      <c r="P94"/>
      <c r="Q94"/>
      <c r="R94"/>
      <c r="S94"/>
      <c r="T94"/>
      <c r="U94"/>
      <c r="V94"/>
      <c r="W94"/>
      <c r="X94"/>
      <c r="Y94"/>
      <c r="Z94"/>
      <c r="AA94"/>
      <c r="AB94"/>
      <c r="AC94"/>
      <c r="AD94"/>
      <c r="AE94"/>
      <c r="AF94"/>
      <c r="AG94"/>
      <c r="AH94"/>
      <c r="AI94"/>
      <c r="AJ94"/>
    </row>
    <row r="95" spans="1:57" x14ac:dyDescent="0.25">
      <c r="A95" s="162">
        <v>5</v>
      </c>
      <c r="B95" s="235" t="s">
        <v>27</v>
      </c>
      <c r="C95" s="235"/>
      <c r="D95" s="235"/>
      <c r="E95" s="235"/>
      <c r="F95" s="235"/>
      <c r="G95" s="235"/>
      <c r="H95" s="235"/>
    </row>
    <row r="96" spans="1:57" s="211" customFormat="1" x14ac:dyDescent="0.25">
      <c r="A96" s="163" t="s">
        <v>652</v>
      </c>
      <c r="B96" s="226" t="s">
        <v>32</v>
      </c>
      <c r="C96" s="227"/>
      <c r="D96" s="227"/>
      <c r="E96" s="227"/>
      <c r="F96" s="227"/>
      <c r="G96" s="227"/>
      <c r="H96" s="228"/>
      <c r="I96"/>
      <c r="J96" s="225"/>
      <c r="K96" s="225"/>
      <c r="L96"/>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row>
    <row r="97" spans="1:856" s="211" customFormat="1" x14ac:dyDescent="0.25">
      <c r="A97" s="212" t="s">
        <v>719</v>
      </c>
      <c r="B97" s="187" t="s">
        <v>578</v>
      </c>
      <c r="C97" s="212" t="s">
        <v>579</v>
      </c>
      <c r="D97" s="181" t="s">
        <v>632</v>
      </c>
      <c r="E97" s="212" t="s">
        <v>147</v>
      </c>
      <c r="F97" s="213">
        <v>1</v>
      </c>
      <c r="G97" s="214">
        <v>728.23</v>
      </c>
      <c r="H97" s="214">
        <f t="shared" ref="H97:H109" si="5">F97*G97</f>
        <v>728.23</v>
      </c>
      <c r="I97"/>
      <c r="J97" s="225"/>
      <c r="K97" s="225"/>
      <c r="L97"/>
      <c r="M97"/>
      <c r="N97"/>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row>
    <row r="98" spans="1:856" s="211" customFormat="1" x14ac:dyDescent="0.25">
      <c r="A98" s="212" t="s">
        <v>720</v>
      </c>
      <c r="B98" s="187" t="s">
        <v>578</v>
      </c>
      <c r="C98" s="212" t="s">
        <v>579</v>
      </c>
      <c r="D98" s="181" t="s">
        <v>635</v>
      </c>
      <c r="E98" s="212" t="s">
        <v>147</v>
      </c>
      <c r="F98" s="213">
        <v>1</v>
      </c>
      <c r="G98" s="214">
        <v>178</v>
      </c>
      <c r="H98" s="214">
        <f t="shared" si="5"/>
        <v>178</v>
      </c>
      <c r="I98"/>
      <c r="J98" s="225"/>
      <c r="K98" s="225"/>
      <c r="L98"/>
      <c r="M98"/>
      <c r="N98"/>
      <c r="O98"/>
      <c r="P98"/>
      <c r="Q98"/>
      <c r="R98"/>
      <c r="S98"/>
      <c r="T98"/>
      <c r="U98"/>
      <c r="V98"/>
      <c r="W98"/>
      <c r="X98"/>
      <c r="Y98"/>
      <c r="Z98"/>
      <c r="AA98"/>
      <c r="AB98"/>
      <c r="AC98"/>
      <c r="AD98"/>
      <c r="AE98"/>
      <c r="AF98"/>
      <c r="AG98"/>
      <c r="AH98"/>
      <c r="AI98"/>
      <c r="AJ98"/>
      <c r="AK98"/>
      <c r="AL98"/>
      <c r="AM98"/>
      <c r="AN98"/>
      <c r="AO98"/>
      <c r="AP98"/>
      <c r="AQ98"/>
      <c r="AR98"/>
      <c r="AS98"/>
      <c r="AT98"/>
      <c r="AU98"/>
      <c r="AV98"/>
      <c r="AW98"/>
      <c r="AX98"/>
      <c r="AY98"/>
      <c r="AZ98"/>
      <c r="BA98"/>
      <c r="BB98"/>
      <c r="BC98"/>
      <c r="BD98"/>
      <c r="BE98"/>
    </row>
    <row r="99" spans="1:856" s="211" customFormat="1" x14ac:dyDescent="0.25">
      <c r="A99" s="212" t="s">
        <v>721</v>
      </c>
      <c r="B99" s="187" t="s">
        <v>578</v>
      </c>
      <c r="C99" s="212" t="s">
        <v>579</v>
      </c>
      <c r="D99" s="181" t="s">
        <v>634</v>
      </c>
      <c r="E99" s="212" t="s">
        <v>147</v>
      </c>
      <c r="F99" s="213">
        <v>13</v>
      </c>
      <c r="G99" s="214">
        <v>42</v>
      </c>
      <c r="H99" s="214">
        <f t="shared" si="5"/>
        <v>546</v>
      </c>
      <c r="I99"/>
      <c r="J99" s="225"/>
      <c r="K99" s="225"/>
      <c r="L99"/>
      <c r="M99"/>
      <c r="N99"/>
      <c r="O99"/>
      <c r="P99"/>
      <c r="Q99"/>
      <c r="R99"/>
      <c r="S99"/>
      <c r="T99"/>
      <c r="U99"/>
      <c r="V99"/>
      <c r="W99"/>
      <c r="X99"/>
      <c r="Y99"/>
      <c r="Z99"/>
      <c r="AA99"/>
      <c r="AB99"/>
      <c r="AC99"/>
      <c r="AD99"/>
      <c r="AE99"/>
      <c r="AF99"/>
      <c r="AG99"/>
      <c r="AH99"/>
      <c r="AI99"/>
      <c r="AJ99"/>
      <c r="AK99"/>
      <c r="AL99"/>
      <c r="AM99"/>
      <c r="AN99"/>
      <c r="AO99"/>
      <c r="AP99"/>
      <c r="AQ99"/>
      <c r="AR99"/>
      <c r="AS99"/>
      <c r="AT99"/>
      <c r="AU99"/>
      <c r="AV99"/>
      <c r="AW99"/>
      <c r="AX99"/>
      <c r="AY99"/>
      <c r="AZ99"/>
      <c r="BA99"/>
      <c r="BB99"/>
      <c r="BC99"/>
      <c r="BD99"/>
      <c r="BE99"/>
    </row>
    <row r="100" spans="1:856" s="211" customFormat="1" x14ac:dyDescent="0.25">
      <c r="A100" s="212" t="s">
        <v>722</v>
      </c>
      <c r="B100" s="187" t="s">
        <v>578</v>
      </c>
      <c r="C100" s="212" t="s">
        <v>579</v>
      </c>
      <c r="D100" s="181" t="s">
        <v>636</v>
      </c>
      <c r="E100" s="212" t="s">
        <v>147</v>
      </c>
      <c r="F100" s="213">
        <v>2</v>
      </c>
      <c r="G100" s="214">
        <v>129.19</v>
      </c>
      <c r="H100" s="214">
        <f t="shared" si="5"/>
        <v>258.38</v>
      </c>
      <c r="I100"/>
      <c r="J100" s="225"/>
      <c r="K100" s="225"/>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row>
    <row r="101" spans="1:856" s="211" customFormat="1" x14ac:dyDescent="0.25">
      <c r="A101" s="212" t="s">
        <v>723</v>
      </c>
      <c r="B101" s="187" t="s">
        <v>578</v>
      </c>
      <c r="C101" s="212" t="s">
        <v>579</v>
      </c>
      <c r="D101" s="181" t="s">
        <v>637</v>
      </c>
      <c r="E101" s="212" t="s">
        <v>147</v>
      </c>
      <c r="F101" s="213">
        <v>9</v>
      </c>
      <c r="G101" s="214">
        <v>30.9</v>
      </c>
      <c r="H101" s="214">
        <f t="shared" si="5"/>
        <v>278.09999999999997</v>
      </c>
      <c r="I101"/>
      <c r="J101" s="225"/>
      <c r="K101" s="225"/>
      <c r="L101"/>
      <c r="M101"/>
      <c r="N101"/>
      <c r="O101"/>
      <c r="P101"/>
      <c r="Q101"/>
      <c r="R101"/>
      <c r="S101"/>
      <c r="T101"/>
      <c r="U101"/>
      <c r="V101"/>
      <c r="W101"/>
      <c r="X101"/>
      <c r="Y101"/>
      <c r="Z101"/>
      <c r="AA101"/>
      <c r="AB101"/>
      <c r="AC101"/>
      <c r="AD101"/>
      <c r="AE101"/>
      <c r="AF101"/>
      <c r="AG101"/>
      <c r="AH101"/>
      <c r="AI101"/>
      <c r="AJ101"/>
      <c r="AK101"/>
      <c r="AL101"/>
      <c r="AM101"/>
      <c r="AN101"/>
      <c r="AO101"/>
      <c r="AP101"/>
      <c r="AQ101"/>
      <c r="AR101"/>
      <c r="AS101"/>
      <c r="AT101"/>
      <c r="AU101"/>
      <c r="AV101"/>
      <c r="AW101"/>
      <c r="AX101"/>
      <c r="AY101"/>
      <c r="AZ101"/>
      <c r="BA101"/>
      <c r="BB101"/>
      <c r="BC101"/>
      <c r="BD101"/>
      <c r="BE101"/>
    </row>
    <row r="102" spans="1:856" s="211" customFormat="1" x14ac:dyDescent="0.25">
      <c r="A102" s="212" t="s">
        <v>724</v>
      </c>
      <c r="B102" s="187" t="s">
        <v>578</v>
      </c>
      <c r="C102" s="212" t="s">
        <v>579</v>
      </c>
      <c r="D102" s="181" t="s">
        <v>638</v>
      </c>
      <c r="E102" s="212" t="s">
        <v>147</v>
      </c>
      <c r="F102" s="213">
        <v>5</v>
      </c>
      <c r="G102" s="214">
        <v>132.9</v>
      </c>
      <c r="H102" s="214">
        <f t="shared" si="5"/>
        <v>664.5</v>
      </c>
      <c r="I102"/>
      <c r="J102" s="225"/>
      <c r="K102" s="225"/>
      <c r="L102"/>
      <c r="M102"/>
      <c r="N102"/>
      <c r="O102"/>
      <c r="P102"/>
      <c r="Q102"/>
      <c r="R102"/>
      <c r="S102"/>
      <c r="T102"/>
      <c r="U102"/>
      <c r="V102"/>
      <c r="W102"/>
      <c r="X102"/>
      <c r="Y102"/>
      <c r="Z102"/>
      <c r="AA102"/>
      <c r="AB102"/>
      <c r="AC102"/>
      <c r="AD102"/>
      <c r="AE102"/>
      <c r="AF102"/>
      <c r="AG102"/>
      <c r="AH102"/>
      <c r="AI102"/>
      <c r="AJ102"/>
      <c r="AK102"/>
      <c r="AL102"/>
      <c r="AM102"/>
      <c r="AN102"/>
      <c r="AO102"/>
      <c r="AP102"/>
      <c r="AQ102"/>
      <c r="AR102"/>
      <c r="AS102"/>
      <c r="AT102"/>
      <c r="AU102"/>
      <c r="AV102"/>
      <c r="AW102"/>
      <c r="AX102"/>
      <c r="AY102"/>
      <c r="AZ102"/>
      <c r="BA102"/>
      <c r="BB102"/>
      <c r="BC102"/>
      <c r="BD102"/>
      <c r="BE102"/>
    </row>
    <row r="103" spans="1:856" x14ac:dyDescent="0.25">
      <c r="A103" s="163" t="s">
        <v>710</v>
      </c>
      <c r="B103" s="226" t="s">
        <v>644</v>
      </c>
      <c r="C103" s="227"/>
      <c r="D103" s="227"/>
      <c r="E103" s="227"/>
      <c r="F103" s="227"/>
      <c r="G103" s="227"/>
      <c r="H103" s="228"/>
    </row>
    <row r="104" spans="1:856" ht="13.8" x14ac:dyDescent="0.3">
      <c r="A104" s="158" t="s">
        <v>713</v>
      </c>
      <c r="B104" s="158" t="s">
        <v>34</v>
      </c>
      <c r="C104" s="160">
        <v>7528</v>
      </c>
      <c r="D104" s="188" t="s">
        <v>145</v>
      </c>
      <c r="E104" s="158" t="s">
        <v>147</v>
      </c>
      <c r="F104" s="177">
        <v>46</v>
      </c>
      <c r="G104" s="179">
        <v>9</v>
      </c>
      <c r="H104" s="179">
        <f t="shared" si="5"/>
        <v>414</v>
      </c>
    </row>
    <row r="105" spans="1:856" ht="13.8" x14ac:dyDescent="0.25">
      <c r="A105" s="158" t="s">
        <v>714</v>
      </c>
      <c r="B105" s="158" t="s">
        <v>34</v>
      </c>
      <c r="C105" s="189">
        <v>91964</v>
      </c>
      <c r="D105" s="190" t="s">
        <v>74</v>
      </c>
      <c r="E105" s="158" t="s">
        <v>147</v>
      </c>
      <c r="F105" s="177">
        <v>11</v>
      </c>
      <c r="G105" s="179">
        <v>54.22</v>
      </c>
      <c r="H105" s="179">
        <f t="shared" si="5"/>
        <v>596.41999999999996</v>
      </c>
    </row>
    <row r="106" spans="1:856" ht="13.8" x14ac:dyDescent="0.25">
      <c r="A106" s="158" t="s">
        <v>715</v>
      </c>
      <c r="B106" s="158" t="s">
        <v>34</v>
      </c>
      <c r="C106" s="189">
        <v>98307</v>
      </c>
      <c r="D106" s="190" t="s">
        <v>148</v>
      </c>
      <c r="E106" s="158" t="s">
        <v>147</v>
      </c>
      <c r="F106" s="177">
        <v>10</v>
      </c>
      <c r="G106" s="179">
        <v>45.37</v>
      </c>
      <c r="H106" s="179">
        <f t="shared" si="5"/>
        <v>453.7</v>
      </c>
    </row>
    <row r="107" spans="1:856" ht="13.8" x14ac:dyDescent="0.25">
      <c r="A107" s="158" t="s">
        <v>716</v>
      </c>
      <c r="B107" s="158" t="s">
        <v>34</v>
      </c>
      <c r="C107" s="158">
        <v>92023</v>
      </c>
      <c r="D107" s="190" t="s">
        <v>75</v>
      </c>
      <c r="E107" s="158" t="s">
        <v>147</v>
      </c>
      <c r="F107" s="177">
        <v>2</v>
      </c>
      <c r="G107" s="179">
        <v>45.74</v>
      </c>
      <c r="H107" s="179">
        <f t="shared" si="5"/>
        <v>91.48</v>
      </c>
    </row>
    <row r="108" spans="1:856" ht="13.8" x14ac:dyDescent="0.3">
      <c r="A108" s="158" t="s">
        <v>717</v>
      </c>
      <c r="B108" s="158" t="s">
        <v>34</v>
      </c>
      <c r="C108" s="160">
        <v>38076</v>
      </c>
      <c r="D108" s="188" t="s">
        <v>146</v>
      </c>
      <c r="E108" s="158" t="s">
        <v>147</v>
      </c>
      <c r="F108" s="177">
        <v>6</v>
      </c>
      <c r="G108" s="179">
        <v>17.48</v>
      </c>
      <c r="H108" s="179">
        <f t="shared" si="5"/>
        <v>104.88</v>
      </c>
    </row>
    <row r="109" spans="1:856" x14ac:dyDescent="0.25">
      <c r="A109" s="158" t="s">
        <v>718</v>
      </c>
      <c r="B109" s="158" t="s">
        <v>50</v>
      </c>
      <c r="C109" s="185" t="s">
        <v>545</v>
      </c>
      <c r="D109" s="157" t="s">
        <v>169</v>
      </c>
      <c r="E109" s="158" t="s">
        <v>147</v>
      </c>
      <c r="F109" s="177">
        <v>1</v>
      </c>
      <c r="G109" s="179">
        <v>94.04</v>
      </c>
      <c r="H109" s="179">
        <f t="shared" si="5"/>
        <v>94.04</v>
      </c>
      <c r="I109" s="207"/>
    </row>
    <row r="110" spans="1:856" x14ac:dyDescent="0.25">
      <c r="A110" s="203" t="s">
        <v>711</v>
      </c>
      <c r="B110" s="245" t="s">
        <v>649</v>
      </c>
      <c r="C110" s="246"/>
      <c r="D110" s="246"/>
      <c r="E110" s="246"/>
      <c r="F110" s="246"/>
      <c r="G110" s="246"/>
      <c r="H110" s="247"/>
      <c r="I110" s="207"/>
    </row>
    <row r="111" spans="1:856" s="157" customFormat="1" ht="13.8" x14ac:dyDescent="0.3">
      <c r="A111" s="158" t="s">
        <v>712</v>
      </c>
      <c r="B111" s="158" t="s">
        <v>34</v>
      </c>
      <c r="C111" s="204">
        <v>12056</v>
      </c>
      <c r="D111" s="188" t="s">
        <v>144</v>
      </c>
      <c r="E111" s="158" t="s">
        <v>16</v>
      </c>
      <c r="F111" s="177">
        <v>100</v>
      </c>
      <c r="G111" s="179">
        <v>26.63</v>
      </c>
      <c r="H111" s="208">
        <f t="shared" ref="H111" si="6">F111*G111</f>
        <v>2663</v>
      </c>
      <c r="I111" s="207"/>
      <c r="J111" s="225"/>
      <c r="K111" s="225"/>
      <c r="L111"/>
      <c r="M111"/>
      <c r="N111"/>
      <c r="O111"/>
      <c r="P111"/>
      <c r="Q111"/>
      <c r="R111"/>
      <c r="S111"/>
      <c r="T111"/>
      <c r="U111"/>
      <c r="V111"/>
      <c r="W111"/>
      <c r="X111"/>
      <c r="Y111"/>
      <c r="Z111"/>
      <c r="AA111"/>
      <c r="AB111"/>
      <c r="AC111"/>
      <c r="AD111"/>
      <c r="AE111"/>
      <c r="AF111"/>
      <c r="AG111"/>
      <c r="AH111"/>
      <c r="AI111"/>
      <c r="AJ111"/>
      <c r="AK111"/>
      <c r="AL111"/>
      <c r="AM111"/>
      <c r="AN111"/>
      <c r="AO111"/>
      <c r="AP111"/>
      <c r="AQ111"/>
      <c r="AR111"/>
      <c r="AS111"/>
      <c r="AT111"/>
      <c r="AU111"/>
      <c r="AV111"/>
      <c r="AW111"/>
      <c r="AX111"/>
      <c r="AY111"/>
      <c r="AZ111"/>
      <c r="BA111"/>
      <c r="BB111"/>
      <c r="BC111"/>
      <c r="BD111"/>
      <c r="BE111"/>
      <c r="BF111"/>
      <c r="BG111"/>
      <c r="BH111"/>
      <c r="BI111"/>
      <c r="BJ111"/>
      <c r="BK111"/>
      <c r="BL111"/>
      <c r="BM111"/>
      <c r="BN111"/>
      <c r="BO111"/>
      <c r="BP111"/>
      <c r="BQ111"/>
      <c r="BR111"/>
      <c r="BS111"/>
      <c r="BT111"/>
      <c r="BU111"/>
      <c r="BV111"/>
      <c r="BW111"/>
      <c r="BX111"/>
      <c r="BY111"/>
      <c r="BZ111"/>
      <c r="CA111"/>
      <c r="CB111"/>
      <c r="CC111"/>
      <c r="CD111"/>
      <c r="CE111"/>
      <c r="CF111"/>
      <c r="CG111"/>
      <c r="CH111"/>
      <c r="CI111"/>
      <c r="CJ111"/>
      <c r="CK111"/>
      <c r="CL111"/>
      <c r="CM111"/>
      <c r="CN111"/>
      <c r="CO111"/>
      <c r="CP111"/>
      <c r="CQ111"/>
      <c r="CR111"/>
      <c r="CS111"/>
      <c r="CT111"/>
      <c r="CU111"/>
      <c r="CV111"/>
      <c r="CW111"/>
      <c r="CX111"/>
      <c r="CY111"/>
      <c r="CZ111"/>
      <c r="DA111"/>
      <c r="DB111"/>
      <c r="DC111"/>
      <c r="DD111"/>
      <c r="DE111"/>
      <c r="DF111"/>
      <c r="DG111"/>
      <c r="DH111"/>
      <c r="DI111"/>
      <c r="DJ111"/>
      <c r="DK111"/>
      <c r="DL111"/>
      <c r="DM111"/>
      <c r="DN111"/>
      <c r="DO111"/>
      <c r="DP111"/>
      <c r="DQ111"/>
      <c r="DR111"/>
      <c r="DS111"/>
      <c r="DT111"/>
      <c r="DU111"/>
      <c r="DV111"/>
      <c r="DW111"/>
      <c r="DX111"/>
      <c r="DY111"/>
      <c r="DZ111"/>
      <c r="EA111"/>
      <c r="EB111"/>
      <c r="EC111"/>
      <c r="ED111"/>
      <c r="EE111"/>
      <c r="EF111"/>
      <c r="EG111"/>
      <c r="EH111"/>
      <c r="EI111"/>
      <c r="EJ111"/>
      <c r="EK111"/>
      <c r="EL111"/>
      <c r="EM111"/>
      <c r="EN111"/>
      <c r="EO111"/>
      <c r="EP111"/>
      <c r="EQ111"/>
      <c r="ER111"/>
      <c r="ES111"/>
      <c r="ET111"/>
      <c r="EU111"/>
      <c r="EV111"/>
      <c r="EW111"/>
      <c r="EX111"/>
      <c r="EY111"/>
      <c r="EZ111"/>
      <c r="FA111"/>
      <c r="FB111"/>
      <c r="FC111"/>
      <c r="FD111"/>
      <c r="FE111"/>
      <c r="FF111"/>
      <c r="FG111"/>
      <c r="FH111"/>
      <c r="FI111"/>
      <c r="FJ111"/>
      <c r="FK111"/>
      <c r="FL111"/>
      <c r="FM111"/>
      <c r="FN111"/>
      <c r="FO111"/>
      <c r="FP111"/>
      <c r="FQ111"/>
      <c r="FR111"/>
      <c r="FS111"/>
      <c r="FT111"/>
      <c r="FU111"/>
      <c r="FV111"/>
      <c r="FW111"/>
      <c r="FX111"/>
      <c r="FY111"/>
      <c r="FZ111"/>
      <c r="GA111"/>
      <c r="GB111"/>
      <c r="GC111"/>
      <c r="GD111"/>
      <c r="GE111"/>
      <c r="GF111"/>
      <c r="GG111"/>
      <c r="GH111"/>
      <c r="GI111"/>
      <c r="GJ111"/>
      <c r="GK111"/>
      <c r="GL111"/>
      <c r="GM111"/>
      <c r="GN111"/>
      <c r="GO111"/>
      <c r="GP111"/>
      <c r="GQ111"/>
      <c r="GR111"/>
      <c r="GS111"/>
      <c r="GT111"/>
      <c r="GU111"/>
      <c r="GV111"/>
      <c r="GW111"/>
      <c r="GX111"/>
      <c r="GY111"/>
      <c r="GZ111"/>
      <c r="HA111"/>
      <c r="HB111"/>
      <c r="HC111"/>
      <c r="HD111"/>
      <c r="HE111"/>
      <c r="HF111"/>
      <c r="HG111"/>
      <c r="HH111"/>
      <c r="HI111"/>
      <c r="HJ111"/>
      <c r="HK111"/>
      <c r="HL111"/>
      <c r="HM111"/>
      <c r="HN111"/>
      <c r="HO111"/>
      <c r="HP111"/>
      <c r="HQ111"/>
      <c r="HR111"/>
      <c r="HS111"/>
      <c r="HT111"/>
      <c r="HU111"/>
      <c r="HV111"/>
      <c r="HW111"/>
      <c r="HX111"/>
      <c r="HY111"/>
      <c r="HZ111"/>
      <c r="IA111"/>
      <c r="IB111"/>
      <c r="IC111"/>
      <c r="ID111"/>
      <c r="IE111"/>
      <c r="IF111"/>
      <c r="IG111"/>
      <c r="IH111"/>
      <c r="II111"/>
      <c r="IJ111"/>
      <c r="IK111"/>
      <c r="IL111"/>
      <c r="IM111"/>
      <c r="IN111"/>
      <c r="IO111"/>
      <c r="IP111"/>
      <c r="IQ111"/>
      <c r="IR111"/>
      <c r="IS111"/>
      <c r="IT111"/>
      <c r="IU111"/>
      <c r="IV111"/>
      <c r="IW111"/>
      <c r="IX111"/>
      <c r="IY111"/>
      <c r="IZ111"/>
      <c r="JA111"/>
      <c r="JB111"/>
      <c r="JC111"/>
      <c r="JD111"/>
      <c r="JE111"/>
      <c r="JF111"/>
      <c r="JG111"/>
      <c r="JH111"/>
      <c r="JI111"/>
      <c r="JJ111"/>
      <c r="JK111"/>
      <c r="JL111"/>
      <c r="JM111"/>
      <c r="JN111"/>
      <c r="JO111"/>
      <c r="JP111"/>
      <c r="JQ111"/>
      <c r="JR111"/>
      <c r="JS111"/>
      <c r="JT111"/>
      <c r="JU111"/>
      <c r="JV111"/>
      <c r="JW111"/>
      <c r="JX111"/>
      <c r="JY111"/>
      <c r="JZ111"/>
      <c r="KA111"/>
      <c r="KB111"/>
      <c r="KC111"/>
      <c r="KD111"/>
      <c r="KE111"/>
      <c r="KF111"/>
      <c r="KG111"/>
      <c r="KH111"/>
      <c r="KI111"/>
      <c r="KJ111"/>
      <c r="KK111"/>
      <c r="KL111"/>
      <c r="KM111"/>
      <c r="KN111"/>
      <c r="KO111"/>
      <c r="KP111"/>
      <c r="KQ111"/>
      <c r="KR111"/>
      <c r="KS111"/>
      <c r="KT111"/>
      <c r="KU111"/>
      <c r="KV111"/>
      <c r="KW111"/>
      <c r="KX111"/>
      <c r="KY111"/>
      <c r="KZ111"/>
      <c r="LA111"/>
      <c r="LB111"/>
      <c r="LC111"/>
      <c r="LD111"/>
      <c r="LE111"/>
      <c r="LF111"/>
      <c r="LG111"/>
      <c r="LH111"/>
      <c r="LI111"/>
      <c r="LJ111"/>
      <c r="LK111"/>
      <c r="LL111"/>
      <c r="LM111"/>
      <c r="LN111"/>
      <c r="LO111"/>
      <c r="LP111"/>
      <c r="LQ111"/>
      <c r="LR111"/>
      <c r="LS111"/>
      <c r="LT111"/>
      <c r="LU111"/>
      <c r="LV111"/>
      <c r="LW111"/>
      <c r="LX111"/>
      <c r="LY111"/>
      <c r="LZ111"/>
      <c r="MA111"/>
      <c r="MB111"/>
      <c r="MC111"/>
      <c r="MD111"/>
      <c r="ME111"/>
      <c r="MF111"/>
      <c r="MG111"/>
      <c r="MH111"/>
      <c r="MI111"/>
      <c r="MJ111"/>
      <c r="MK111"/>
      <c r="ML111"/>
      <c r="MM111"/>
      <c r="MN111"/>
      <c r="MO111"/>
      <c r="MP111"/>
      <c r="MQ111"/>
      <c r="MR111"/>
      <c r="MS111"/>
      <c r="MT111"/>
      <c r="MU111"/>
      <c r="MV111"/>
      <c r="MW111"/>
      <c r="MX111"/>
      <c r="MY111"/>
      <c r="MZ111"/>
      <c r="NA111"/>
      <c r="NB111"/>
      <c r="NC111"/>
      <c r="ND111"/>
      <c r="NE111"/>
      <c r="NF111"/>
      <c r="NG111"/>
      <c r="NH111"/>
      <c r="NI111"/>
      <c r="NJ111"/>
      <c r="NK111"/>
      <c r="NL111"/>
      <c r="NM111"/>
      <c r="NN111"/>
      <c r="NO111"/>
      <c r="NP111"/>
      <c r="NQ111"/>
      <c r="NR111"/>
      <c r="NS111"/>
      <c r="NT111"/>
      <c r="NU111"/>
      <c r="NV111"/>
      <c r="NW111"/>
      <c r="NX111"/>
      <c r="NY111"/>
      <c r="NZ111"/>
      <c r="OA111"/>
      <c r="OB111"/>
      <c r="OC111"/>
      <c r="OD111"/>
      <c r="OE111"/>
      <c r="OF111"/>
      <c r="OG111"/>
      <c r="OH111"/>
      <c r="OI111"/>
      <c r="OJ111"/>
      <c r="OK111"/>
      <c r="OL111"/>
      <c r="OM111"/>
      <c r="ON111"/>
      <c r="OO111"/>
      <c r="OP111"/>
      <c r="OQ111"/>
      <c r="OR111"/>
      <c r="OS111"/>
      <c r="OT111"/>
      <c r="OU111"/>
      <c r="OV111"/>
      <c r="OW111"/>
      <c r="OX111"/>
      <c r="OY111"/>
      <c r="OZ111"/>
      <c r="PA111"/>
      <c r="PB111"/>
      <c r="PC111"/>
      <c r="PD111"/>
      <c r="PE111"/>
      <c r="PF111"/>
      <c r="PG111"/>
      <c r="PH111"/>
      <c r="PI111"/>
      <c r="PJ111"/>
      <c r="PK111"/>
      <c r="PL111"/>
      <c r="PM111"/>
      <c r="PN111"/>
      <c r="PO111"/>
      <c r="PP111"/>
      <c r="PQ111"/>
      <c r="PR111"/>
      <c r="PS111"/>
      <c r="PT111"/>
      <c r="PU111"/>
      <c r="PV111"/>
      <c r="PW111"/>
      <c r="PX111"/>
      <c r="PY111"/>
      <c r="PZ111"/>
      <c r="QA111"/>
      <c r="QB111"/>
      <c r="QC111"/>
      <c r="QD111"/>
      <c r="QE111"/>
      <c r="QF111"/>
      <c r="QG111"/>
      <c r="QH111"/>
      <c r="QI111"/>
      <c r="QJ111"/>
      <c r="QK111"/>
      <c r="QL111"/>
      <c r="QM111"/>
      <c r="QN111"/>
      <c r="QO111"/>
      <c r="QP111"/>
      <c r="QQ111"/>
      <c r="QR111"/>
      <c r="QS111"/>
      <c r="QT111"/>
      <c r="QU111"/>
      <c r="QV111"/>
      <c r="QW111"/>
      <c r="QX111"/>
      <c r="QY111"/>
      <c r="QZ111"/>
      <c r="RA111"/>
      <c r="RB111"/>
      <c r="RC111"/>
      <c r="RD111"/>
      <c r="RE111"/>
      <c r="RF111"/>
      <c r="RG111"/>
      <c r="RH111"/>
      <c r="RI111"/>
      <c r="RJ111"/>
      <c r="RK111"/>
      <c r="RL111"/>
      <c r="RM111"/>
      <c r="RN111"/>
      <c r="RO111"/>
      <c r="RP111"/>
      <c r="RQ111"/>
      <c r="RR111"/>
      <c r="RS111"/>
      <c r="RT111"/>
      <c r="RU111"/>
      <c r="RV111"/>
      <c r="RW111"/>
      <c r="RX111"/>
      <c r="RY111"/>
      <c r="RZ111"/>
      <c r="SA111"/>
      <c r="SB111"/>
      <c r="SC111"/>
      <c r="SD111"/>
      <c r="SE111"/>
      <c r="SF111"/>
      <c r="SG111"/>
      <c r="SH111"/>
      <c r="SI111"/>
      <c r="SJ111"/>
      <c r="SK111"/>
      <c r="SL111"/>
      <c r="SM111"/>
      <c r="SN111"/>
      <c r="SO111"/>
      <c r="SP111"/>
      <c r="SQ111"/>
      <c r="SR111"/>
      <c r="SS111"/>
      <c r="ST111"/>
      <c r="SU111"/>
      <c r="SV111"/>
      <c r="SW111"/>
      <c r="SX111"/>
      <c r="SY111"/>
      <c r="SZ111"/>
      <c r="TA111"/>
      <c r="TB111"/>
      <c r="TC111"/>
      <c r="TD111"/>
      <c r="TE111"/>
      <c r="TF111"/>
      <c r="TG111"/>
      <c r="TH111"/>
      <c r="TI111"/>
      <c r="TJ111"/>
      <c r="TK111"/>
      <c r="TL111"/>
      <c r="TM111"/>
      <c r="TN111"/>
      <c r="TO111"/>
      <c r="TP111"/>
      <c r="TQ111"/>
      <c r="TR111"/>
      <c r="TS111"/>
      <c r="TT111"/>
      <c r="TU111"/>
      <c r="TV111"/>
      <c r="TW111"/>
      <c r="TX111"/>
      <c r="TY111"/>
      <c r="TZ111"/>
      <c r="UA111"/>
      <c r="UB111"/>
      <c r="UC111"/>
      <c r="UD111"/>
      <c r="UE111"/>
      <c r="UF111"/>
      <c r="UG111"/>
      <c r="UH111"/>
      <c r="UI111"/>
      <c r="UJ111"/>
      <c r="UK111"/>
      <c r="UL111"/>
      <c r="UM111"/>
      <c r="UN111"/>
      <c r="UO111"/>
      <c r="UP111"/>
      <c r="UQ111"/>
      <c r="UR111"/>
      <c r="US111"/>
      <c r="UT111"/>
      <c r="UU111"/>
      <c r="UV111"/>
      <c r="UW111"/>
      <c r="UX111"/>
      <c r="UY111"/>
      <c r="UZ111"/>
      <c r="VA111"/>
      <c r="VB111"/>
      <c r="VC111"/>
      <c r="VD111"/>
      <c r="VE111"/>
      <c r="VF111"/>
      <c r="VG111"/>
      <c r="VH111"/>
      <c r="VI111"/>
      <c r="VJ111"/>
      <c r="VK111"/>
      <c r="VL111"/>
      <c r="VM111"/>
      <c r="VN111"/>
      <c r="VO111"/>
      <c r="VP111"/>
      <c r="VQ111"/>
      <c r="VR111"/>
      <c r="VS111"/>
      <c r="VT111"/>
      <c r="VU111"/>
      <c r="VV111"/>
      <c r="VW111"/>
      <c r="VX111"/>
      <c r="VY111"/>
      <c r="VZ111"/>
      <c r="WA111"/>
      <c r="WB111"/>
      <c r="WC111"/>
      <c r="WD111"/>
      <c r="WE111"/>
      <c r="WF111"/>
      <c r="WG111"/>
      <c r="WH111"/>
      <c r="WI111"/>
      <c r="WJ111"/>
      <c r="WK111"/>
      <c r="WL111"/>
      <c r="WM111"/>
      <c r="WN111"/>
      <c r="WO111"/>
      <c r="WP111"/>
      <c r="WQ111"/>
      <c r="WR111"/>
      <c r="WS111"/>
      <c r="WT111"/>
      <c r="WU111"/>
      <c r="WV111"/>
      <c r="WW111"/>
      <c r="WX111"/>
      <c r="WY111"/>
      <c r="WZ111"/>
      <c r="XA111"/>
      <c r="XB111"/>
      <c r="XC111"/>
      <c r="XD111"/>
      <c r="XE111"/>
      <c r="XF111"/>
      <c r="XG111"/>
      <c r="XH111"/>
      <c r="XI111"/>
      <c r="XJ111"/>
      <c r="XK111"/>
      <c r="XL111"/>
      <c r="XM111"/>
      <c r="XN111"/>
      <c r="XO111"/>
      <c r="XP111"/>
      <c r="XQ111"/>
      <c r="XR111"/>
      <c r="XS111"/>
      <c r="XT111"/>
      <c r="XU111"/>
      <c r="XV111"/>
      <c r="XW111"/>
      <c r="XX111"/>
      <c r="XY111"/>
      <c r="XZ111"/>
      <c r="YA111"/>
      <c r="YB111"/>
      <c r="YC111"/>
      <c r="YD111"/>
      <c r="YE111"/>
      <c r="YF111"/>
      <c r="YG111"/>
      <c r="YH111"/>
      <c r="YI111"/>
      <c r="YJ111"/>
      <c r="YK111"/>
      <c r="YL111"/>
      <c r="YM111"/>
      <c r="YN111"/>
      <c r="YO111"/>
      <c r="YP111"/>
      <c r="YQ111"/>
      <c r="YR111"/>
      <c r="YS111"/>
      <c r="YT111"/>
      <c r="YU111"/>
      <c r="YV111"/>
      <c r="YW111"/>
      <c r="YX111"/>
      <c r="YY111"/>
      <c r="YZ111"/>
      <c r="ZA111"/>
      <c r="ZB111"/>
      <c r="ZC111"/>
      <c r="ZD111"/>
      <c r="ZE111"/>
      <c r="ZF111"/>
      <c r="ZG111"/>
      <c r="ZH111"/>
      <c r="ZI111"/>
      <c r="ZJ111"/>
      <c r="ZK111"/>
      <c r="ZL111"/>
      <c r="ZM111"/>
      <c r="ZN111"/>
      <c r="ZO111"/>
      <c r="ZP111"/>
      <c r="ZQ111"/>
      <c r="ZR111"/>
      <c r="ZS111"/>
      <c r="ZT111"/>
      <c r="ZU111"/>
      <c r="ZV111"/>
      <c r="ZW111"/>
      <c r="ZX111"/>
      <c r="ZY111"/>
      <c r="ZZ111"/>
      <c r="AAA111"/>
      <c r="AAB111"/>
      <c r="AAC111"/>
      <c r="AAD111"/>
      <c r="AAE111"/>
      <c r="AAF111"/>
      <c r="AAG111"/>
      <c r="AAH111"/>
      <c r="AAI111"/>
      <c r="AAJ111"/>
      <c r="AAK111"/>
      <c r="AAL111"/>
      <c r="AAM111"/>
      <c r="AAN111"/>
      <c r="AAO111"/>
      <c r="AAP111"/>
      <c r="AAQ111"/>
      <c r="AAR111"/>
      <c r="AAS111"/>
      <c r="AAT111"/>
      <c r="AAU111"/>
      <c r="AAV111"/>
      <c r="AAW111"/>
      <c r="AAX111"/>
      <c r="AAY111"/>
      <c r="AAZ111"/>
      <c r="ABA111"/>
      <c r="ABB111"/>
      <c r="ABC111"/>
      <c r="ABD111"/>
      <c r="ABE111"/>
      <c r="ABF111"/>
      <c r="ABG111"/>
      <c r="ABH111"/>
      <c r="ABI111"/>
      <c r="ABJ111"/>
      <c r="ABK111"/>
      <c r="ABL111"/>
      <c r="ABM111"/>
      <c r="ABN111"/>
      <c r="ABO111"/>
      <c r="ABP111"/>
      <c r="ABQ111"/>
      <c r="ABR111"/>
      <c r="ABS111"/>
      <c r="ABT111"/>
      <c r="ABU111"/>
      <c r="ABV111"/>
      <c r="ABW111"/>
      <c r="ABX111"/>
      <c r="ABY111"/>
      <c r="ABZ111"/>
      <c r="ACA111"/>
      <c r="ACB111"/>
      <c r="ACC111"/>
      <c r="ACD111"/>
      <c r="ACE111"/>
      <c r="ACF111"/>
      <c r="ACG111"/>
      <c r="ACH111"/>
      <c r="ACI111"/>
      <c r="ACJ111"/>
      <c r="ACK111"/>
      <c r="ACL111"/>
      <c r="ACM111"/>
      <c r="ACN111"/>
      <c r="ACO111"/>
      <c r="ACP111"/>
      <c r="ACQ111"/>
      <c r="ACR111"/>
      <c r="ACS111"/>
      <c r="ACT111"/>
      <c r="ACU111"/>
      <c r="ACV111"/>
      <c r="ACW111"/>
      <c r="ACX111"/>
      <c r="ACY111"/>
      <c r="ACZ111"/>
      <c r="ADA111"/>
      <c r="ADB111"/>
      <c r="ADC111"/>
      <c r="ADD111"/>
      <c r="ADE111"/>
      <c r="ADF111"/>
      <c r="ADG111"/>
      <c r="ADH111"/>
      <c r="ADI111"/>
      <c r="ADJ111"/>
      <c r="ADK111"/>
      <c r="ADL111"/>
      <c r="ADM111"/>
      <c r="ADN111"/>
      <c r="ADO111"/>
      <c r="ADP111"/>
      <c r="ADQ111"/>
      <c r="ADR111"/>
      <c r="ADS111"/>
      <c r="ADT111"/>
      <c r="ADU111"/>
      <c r="ADV111"/>
      <c r="ADW111"/>
      <c r="ADX111"/>
      <c r="ADY111"/>
      <c r="ADZ111"/>
      <c r="AEA111"/>
      <c r="AEB111"/>
      <c r="AEC111"/>
      <c r="AED111"/>
      <c r="AEE111"/>
      <c r="AEF111"/>
      <c r="AEG111"/>
      <c r="AEH111"/>
      <c r="AEI111"/>
      <c r="AEJ111"/>
      <c r="AEK111"/>
      <c r="AEL111"/>
      <c r="AEM111"/>
      <c r="AEN111"/>
      <c r="AEO111"/>
      <c r="AEP111"/>
      <c r="AEQ111"/>
      <c r="AER111"/>
      <c r="AES111"/>
      <c r="AET111"/>
      <c r="AEU111"/>
      <c r="AEV111"/>
      <c r="AEW111"/>
      <c r="AEX111"/>
      <c r="AEY111"/>
      <c r="AEZ111"/>
      <c r="AFA111"/>
      <c r="AFB111"/>
      <c r="AFC111"/>
      <c r="AFD111"/>
      <c r="AFE111"/>
      <c r="AFF111"/>
      <c r="AFG111"/>
      <c r="AFH111"/>
      <c r="AFI111"/>
      <c r="AFJ111"/>
      <c r="AFK111"/>
      <c r="AFL111"/>
      <c r="AFM111"/>
      <c r="AFN111"/>
      <c r="AFO111"/>
      <c r="AFP111"/>
      <c r="AFQ111"/>
      <c r="AFR111"/>
      <c r="AFS111"/>
      <c r="AFT111"/>
      <c r="AFU111"/>
      <c r="AFV111"/>
      <c r="AFW111"/>
      <c r="AFX111"/>
    </row>
    <row r="112" spans="1:856" x14ac:dyDescent="0.25">
      <c r="A112" s="236" t="s">
        <v>647</v>
      </c>
      <c r="B112" s="243"/>
      <c r="C112" s="243"/>
      <c r="D112" s="243"/>
      <c r="E112" s="243"/>
      <c r="F112" s="244"/>
      <c r="G112" s="250">
        <f>SUM(H8:H111)</f>
        <v>203318.17910000004</v>
      </c>
      <c r="H112" s="250"/>
    </row>
    <row r="113" spans="2:9" x14ac:dyDescent="0.25">
      <c r="G113" s="210" t="s">
        <v>653</v>
      </c>
      <c r="H113" s="215">
        <f>G112*F3</f>
        <v>70205.767243230017</v>
      </c>
      <c r="I113" s="168"/>
    </row>
    <row r="114" spans="2:9" x14ac:dyDescent="0.25">
      <c r="G114" s="210" t="s">
        <v>654</v>
      </c>
      <c r="H114" s="215">
        <f>SUM(G112,H113)</f>
        <v>273523.94634323008</v>
      </c>
    </row>
    <row r="115" spans="2:9" x14ac:dyDescent="0.25">
      <c r="F115"/>
      <c r="G115"/>
      <c r="H115"/>
    </row>
    <row r="116" spans="2:9" x14ac:dyDescent="0.25">
      <c r="F116"/>
      <c r="G116"/>
      <c r="H116"/>
    </row>
    <row r="117" spans="2:9" ht="14.4" x14ac:dyDescent="0.3">
      <c r="C117" s="200"/>
      <c r="G117"/>
      <c r="H117"/>
    </row>
    <row r="118" spans="2:9" ht="14.4" x14ac:dyDescent="0.3">
      <c r="C118" s="201"/>
      <c r="G118"/>
      <c r="H118"/>
    </row>
    <row r="119" spans="2:9" ht="14.4" x14ac:dyDescent="0.3">
      <c r="B119" s="196"/>
      <c r="C119" s="200"/>
      <c r="G119"/>
      <c r="H119"/>
    </row>
    <row r="120" spans="2:9" ht="14.4" x14ac:dyDescent="0.3">
      <c r="B120" s="196"/>
      <c r="C120" s="201"/>
      <c r="G120"/>
      <c r="H120"/>
    </row>
    <row r="121" spans="2:9" ht="14.4" x14ac:dyDescent="0.3">
      <c r="B121" s="193"/>
      <c r="C121" s="200"/>
      <c r="G121"/>
      <c r="H121"/>
    </row>
    <row r="122" spans="2:9" ht="14.4" x14ac:dyDescent="0.3">
      <c r="B122" s="197"/>
      <c r="C122" s="201"/>
      <c r="G122"/>
      <c r="H122"/>
    </row>
    <row r="123" spans="2:9" ht="14.4" x14ac:dyDescent="0.3">
      <c r="B123" s="193"/>
      <c r="C123" s="201"/>
      <c r="D123" s="195"/>
      <c r="G123"/>
      <c r="H123"/>
    </row>
    <row r="124" spans="2:9" ht="14.4" x14ac:dyDescent="0.3">
      <c r="B124" s="193"/>
      <c r="C124" s="201"/>
      <c r="D124" s="194"/>
      <c r="G124"/>
      <c r="H124"/>
    </row>
    <row r="125" spans="2:9" ht="14.4" x14ac:dyDescent="0.3">
      <c r="B125" s="198"/>
      <c r="C125" s="201"/>
      <c r="G125"/>
      <c r="H125"/>
    </row>
    <row r="126" spans="2:9" ht="14.4" x14ac:dyDescent="0.3">
      <c r="B126" s="198"/>
      <c r="C126" s="200"/>
      <c r="G126"/>
      <c r="H126"/>
    </row>
    <row r="127" spans="2:9" ht="14.4" x14ac:dyDescent="0.3">
      <c r="B127" s="193"/>
      <c r="C127" s="200"/>
      <c r="G127"/>
      <c r="H127"/>
    </row>
    <row r="128" spans="2:9" ht="14.4" x14ac:dyDescent="0.3">
      <c r="B128" s="193"/>
      <c r="C128" s="200"/>
      <c r="G128"/>
      <c r="H128"/>
    </row>
    <row r="129" spans="2:8" ht="14.4" x14ac:dyDescent="0.3">
      <c r="B129" s="193"/>
      <c r="C129" s="201"/>
      <c r="G129"/>
      <c r="H129"/>
    </row>
    <row r="130" spans="2:8" ht="14.4" x14ac:dyDescent="0.3">
      <c r="B130" s="199"/>
      <c r="C130" s="200"/>
      <c r="G130"/>
      <c r="H130"/>
    </row>
    <row r="131" spans="2:8" ht="14.4" x14ac:dyDescent="0.3">
      <c r="C131" s="200"/>
      <c r="G131"/>
      <c r="H131"/>
    </row>
    <row r="132" spans="2:8" ht="14.4" x14ac:dyDescent="0.3">
      <c r="C132" s="201"/>
      <c r="G132"/>
      <c r="H132"/>
    </row>
    <row r="133" spans="2:8" ht="14.4" x14ac:dyDescent="0.3">
      <c r="C133" s="200"/>
    </row>
    <row r="134" spans="2:8" ht="14.4" x14ac:dyDescent="0.3">
      <c r="C134" s="201"/>
    </row>
    <row r="135" spans="2:8" ht="14.4" x14ac:dyDescent="0.25">
      <c r="C135" s="202"/>
    </row>
    <row r="136" spans="2:8" ht="14.4" x14ac:dyDescent="0.3">
      <c r="C136" s="201"/>
    </row>
    <row r="137" spans="2:8" ht="14.4" x14ac:dyDescent="0.3">
      <c r="C137" s="200"/>
    </row>
    <row r="138" spans="2:8" ht="14.4" x14ac:dyDescent="0.3">
      <c r="C138" s="201"/>
    </row>
    <row r="139" spans="2:8" ht="14.4" x14ac:dyDescent="0.3">
      <c r="C139" s="200"/>
    </row>
    <row r="140" spans="2:8" ht="14.4" x14ac:dyDescent="0.3">
      <c r="C140" s="200"/>
    </row>
    <row r="141" spans="2:8" x14ac:dyDescent="0.25">
      <c r="C141" s="196"/>
    </row>
  </sheetData>
  <mergeCells count="34">
    <mergeCell ref="B110:H110"/>
    <mergeCell ref="A112:F112"/>
    <mergeCell ref="G112:H112"/>
    <mergeCell ref="B76:H76"/>
    <mergeCell ref="B78:H78"/>
    <mergeCell ref="B95:H95"/>
    <mergeCell ref="B96:H96"/>
    <mergeCell ref="B103:H103"/>
    <mergeCell ref="B69:H69"/>
    <mergeCell ref="B27:H27"/>
    <mergeCell ref="B30:H30"/>
    <mergeCell ref="B33:H33"/>
    <mergeCell ref="B38:H38"/>
    <mergeCell ref="B40:H40"/>
    <mergeCell ref="B41:H41"/>
    <mergeCell ref="B48:H48"/>
    <mergeCell ref="B51:H51"/>
    <mergeCell ref="B61:H61"/>
    <mergeCell ref="B65:H65"/>
    <mergeCell ref="B66:H66"/>
    <mergeCell ref="B24:H24"/>
    <mergeCell ref="A1:D1"/>
    <mergeCell ref="E1:H1"/>
    <mergeCell ref="A2:D2"/>
    <mergeCell ref="A3:D3"/>
    <mergeCell ref="G3:H3"/>
    <mergeCell ref="A4:D4"/>
    <mergeCell ref="G4:H4"/>
    <mergeCell ref="A5:D5"/>
    <mergeCell ref="G5:H5"/>
    <mergeCell ref="B9:H9"/>
    <mergeCell ref="B20:H20"/>
    <mergeCell ref="B21:H21"/>
    <mergeCell ref="B7:H7"/>
  </mergeCells>
  <conditionalFormatting sqref="C3">
    <cfRule type="containsText" dxfId="1" priority="1" operator="containsText" text="cerâmica">
      <formula>NOT(ISERROR(SEARCH("cerâmica",C3)))</formula>
    </cfRule>
  </conditionalFormatting>
  <pageMargins left="0.25" right="0.25" top="0.75" bottom="0.75" header="0.3" footer="0.3"/>
  <pageSetup paperSize="9" scale="1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Planilha5"/>
  <dimension ref="A1:W15"/>
  <sheetViews>
    <sheetView view="pageBreakPreview" topLeftCell="B1" zoomScale="115" zoomScaleNormal="100" zoomScaleSheetLayoutView="115" workbookViewId="0">
      <selection activeCell="B3" sqref="B3"/>
    </sheetView>
  </sheetViews>
  <sheetFormatPr defaultColWidth="9.109375" defaultRowHeight="13.2" x14ac:dyDescent="0.25"/>
  <cols>
    <col min="1" max="1" width="10" style="148" customWidth="1"/>
    <col min="2" max="2" width="63" style="149" customWidth="1"/>
    <col min="3" max="3" width="13.6640625" style="133" bestFit="1" customWidth="1"/>
    <col min="4" max="4" width="17.6640625" style="133" bestFit="1" customWidth="1"/>
    <col min="5" max="5" width="12.33203125" style="133" customWidth="1"/>
    <col min="6" max="6" width="13.88671875" style="133" customWidth="1"/>
    <col min="7" max="7" width="15.6640625" style="133" customWidth="1"/>
    <col min="8" max="8" width="13.44140625" style="133" customWidth="1"/>
    <col min="9" max="9" width="17.44140625" style="133" customWidth="1"/>
    <col min="10" max="16384" width="9.109375" style="133"/>
  </cols>
  <sheetData>
    <row r="1" spans="1:23" ht="26.4" x14ac:dyDescent="0.25">
      <c r="A1" s="130" t="s">
        <v>1</v>
      </c>
      <c r="B1" s="131" t="s">
        <v>6</v>
      </c>
      <c r="C1" s="132" t="s">
        <v>525</v>
      </c>
      <c r="D1" s="132" t="s">
        <v>526</v>
      </c>
    </row>
    <row r="2" spans="1:23" x14ac:dyDescent="0.25">
      <c r="A2" s="134">
        <v>0</v>
      </c>
      <c r="B2" s="135" t="s">
        <v>528</v>
      </c>
      <c r="C2" s="136">
        <v>0</v>
      </c>
      <c r="D2" s="136">
        <v>15</v>
      </c>
    </row>
    <row r="3" spans="1:23" ht="15" customHeight="1" x14ac:dyDescent="0.25">
      <c r="A3" s="137" t="e">
        <f>#REF!</f>
        <v>#REF!</v>
      </c>
      <c r="B3" s="138" t="e">
        <f>#REF!</f>
        <v>#REF!</v>
      </c>
      <c r="C3" s="139">
        <v>0</v>
      </c>
      <c r="D3" s="139">
        <v>4</v>
      </c>
    </row>
    <row r="4" spans="1:23" x14ac:dyDescent="0.25">
      <c r="A4" s="143" t="e">
        <f>#REF!</f>
        <v>#REF!</v>
      </c>
      <c r="B4" s="144" t="e">
        <f>#REF!</f>
        <v>#REF!</v>
      </c>
      <c r="C4" s="136">
        <v>0</v>
      </c>
      <c r="D4" s="136">
        <v>3</v>
      </c>
    </row>
    <row r="5" spans="1:23" x14ac:dyDescent="0.25">
      <c r="A5" s="141"/>
      <c r="B5" s="142" t="s">
        <v>527</v>
      </c>
      <c r="C5" s="140">
        <v>3</v>
      </c>
      <c r="D5" s="140">
        <v>1</v>
      </c>
    </row>
    <row r="6" spans="1:23" x14ac:dyDescent="0.25">
      <c r="A6" s="143" t="e">
        <f>#REF!</f>
        <v>#REF!</v>
      </c>
      <c r="B6" s="144" t="e">
        <f>#REF!</f>
        <v>#REF!</v>
      </c>
      <c r="C6" s="136">
        <v>0</v>
      </c>
      <c r="D6" s="136">
        <v>3</v>
      </c>
    </row>
    <row r="7" spans="1:23" x14ac:dyDescent="0.25">
      <c r="A7" s="145" t="e">
        <f>#REF!</f>
        <v>#REF!</v>
      </c>
      <c r="B7" s="146" t="e">
        <f>#REF!</f>
        <v>#REF!</v>
      </c>
      <c r="C7" s="139">
        <v>3</v>
      </c>
      <c r="D7" s="139">
        <v>12</v>
      </c>
    </row>
    <row r="8" spans="1:23" x14ac:dyDescent="0.25">
      <c r="A8" s="145" t="e">
        <f>#REF!</f>
        <v>#REF!</v>
      </c>
      <c r="B8" s="146" t="e">
        <f>#REF!</f>
        <v>#REF!</v>
      </c>
      <c r="C8" s="139">
        <v>3</v>
      </c>
      <c r="D8" s="139">
        <v>2</v>
      </c>
    </row>
    <row r="9" spans="1:23" x14ac:dyDescent="0.25">
      <c r="A9" s="145" t="e">
        <f>#REF!</f>
        <v>#REF!</v>
      </c>
      <c r="B9" s="146" t="e">
        <f>#REF!</f>
        <v>#REF!</v>
      </c>
      <c r="C9" s="139">
        <v>4</v>
      </c>
      <c r="D9" s="139">
        <v>9</v>
      </c>
      <c r="W9" s="147"/>
    </row>
    <row r="10" spans="1:23" x14ac:dyDescent="0.25">
      <c r="A10" s="145" t="e">
        <f>#REF!</f>
        <v>#REF!</v>
      </c>
      <c r="B10" s="146" t="e">
        <f>#REF!</f>
        <v>#REF!</v>
      </c>
      <c r="C10" s="139">
        <v>12</v>
      </c>
      <c r="D10" s="139">
        <v>3</v>
      </c>
    </row>
    <row r="11" spans="1:23" x14ac:dyDescent="0.25">
      <c r="A11" s="145" t="e">
        <f>#REF!</f>
        <v>#REF!</v>
      </c>
      <c r="B11" s="146" t="e">
        <f>#REF!</f>
        <v>#REF!</v>
      </c>
      <c r="C11" s="139">
        <v>8</v>
      </c>
      <c r="D11" s="139">
        <v>5</v>
      </c>
    </row>
    <row r="12" spans="1:23" x14ac:dyDescent="0.25">
      <c r="A12" s="145" t="e">
        <f>#REF!</f>
        <v>#REF!</v>
      </c>
      <c r="B12" s="146" t="e">
        <f>#REF!</f>
        <v>#REF!</v>
      </c>
      <c r="C12" s="139">
        <v>7</v>
      </c>
      <c r="D12" s="139">
        <v>4</v>
      </c>
    </row>
    <row r="13" spans="1:23" x14ac:dyDescent="0.25">
      <c r="A13" s="145" t="e">
        <f>#REF!</f>
        <v>#REF!</v>
      </c>
      <c r="B13" s="146" t="e">
        <f>#REF!</f>
        <v>#REF!</v>
      </c>
      <c r="C13" s="139">
        <v>6</v>
      </c>
      <c r="D13" s="139">
        <v>6</v>
      </c>
    </row>
    <row r="14" spans="1:23" x14ac:dyDescent="0.25">
      <c r="A14" s="145" t="e">
        <f>#REF!</f>
        <v>#REF!</v>
      </c>
      <c r="B14" s="146" t="e">
        <f>#REF!</f>
        <v>#REF!</v>
      </c>
      <c r="C14" s="139">
        <v>5</v>
      </c>
      <c r="D14" s="139">
        <v>5</v>
      </c>
    </row>
    <row r="15" spans="1:23" x14ac:dyDescent="0.25">
      <c r="A15" s="145" t="e">
        <f>#REF!</f>
        <v>#REF!</v>
      </c>
      <c r="B15" s="146" t="e">
        <f>#REF!</f>
        <v>#REF!</v>
      </c>
      <c r="C15" s="139">
        <v>10</v>
      </c>
      <c r="D15" s="139">
        <v>5</v>
      </c>
    </row>
  </sheetData>
  <pageMargins left="0.511811024" right="0.511811024" top="0.78740157499999996" bottom="0.78740157499999996" header="0.31496062000000002" footer="0.31496062000000002"/>
  <pageSetup paperSize="9" scale="54"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Plan7">
    <tabColor rgb="FFFFC000"/>
  </sheetPr>
  <dimension ref="A1:Q47"/>
  <sheetViews>
    <sheetView workbookViewId="0">
      <selection activeCell="L17" sqref="L17"/>
    </sheetView>
  </sheetViews>
  <sheetFormatPr defaultColWidth="10.6640625" defaultRowHeight="24.9" customHeight="1" x14ac:dyDescent="0.25"/>
  <cols>
    <col min="1" max="12" width="10.6640625" style="7"/>
    <col min="13" max="13" width="19.6640625" style="6" customWidth="1"/>
    <col min="14" max="14" width="19.6640625" style="7" customWidth="1"/>
    <col min="15" max="16384" width="10.6640625" style="7"/>
  </cols>
  <sheetData>
    <row r="1" spans="1:17" ht="24.9" customHeight="1" x14ac:dyDescent="0.25">
      <c r="A1" s="270" t="s">
        <v>38</v>
      </c>
      <c r="B1" s="263" t="s">
        <v>39</v>
      </c>
      <c r="C1" s="264"/>
      <c r="D1" s="265"/>
      <c r="E1" s="263" t="s">
        <v>40</v>
      </c>
      <c r="F1" s="264"/>
      <c r="G1" s="265"/>
      <c r="H1" s="263" t="s">
        <v>41</v>
      </c>
      <c r="I1" s="264"/>
      <c r="J1" s="265"/>
      <c r="K1" s="266" t="s">
        <v>151</v>
      </c>
      <c r="L1" s="268" t="s">
        <v>152</v>
      </c>
      <c r="M1" s="266" t="s">
        <v>42</v>
      </c>
      <c r="N1" s="268" t="s">
        <v>153</v>
      </c>
      <c r="Q1" s="1"/>
    </row>
    <row r="2" spans="1:17" ht="24.9" customHeight="1" x14ac:dyDescent="0.25">
      <c r="A2" s="271"/>
      <c r="B2" s="17" t="s">
        <v>43</v>
      </c>
      <c r="C2" s="17" t="s">
        <v>44</v>
      </c>
      <c r="D2" s="2" t="s">
        <v>45</v>
      </c>
      <c r="E2" s="17" t="s">
        <v>46</v>
      </c>
      <c r="F2" s="17" t="s">
        <v>44</v>
      </c>
      <c r="G2" s="2" t="s">
        <v>47</v>
      </c>
      <c r="H2" s="17" t="s">
        <v>46</v>
      </c>
      <c r="I2" s="17" t="s">
        <v>44</v>
      </c>
      <c r="J2" s="2" t="s">
        <v>47</v>
      </c>
      <c r="K2" s="267"/>
      <c r="L2" s="269"/>
      <c r="M2" s="267"/>
      <c r="N2" s="269"/>
      <c r="Q2" s="3"/>
    </row>
    <row r="3" spans="1:17" ht="24.9" customHeight="1" x14ac:dyDescent="0.25">
      <c r="A3" s="4">
        <v>0.4</v>
      </c>
      <c r="B3" s="4">
        <v>0.06</v>
      </c>
      <c r="C3" s="5">
        <v>2</v>
      </c>
      <c r="D3" s="4">
        <f t="shared" ref="D3:D8" si="0">B3*C3</f>
        <v>0.12</v>
      </c>
      <c r="E3" s="4">
        <v>0</v>
      </c>
      <c r="F3" s="5">
        <v>0</v>
      </c>
      <c r="G3" s="4">
        <f t="shared" ref="G3:G8" si="1">E3*F3</f>
        <v>0</v>
      </c>
      <c r="H3" s="4">
        <v>0.5</v>
      </c>
      <c r="I3" s="5">
        <v>2</v>
      </c>
      <c r="J3" s="4">
        <f t="shared" ref="J3:J8" si="2">H3*I3</f>
        <v>1</v>
      </c>
      <c r="K3" s="4">
        <v>0.8</v>
      </c>
      <c r="L3" s="4">
        <v>0.3</v>
      </c>
      <c r="M3" s="18">
        <f t="shared" ref="M3:M8" si="3">ROUND(A3*1+D3*1+G3+J3,2)</f>
        <v>1.52</v>
      </c>
      <c r="N3" s="18">
        <f t="shared" ref="N3:N8" si="4">IF(ROUNDUP(J3+K3,1)&lt;2,2,ROUNDUP(J3+K3,1))</f>
        <v>2</v>
      </c>
      <c r="O3" s="6"/>
      <c r="Q3" s="3"/>
    </row>
    <row r="4" spans="1:17" ht="24.9" customHeight="1" x14ac:dyDescent="0.25">
      <c r="A4" s="4">
        <v>0.6</v>
      </c>
      <c r="B4" s="4">
        <v>0.08</v>
      </c>
      <c r="C4" s="5">
        <v>2</v>
      </c>
      <c r="D4" s="4">
        <f t="shared" si="0"/>
        <v>0.16</v>
      </c>
      <c r="E4" s="4">
        <v>0</v>
      </c>
      <c r="F4" s="5">
        <v>0</v>
      </c>
      <c r="G4" s="4">
        <f t="shared" si="1"/>
        <v>0</v>
      </c>
      <c r="H4" s="4">
        <v>0.5</v>
      </c>
      <c r="I4" s="5">
        <v>2</v>
      </c>
      <c r="J4" s="4">
        <f>H4*I4</f>
        <v>1</v>
      </c>
      <c r="K4" s="4">
        <v>1</v>
      </c>
      <c r="L4" s="4">
        <v>0.35</v>
      </c>
      <c r="M4" s="18">
        <f t="shared" si="3"/>
        <v>1.76</v>
      </c>
      <c r="N4" s="18">
        <f t="shared" si="4"/>
        <v>2</v>
      </c>
      <c r="O4" s="6"/>
      <c r="Q4" s="3"/>
    </row>
    <row r="5" spans="1:17" ht="24.9" customHeight="1" x14ac:dyDescent="0.25">
      <c r="A5" s="4">
        <v>0.8</v>
      </c>
      <c r="B5" s="4">
        <v>0.1</v>
      </c>
      <c r="C5" s="5">
        <v>2</v>
      </c>
      <c r="D5" s="4">
        <f t="shared" si="0"/>
        <v>0.2</v>
      </c>
      <c r="E5" s="4">
        <v>0</v>
      </c>
      <c r="F5" s="5">
        <v>0</v>
      </c>
      <c r="G5" s="4">
        <f t="shared" si="1"/>
        <v>0</v>
      </c>
      <c r="H5" s="4">
        <v>0.5</v>
      </c>
      <c r="I5" s="5">
        <v>2</v>
      </c>
      <c r="J5" s="4">
        <f t="shared" si="2"/>
        <v>1</v>
      </c>
      <c r="K5" s="4">
        <v>1.2</v>
      </c>
      <c r="L5" s="4">
        <v>0.39999999999999997</v>
      </c>
      <c r="M5" s="18">
        <f t="shared" si="3"/>
        <v>2</v>
      </c>
      <c r="N5" s="18">
        <f t="shared" si="4"/>
        <v>2.2000000000000002</v>
      </c>
      <c r="O5" s="6"/>
      <c r="Q5" s="3"/>
    </row>
    <row r="6" spans="1:17" ht="24.9" customHeight="1" x14ac:dyDescent="0.25">
      <c r="A6" s="4">
        <v>1</v>
      </c>
      <c r="B6" s="4">
        <v>0.12</v>
      </c>
      <c r="C6" s="5">
        <v>2</v>
      </c>
      <c r="D6" s="4">
        <f t="shared" si="0"/>
        <v>0.24</v>
      </c>
      <c r="E6" s="4">
        <v>0</v>
      </c>
      <c r="F6" s="5">
        <v>0</v>
      </c>
      <c r="G6" s="4">
        <f t="shared" si="1"/>
        <v>0</v>
      </c>
      <c r="H6" s="4">
        <v>0.5</v>
      </c>
      <c r="I6" s="5">
        <v>2</v>
      </c>
      <c r="J6" s="4">
        <f t="shared" si="2"/>
        <v>1</v>
      </c>
      <c r="K6" s="4">
        <v>1.5</v>
      </c>
      <c r="L6" s="4">
        <v>0.45</v>
      </c>
      <c r="M6" s="18">
        <f t="shared" si="3"/>
        <v>2.2400000000000002</v>
      </c>
      <c r="N6" s="18">
        <f t="shared" si="4"/>
        <v>2.5</v>
      </c>
      <c r="O6" s="6"/>
      <c r="Q6" s="3"/>
    </row>
    <row r="7" spans="1:17" ht="24.9" customHeight="1" x14ac:dyDescent="0.25">
      <c r="A7" s="4">
        <v>1.2</v>
      </c>
      <c r="B7" s="4">
        <v>0.13</v>
      </c>
      <c r="C7" s="5">
        <v>2</v>
      </c>
      <c r="D7" s="4">
        <f t="shared" si="0"/>
        <v>0.26</v>
      </c>
      <c r="E7" s="4">
        <v>0</v>
      </c>
      <c r="F7" s="5">
        <v>0</v>
      </c>
      <c r="G7" s="4">
        <f t="shared" si="1"/>
        <v>0</v>
      </c>
      <c r="H7" s="4">
        <v>0.5</v>
      </c>
      <c r="I7" s="5">
        <v>2</v>
      </c>
      <c r="J7" s="4">
        <f t="shared" si="2"/>
        <v>1</v>
      </c>
      <c r="K7" s="4">
        <v>1.7</v>
      </c>
      <c r="L7" s="4">
        <v>0.5</v>
      </c>
      <c r="M7" s="18">
        <f t="shared" si="3"/>
        <v>2.46</v>
      </c>
      <c r="N7" s="18">
        <f t="shared" si="4"/>
        <v>2.7</v>
      </c>
      <c r="O7" s="6"/>
      <c r="Q7" s="3"/>
    </row>
    <row r="8" spans="1:17" ht="24.9" customHeight="1" x14ac:dyDescent="0.25">
      <c r="A8" s="4">
        <v>1.5</v>
      </c>
      <c r="B8" s="4">
        <v>0.14000000000000001</v>
      </c>
      <c r="C8" s="5">
        <v>2</v>
      </c>
      <c r="D8" s="4">
        <f t="shared" si="0"/>
        <v>0.28000000000000003</v>
      </c>
      <c r="E8" s="4">
        <v>0</v>
      </c>
      <c r="F8" s="5">
        <v>0</v>
      </c>
      <c r="G8" s="4">
        <f t="shared" si="1"/>
        <v>0</v>
      </c>
      <c r="H8" s="4">
        <v>0.5</v>
      </c>
      <c r="I8" s="5">
        <v>2</v>
      </c>
      <c r="J8" s="4">
        <f t="shared" si="2"/>
        <v>1</v>
      </c>
      <c r="K8" s="4">
        <v>2</v>
      </c>
      <c r="L8" s="4">
        <v>0.55000000000000004</v>
      </c>
      <c r="M8" s="18">
        <f t="shared" si="3"/>
        <v>2.78</v>
      </c>
      <c r="N8" s="18">
        <f t="shared" si="4"/>
        <v>3</v>
      </c>
      <c r="O8" s="6"/>
      <c r="Q8" s="3"/>
    </row>
    <row r="9" spans="1:17" ht="24.9" customHeight="1" x14ac:dyDescent="0.25">
      <c r="N9" s="6"/>
    </row>
    <row r="10" spans="1:17" ht="24.9" customHeight="1" x14ac:dyDescent="0.25">
      <c r="A10" s="270" t="s">
        <v>48</v>
      </c>
      <c r="B10" s="263" t="s">
        <v>39</v>
      </c>
      <c r="C10" s="264"/>
      <c r="D10" s="265"/>
      <c r="E10" s="263" t="s">
        <v>40</v>
      </c>
      <c r="F10" s="264"/>
      <c r="G10" s="265"/>
      <c r="H10" s="263" t="s">
        <v>41</v>
      </c>
      <c r="I10" s="264"/>
      <c r="J10" s="265"/>
      <c r="K10" s="266" t="s">
        <v>151</v>
      </c>
      <c r="L10" s="268" t="s">
        <v>152</v>
      </c>
      <c r="M10" s="266" t="s">
        <v>42</v>
      </c>
      <c r="N10" s="268" t="s">
        <v>153</v>
      </c>
    </row>
    <row r="11" spans="1:17" ht="24.9" customHeight="1" x14ac:dyDescent="0.25">
      <c r="A11" s="271"/>
      <c r="B11" s="17" t="s">
        <v>43</v>
      </c>
      <c r="C11" s="17" t="s">
        <v>44</v>
      </c>
      <c r="D11" s="2" t="s">
        <v>45</v>
      </c>
      <c r="E11" s="17" t="s">
        <v>46</v>
      </c>
      <c r="F11" s="17" t="s">
        <v>44</v>
      </c>
      <c r="G11" s="2" t="s">
        <v>47</v>
      </c>
      <c r="H11" s="17" t="s">
        <v>46</v>
      </c>
      <c r="I11" s="17" t="s">
        <v>44</v>
      </c>
      <c r="J11" s="2" t="s">
        <v>47</v>
      </c>
      <c r="K11" s="267"/>
      <c r="L11" s="269"/>
      <c r="M11" s="267"/>
      <c r="N11" s="269"/>
    </row>
    <row r="12" spans="1:17" ht="24.9" customHeight="1" x14ac:dyDescent="0.25">
      <c r="A12" s="4">
        <v>0.4</v>
      </c>
      <c r="B12" s="4">
        <v>0.06</v>
      </c>
      <c r="C12" s="5">
        <v>2</v>
      </c>
      <c r="D12" s="4">
        <f t="shared" ref="D12:D17" si="5">B12*C12</f>
        <v>0.12</v>
      </c>
      <c r="E12" s="4">
        <v>0.2</v>
      </c>
      <c r="F12" s="5">
        <v>1</v>
      </c>
      <c r="G12" s="4">
        <f t="shared" ref="G12:G17" si="6">E12*F12</f>
        <v>0.2</v>
      </c>
      <c r="H12" s="4">
        <v>0.5</v>
      </c>
      <c r="I12" s="5">
        <v>2</v>
      </c>
      <c r="J12" s="4">
        <f t="shared" ref="J12:J17" si="7">H12*I12</f>
        <v>1</v>
      </c>
      <c r="K12" s="4">
        <v>2.4</v>
      </c>
      <c r="L12" s="4">
        <v>0.3</v>
      </c>
      <c r="M12" s="18">
        <f t="shared" ref="M12:M17" si="8">ROUND(A12*2+D12*2+G12+J12,2)</f>
        <v>2.2400000000000002</v>
      </c>
      <c r="N12" s="18">
        <f t="shared" ref="N12:N17" si="9">ROUNDUP(J12+K12,2)</f>
        <v>3.4</v>
      </c>
      <c r="O12" s="6"/>
    </row>
    <row r="13" spans="1:17" ht="24.9" customHeight="1" x14ac:dyDescent="0.25">
      <c r="A13" s="4">
        <v>0.6</v>
      </c>
      <c r="B13" s="4">
        <v>0.08</v>
      </c>
      <c r="C13" s="5">
        <v>2</v>
      </c>
      <c r="D13" s="4">
        <f t="shared" si="5"/>
        <v>0.16</v>
      </c>
      <c r="E13" s="4">
        <v>0.2</v>
      </c>
      <c r="F13" s="5">
        <v>1</v>
      </c>
      <c r="G13" s="4">
        <f t="shared" si="6"/>
        <v>0.2</v>
      </c>
      <c r="H13" s="4">
        <v>0.5</v>
      </c>
      <c r="I13" s="5">
        <v>2</v>
      </c>
      <c r="J13" s="4">
        <f t="shared" si="7"/>
        <v>1</v>
      </c>
      <c r="K13" s="4">
        <v>2.4</v>
      </c>
      <c r="L13" s="4">
        <v>0.35</v>
      </c>
      <c r="M13" s="18">
        <f t="shared" si="8"/>
        <v>2.72</v>
      </c>
      <c r="N13" s="18">
        <f t="shared" si="9"/>
        <v>3.4</v>
      </c>
      <c r="O13" s="6"/>
    </row>
    <row r="14" spans="1:17" ht="24.9" customHeight="1" x14ac:dyDescent="0.25">
      <c r="A14" s="4">
        <v>0.8</v>
      </c>
      <c r="B14" s="4">
        <v>0.1</v>
      </c>
      <c r="C14" s="5">
        <v>2</v>
      </c>
      <c r="D14" s="4">
        <f t="shared" si="5"/>
        <v>0.2</v>
      </c>
      <c r="E14" s="4">
        <v>0.2</v>
      </c>
      <c r="F14" s="5">
        <v>1</v>
      </c>
      <c r="G14" s="4">
        <f t="shared" si="6"/>
        <v>0.2</v>
      </c>
      <c r="H14" s="4">
        <v>0.5</v>
      </c>
      <c r="I14" s="5">
        <v>2</v>
      </c>
      <c r="J14" s="4">
        <f t="shared" si="7"/>
        <v>1</v>
      </c>
      <c r="K14" s="4">
        <v>2.4</v>
      </c>
      <c r="L14" s="4">
        <v>0.39999999999999997</v>
      </c>
      <c r="M14" s="18">
        <f t="shared" si="8"/>
        <v>3.2</v>
      </c>
      <c r="N14" s="18">
        <f t="shared" si="9"/>
        <v>3.4</v>
      </c>
      <c r="O14" s="6"/>
      <c r="Q14" s="3"/>
    </row>
    <row r="15" spans="1:17" ht="24.9" customHeight="1" x14ac:dyDescent="0.25">
      <c r="A15" s="4">
        <v>1</v>
      </c>
      <c r="B15" s="4">
        <v>0.12</v>
      </c>
      <c r="C15" s="5">
        <v>2</v>
      </c>
      <c r="D15" s="4">
        <f t="shared" si="5"/>
        <v>0.24</v>
      </c>
      <c r="E15" s="4">
        <v>0.25</v>
      </c>
      <c r="F15" s="5">
        <v>1</v>
      </c>
      <c r="G15" s="4">
        <f t="shared" si="6"/>
        <v>0.25</v>
      </c>
      <c r="H15" s="4">
        <v>0.5</v>
      </c>
      <c r="I15" s="5">
        <v>2</v>
      </c>
      <c r="J15" s="4">
        <f t="shared" si="7"/>
        <v>1</v>
      </c>
      <c r="K15" s="4">
        <v>3</v>
      </c>
      <c r="L15" s="4">
        <v>0.45</v>
      </c>
      <c r="M15" s="18">
        <f t="shared" si="8"/>
        <v>3.73</v>
      </c>
      <c r="N15" s="18">
        <f t="shared" si="9"/>
        <v>4</v>
      </c>
      <c r="O15" s="6"/>
      <c r="Q15" s="3"/>
    </row>
    <row r="16" spans="1:17" ht="24.9" customHeight="1" x14ac:dyDescent="0.25">
      <c r="A16" s="4">
        <v>1.2</v>
      </c>
      <c r="B16" s="4">
        <v>0.13</v>
      </c>
      <c r="C16" s="5">
        <v>2</v>
      </c>
      <c r="D16" s="4">
        <f t="shared" si="5"/>
        <v>0.26</v>
      </c>
      <c r="E16" s="4">
        <v>0.3</v>
      </c>
      <c r="F16" s="5">
        <v>1</v>
      </c>
      <c r="G16" s="4">
        <f t="shared" si="6"/>
        <v>0.3</v>
      </c>
      <c r="H16" s="4">
        <v>0.5</v>
      </c>
      <c r="I16" s="5">
        <v>2</v>
      </c>
      <c r="J16" s="4">
        <f t="shared" si="7"/>
        <v>1</v>
      </c>
      <c r="K16" s="4">
        <v>3.5</v>
      </c>
      <c r="L16" s="4">
        <v>0.5</v>
      </c>
      <c r="M16" s="18">
        <f t="shared" si="8"/>
        <v>4.22</v>
      </c>
      <c r="N16" s="18">
        <f t="shared" si="9"/>
        <v>4.5</v>
      </c>
      <c r="O16" s="6"/>
      <c r="Q16" s="3"/>
    </row>
    <row r="17" spans="1:17" ht="24.9" customHeight="1" x14ac:dyDescent="0.25">
      <c r="A17" s="4">
        <v>1.5</v>
      </c>
      <c r="B17" s="4">
        <v>0.14000000000000001</v>
      </c>
      <c r="C17" s="5">
        <v>2</v>
      </c>
      <c r="D17" s="4">
        <f t="shared" si="5"/>
        <v>0.28000000000000003</v>
      </c>
      <c r="E17" s="4">
        <v>0.3</v>
      </c>
      <c r="F17" s="5">
        <v>1</v>
      </c>
      <c r="G17" s="4">
        <f t="shared" si="6"/>
        <v>0.3</v>
      </c>
      <c r="H17" s="4">
        <v>0.5</v>
      </c>
      <c r="I17" s="5">
        <v>2</v>
      </c>
      <c r="J17" s="4">
        <f t="shared" si="7"/>
        <v>1</v>
      </c>
      <c r="K17" s="4">
        <v>4.0999999999999996</v>
      </c>
      <c r="L17" s="4">
        <v>0.55000000000000004</v>
      </c>
      <c r="M17" s="18">
        <f t="shared" si="8"/>
        <v>4.8600000000000003</v>
      </c>
      <c r="N17" s="18">
        <f t="shared" si="9"/>
        <v>5.0999999999999996</v>
      </c>
      <c r="O17" s="6"/>
      <c r="Q17" s="3"/>
    </row>
    <row r="18" spans="1:17" ht="24.9" customHeight="1" x14ac:dyDescent="0.25">
      <c r="N18" s="6"/>
    </row>
    <row r="19" spans="1:17" ht="24.9" customHeight="1" x14ac:dyDescent="0.25">
      <c r="A19" s="270" t="s">
        <v>49</v>
      </c>
      <c r="B19" s="263" t="s">
        <v>39</v>
      </c>
      <c r="C19" s="264"/>
      <c r="D19" s="265"/>
      <c r="E19" s="263" t="s">
        <v>40</v>
      </c>
      <c r="F19" s="264"/>
      <c r="G19" s="265"/>
      <c r="H19" s="263" t="s">
        <v>41</v>
      </c>
      <c r="I19" s="264"/>
      <c r="J19" s="265"/>
      <c r="K19" s="266" t="s">
        <v>151</v>
      </c>
      <c r="L19" s="268" t="s">
        <v>152</v>
      </c>
      <c r="M19" s="266" t="s">
        <v>42</v>
      </c>
      <c r="N19" s="268" t="s">
        <v>153</v>
      </c>
    </row>
    <row r="20" spans="1:17" ht="24.9" customHeight="1" x14ac:dyDescent="0.25">
      <c r="A20" s="271"/>
      <c r="B20" s="17" t="s">
        <v>43</v>
      </c>
      <c r="C20" s="17" t="s">
        <v>44</v>
      </c>
      <c r="D20" s="2" t="s">
        <v>45</v>
      </c>
      <c r="E20" s="17" t="s">
        <v>46</v>
      </c>
      <c r="F20" s="17" t="s">
        <v>44</v>
      </c>
      <c r="G20" s="2" t="s">
        <v>47</v>
      </c>
      <c r="H20" s="17" t="s">
        <v>46</v>
      </c>
      <c r="I20" s="17" t="s">
        <v>44</v>
      </c>
      <c r="J20" s="2" t="s">
        <v>47</v>
      </c>
      <c r="K20" s="267"/>
      <c r="L20" s="269"/>
      <c r="M20" s="267"/>
      <c r="N20" s="269"/>
    </row>
    <row r="21" spans="1:17" ht="24.9" customHeight="1" x14ac:dyDescent="0.25">
      <c r="A21" s="4">
        <v>0.4</v>
      </c>
      <c r="B21" s="4">
        <v>0.06</v>
      </c>
      <c r="C21" s="5">
        <v>2</v>
      </c>
      <c r="D21" s="4">
        <f t="shared" ref="D21:D26" si="10">B21*C21</f>
        <v>0.12</v>
      </c>
      <c r="E21" s="4">
        <v>0.2</v>
      </c>
      <c r="F21" s="5">
        <v>2</v>
      </c>
      <c r="G21" s="4">
        <f t="shared" ref="G21:G26" si="11">E21*F21</f>
        <v>0.4</v>
      </c>
      <c r="H21" s="4">
        <v>0.5</v>
      </c>
      <c r="I21" s="5">
        <v>2</v>
      </c>
      <c r="J21" s="4">
        <f t="shared" ref="J21:J26" si="12">H21*I21</f>
        <v>1</v>
      </c>
      <c r="K21" s="4">
        <v>4.5</v>
      </c>
      <c r="L21" s="4">
        <v>0.3</v>
      </c>
      <c r="M21" s="18">
        <f t="shared" ref="M21:M26" si="13">ROUND(A21*3+D21*3+G21+J21,2)</f>
        <v>2.96</v>
      </c>
      <c r="N21" s="18">
        <f t="shared" ref="N21:N26" si="14">ROUNDUP(J21+K21,2)</f>
        <v>5.5</v>
      </c>
      <c r="O21" s="6"/>
    </row>
    <row r="22" spans="1:17" ht="24.9" customHeight="1" x14ac:dyDescent="0.25">
      <c r="A22" s="4">
        <v>0.6</v>
      </c>
      <c r="B22" s="4">
        <v>0.08</v>
      </c>
      <c r="C22" s="5">
        <v>2</v>
      </c>
      <c r="D22" s="4">
        <f t="shared" si="10"/>
        <v>0.16</v>
      </c>
      <c r="E22" s="4">
        <v>0.2</v>
      </c>
      <c r="F22" s="5">
        <v>2</v>
      </c>
      <c r="G22" s="4">
        <f t="shared" si="11"/>
        <v>0.4</v>
      </c>
      <c r="H22" s="4">
        <v>0.5</v>
      </c>
      <c r="I22" s="5">
        <v>2</v>
      </c>
      <c r="J22" s="4">
        <f t="shared" si="12"/>
        <v>1</v>
      </c>
      <c r="K22" s="4">
        <v>4.5</v>
      </c>
      <c r="L22" s="4">
        <v>0.35</v>
      </c>
      <c r="M22" s="18">
        <f t="shared" si="13"/>
        <v>3.68</v>
      </c>
      <c r="N22" s="18">
        <f t="shared" si="14"/>
        <v>5.5</v>
      </c>
      <c r="O22" s="6"/>
    </row>
    <row r="23" spans="1:17" ht="24.9" customHeight="1" x14ac:dyDescent="0.25">
      <c r="A23" s="4">
        <v>0.8</v>
      </c>
      <c r="B23" s="4">
        <v>0.1</v>
      </c>
      <c r="C23" s="5">
        <v>2</v>
      </c>
      <c r="D23" s="4">
        <f t="shared" si="10"/>
        <v>0.2</v>
      </c>
      <c r="E23" s="4">
        <v>0.2</v>
      </c>
      <c r="F23" s="5">
        <v>2</v>
      </c>
      <c r="G23" s="4">
        <f t="shared" si="11"/>
        <v>0.4</v>
      </c>
      <c r="H23" s="4">
        <v>0.5</v>
      </c>
      <c r="I23" s="5">
        <v>2</v>
      </c>
      <c r="J23" s="4">
        <f t="shared" si="12"/>
        <v>1</v>
      </c>
      <c r="K23" s="4">
        <v>4.5</v>
      </c>
      <c r="L23" s="4">
        <v>0.39999999999999997</v>
      </c>
      <c r="M23" s="18">
        <f t="shared" si="13"/>
        <v>4.4000000000000004</v>
      </c>
      <c r="N23" s="18">
        <f t="shared" si="14"/>
        <v>5.5</v>
      </c>
    </row>
    <row r="24" spans="1:17" ht="24.9" customHeight="1" x14ac:dyDescent="0.25">
      <c r="A24" s="4">
        <v>1</v>
      </c>
      <c r="B24" s="4">
        <v>0.12</v>
      </c>
      <c r="C24" s="5">
        <v>2</v>
      </c>
      <c r="D24" s="4">
        <f t="shared" si="10"/>
        <v>0.24</v>
      </c>
      <c r="E24" s="4">
        <v>0.25</v>
      </c>
      <c r="F24" s="5">
        <v>2</v>
      </c>
      <c r="G24" s="4">
        <f t="shared" si="11"/>
        <v>0.5</v>
      </c>
      <c r="H24" s="4">
        <v>0.5</v>
      </c>
      <c r="I24" s="5">
        <v>2</v>
      </c>
      <c r="J24" s="4">
        <f t="shared" si="12"/>
        <v>1</v>
      </c>
      <c r="K24" s="4">
        <v>4.5</v>
      </c>
      <c r="L24" s="4">
        <v>0.45</v>
      </c>
      <c r="M24" s="18">
        <f t="shared" si="13"/>
        <v>5.22</v>
      </c>
      <c r="N24" s="18">
        <f t="shared" si="14"/>
        <v>5.5</v>
      </c>
    </row>
    <row r="25" spans="1:17" ht="24.9" customHeight="1" x14ac:dyDescent="0.25">
      <c r="A25" s="4">
        <v>1.2</v>
      </c>
      <c r="B25" s="4">
        <v>0.13</v>
      </c>
      <c r="C25" s="5">
        <v>2</v>
      </c>
      <c r="D25" s="4">
        <f t="shared" si="10"/>
        <v>0.26</v>
      </c>
      <c r="E25" s="4">
        <v>0.3</v>
      </c>
      <c r="F25" s="5">
        <v>2</v>
      </c>
      <c r="G25" s="4">
        <f t="shared" si="11"/>
        <v>0.6</v>
      </c>
      <c r="H25" s="4">
        <v>0.5</v>
      </c>
      <c r="I25" s="5">
        <v>2</v>
      </c>
      <c r="J25" s="4">
        <f t="shared" si="12"/>
        <v>1</v>
      </c>
      <c r="K25" s="4">
        <v>5.2</v>
      </c>
      <c r="L25" s="4">
        <v>0.5</v>
      </c>
      <c r="M25" s="18">
        <f t="shared" si="13"/>
        <v>5.98</v>
      </c>
      <c r="N25" s="18">
        <f t="shared" si="14"/>
        <v>6.2</v>
      </c>
    </row>
    <row r="26" spans="1:17" ht="24.9" customHeight="1" x14ac:dyDescent="0.25">
      <c r="A26" s="4">
        <v>1.5</v>
      </c>
      <c r="B26" s="4">
        <v>0.14000000000000001</v>
      </c>
      <c r="C26" s="5">
        <v>2</v>
      </c>
      <c r="D26" s="4">
        <f t="shared" si="10"/>
        <v>0.28000000000000003</v>
      </c>
      <c r="E26" s="4">
        <v>0.3</v>
      </c>
      <c r="F26" s="5">
        <v>2</v>
      </c>
      <c r="G26" s="4">
        <f t="shared" si="11"/>
        <v>0.6</v>
      </c>
      <c r="H26" s="4">
        <v>0.5</v>
      </c>
      <c r="I26" s="5">
        <v>2</v>
      </c>
      <c r="J26" s="4">
        <f t="shared" si="12"/>
        <v>1</v>
      </c>
      <c r="K26" s="4">
        <v>6.2</v>
      </c>
      <c r="L26" s="4">
        <v>0.55000000000000004</v>
      </c>
      <c r="M26" s="18">
        <f t="shared" si="13"/>
        <v>6.94</v>
      </c>
      <c r="N26" s="18">
        <f t="shared" si="14"/>
        <v>7.2</v>
      </c>
    </row>
    <row r="28" spans="1:17" ht="24.9" customHeight="1" x14ac:dyDescent="0.25">
      <c r="A28" s="261" t="s">
        <v>154</v>
      </c>
      <c r="B28" s="254" t="s">
        <v>155</v>
      </c>
      <c r="C28" s="255"/>
      <c r="D28" s="256"/>
      <c r="E28" s="254" t="s">
        <v>156</v>
      </c>
      <c r="F28" s="255"/>
      <c r="G28" s="256"/>
      <c r="H28" s="254" t="s">
        <v>41</v>
      </c>
      <c r="I28" s="255"/>
      <c r="J28" s="256"/>
      <c r="K28" s="257" t="s">
        <v>157</v>
      </c>
      <c r="L28" s="259" t="s">
        <v>158</v>
      </c>
      <c r="M28" s="257" t="s">
        <v>42</v>
      </c>
    </row>
    <row r="29" spans="1:17" ht="24.9" customHeight="1" x14ac:dyDescent="0.25">
      <c r="A29" s="262"/>
      <c r="B29" s="254" t="s">
        <v>159</v>
      </c>
      <c r="C29" s="255"/>
      <c r="D29" s="256"/>
      <c r="E29" s="254" t="s">
        <v>159</v>
      </c>
      <c r="F29" s="255"/>
      <c r="G29" s="256"/>
      <c r="H29" s="19" t="s">
        <v>46</v>
      </c>
      <c r="I29" s="19" t="s">
        <v>44</v>
      </c>
      <c r="J29" s="20" t="s">
        <v>47</v>
      </c>
      <c r="K29" s="258"/>
      <c r="L29" s="260"/>
      <c r="M29" s="258"/>
    </row>
    <row r="30" spans="1:17" ht="24.9" customHeight="1" x14ac:dyDescent="0.25">
      <c r="A30" s="4" t="s">
        <v>160</v>
      </c>
      <c r="B30" s="251">
        <v>1.8</v>
      </c>
      <c r="C30" s="252"/>
      <c r="D30" s="253"/>
      <c r="E30" s="251">
        <v>1.8</v>
      </c>
      <c r="F30" s="252"/>
      <c r="G30" s="253"/>
      <c r="H30" s="4">
        <v>0.5</v>
      </c>
      <c r="I30" s="5">
        <v>2</v>
      </c>
      <c r="J30" s="4">
        <f>H30*I30</f>
        <v>1</v>
      </c>
      <c r="K30" s="4">
        <f>ROUND(B30+0.3,2)</f>
        <v>2.1</v>
      </c>
      <c r="L30" s="4">
        <v>0.45</v>
      </c>
      <c r="M30" s="18">
        <f>ROUNDUP(K30+J30,2)</f>
        <v>3.1</v>
      </c>
      <c r="O30" s="6"/>
    </row>
    <row r="31" spans="1:17" ht="24.9" customHeight="1" x14ac:dyDescent="0.25">
      <c r="A31" s="4" t="s">
        <v>161</v>
      </c>
      <c r="B31" s="251">
        <v>2.4</v>
      </c>
      <c r="C31" s="252"/>
      <c r="D31" s="253"/>
      <c r="E31" s="251">
        <v>2.4</v>
      </c>
      <c r="F31" s="252"/>
      <c r="G31" s="253"/>
      <c r="H31" s="4">
        <v>0.5</v>
      </c>
      <c r="I31" s="5">
        <v>2</v>
      </c>
      <c r="J31" s="4">
        <f>H31*I31</f>
        <v>1</v>
      </c>
      <c r="K31" s="4">
        <f>ROUND(B31+0.3,2)</f>
        <v>2.7</v>
      </c>
      <c r="L31" s="4">
        <f>+L30</f>
        <v>0.45</v>
      </c>
      <c r="M31" s="18">
        <f>ROUNDUP(K31+J31,2)</f>
        <v>3.7</v>
      </c>
    </row>
    <row r="32" spans="1:17" ht="24.9" customHeight="1" x14ac:dyDescent="0.25">
      <c r="A32" s="4" t="s">
        <v>162</v>
      </c>
      <c r="B32" s="251">
        <v>2.9</v>
      </c>
      <c r="C32" s="252"/>
      <c r="D32" s="253"/>
      <c r="E32" s="251">
        <v>2.9</v>
      </c>
      <c r="F32" s="252"/>
      <c r="G32" s="253"/>
      <c r="H32" s="4">
        <v>0.5</v>
      </c>
      <c r="I32" s="5">
        <v>2</v>
      </c>
      <c r="J32" s="4">
        <f>H32*I32</f>
        <v>1</v>
      </c>
      <c r="K32" s="4">
        <f>ROUND(B32+0.3,2)</f>
        <v>3.2</v>
      </c>
      <c r="L32" s="4">
        <f>+L31</f>
        <v>0.45</v>
      </c>
      <c r="M32" s="18">
        <f>ROUNDUP(K32+J32,2)</f>
        <v>4.2</v>
      </c>
    </row>
    <row r="33" spans="1:13" ht="24.9" customHeight="1" x14ac:dyDescent="0.25">
      <c r="A33" s="4" t="s">
        <v>163</v>
      </c>
      <c r="B33" s="251">
        <v>3.6</v>
      </c>
      <c r="C33" s="252"/>
      <c r="D33" s="253"/>
      <c r="E33" s="251">
        <v>3.5</v>
      </c>
      <c r="F33" s="252"/>
      <c r="G33" s="253"/>
      <c r="H33" s="4">
        <v>0.5</v>
      </c>
      <c r="I33" s="5">
        <v>2</v>
      </c>
      <c r="J33" s="4">
        <f>H33*I33</f>
        <v>1</v>
      </c>
      <c r="K33" s="4">
        <f>ROUND(B33+0.3,2)</f>
        <v>3.9</v>
      </c>
      <c r="L33" s="4">
        <f>+L32</f>
        <v>0.45</v>
      </c>
      <c r="M33" s="18">
        <f>ROUNDUP(K33+J33,2)</f>
        <v>4.9000000000000004</v>
      </c>
    </row>
    <row r="35" spans="1:13" ht="24.9" customHeight="1" x14ac:dyDescent="0.25">
      <c r="A35" s="261" t="s">
        <v>164</v>
      </c>
      <c r="B35" s="254" t="s">
        <v>155</v>
      </c>
      <c r="C35" s="255"/>
      <c r="D35" s="256"/>
      <c r="E35" s="254" t="s">
        <v>156</v>
      </c>
      <c r="F35" s="255"/>
      <c r="G35" s="256"/>
      <c r="H35" s="254" t="s">
        <v>41</v>
      </c>
      <c r="I35" s="255"/>
      <c r="J35" s="256"/>
      <c r="K35" s="257" t="s">
        <v>157</v>
      </c>
      <c r="L35" s="259" t="s">
        <v>158</v>
      </c>
      <c r="M35" s="257" t="s">
        <v>42</v>
      </c>
    </row>
    <row r="36" spans="1:13" ht="24.9" customHeight="1" x14ac:dyDescent="0.25">
      <c r="A36" s="262"/>
      <c r="B36" s="254" t="s">
        <v>159</v>
      </c>
      <c r="C36" s="255"/>
      <c r="D36" s="256"/>
      <c r="E36" s="254" t="s">
        <v>159</v>
      </c>
      <c r="F36" s="255"/>
      <c r="G36" s="256"/>
      <c r="H36" s="19" t="s">
        <v>46</v>
      </c>
      <c r="I36" s="19" t="s">
        <v>44</v>
      </c>
      <c r="J36" s="20" t="s">
        <v>47</v>
      </c>
      <c r="K36" s="258"/>
      <c r="L36" s="260"/>
      <c r="M36" s="258"/>
    </row>
    <row r="37" spans="1:13" ht="24.9" customHeight="1" x14ac:dyDescent="0.25">
      <c r="A37" s="4" t="s">
        <v>160</v>
      </c>
      <c r="B37" s="251">
        <v>3.45</v>
      </c>
      <c r="C37" s="252"/>
      <c r="D37" s="253"/>
      <c r="E37" s="251">
        <v>1.8</v>
      </c>
      <c r="F37" s="252"/>
      <c r="G37" s="253"/>
      <c r="H37" s="4">
        <v>0.5</v>
      </c>
      <c r="I37" s="5">
        <v>2</v>
      </c>
      <c r="J37" s="4">
        <f>H37*I37</f>
        <v>1</v>
      </c>
      <c r="K37" s="4">
        <v>3.8</v>
      </c>
      <c r="L37" s="4">
        <f>+L30</f>
        <v>0.45</v>
      </c>
      <c r="M37" s="18">
        <f>ROUNDUP(K37+J37,2)</f>
        <v>4.8</v>
      </c>
    </row>
    <row r="38" spans="1:13" ht="24.9" customHeight="1" x14ac:dyDescent="0.25">
      <c r="A38" s="4" t="s">
        <v>161</v>
      </c>
      <c r="B38" s="251">
        <v>4.45</v>
      </c>
      <c r="C38" s="252"/>
      <c r="D38" s="253"/>
      <c r="E38" s="251">
        <v>2.2999999999999998</v>
      </c>
      <c r="F38" s="252"/>
      <c r="G38" s="253"/>
      <c r="H38" s="4">
        <v>0.5</v>
      </c>
      <c r="I38" s="5">
        <v>2</v>
      </c>
      <c r="J38" s="4">
        <f>H38*I38</f>
        <v>1</v>
      </c>
      <c r="K38" s="4">
        <v>4.8</v>
      </c>
      <c r="L38" s="4">
        <f>+L31</f>
        <v>0.45</v>
      </c>
      <c r="M38" s="18">
        <f>ROUNDUP(K38+J38,2)</f>
        <v>5.8</v>
      </c>
    </row>
    <row r="39" spans="1:13" ht="24.9" customHeight="1" x14ac:dyDescent="0.25">
      <c r="A39" s="4" t="s">
        <v>162</v>
      </c>
      <c r="B39" s="251">
        <v>5.6</v>
      </c>
      <c r="C39" s="252"/>
      <c r="D39" s="253"/>
      <c r="E39" s="251">
        <v>2.9</v>
      </c>
      <c r="F39" s="252"/>
      <c r="G39" s="253"/>
      <c r="H39" s="4">
        <v>0.5</v>
      </c>
      <c r="I39" s="5">
        <v>2</v>
      </c>
      <c r="J39" s="4">
        <f>H39*I39</f>
        <v>1</v>
      </c>
      <c r="K39" s="4">
        <f>ROUND(B39+0.3,2)</f>
        <v>5.9</v>
      </c>
      <c r="L39" s="4">
        <f>+L32</f>
        <v>0.45</v>
      </c>
      <c r="M39" s="18">
        <f>ROUNDUP(K39+J39,2)</f>
        <v>6.9</v>
      </c>
    </row>
    <row r="40" spans="1:13" ht="24.9" customHeight="1" x14ac:dyDescent="0.25">
      <c r="A40" s="4" t="s">
        <v>163</v>
      </c>
      <c r="B40" s="251">
        <v>6.75</v>
      </c>
      <c r="C40" s="252"/>
      <c r="D40" s="253"/>
      <c r="E40" s="251">
        <v>3.5</v>
      </c>
      <c r="F40" s="252"/>
      <c r="G40" s="253"/>
      <c r="H40" s="4">
        <v>0.5</v>
      </c>
      <c r="I40" s="5">
        <v>2</v>
      </c>
      <c r="J40" s="4">
        <f>H40*I40</f>
        <v>1</v>
      </c>
      <c r="K40" s="4">
        <v>7.1</v>
      </c>
      <c r="L40" s="4">
        <f>+L33</f>
        <v>0.45</v>
      </c>
      <c r="M40" s="18">
        <f>ROUNDUP(K40+J40,2)</f>
        <v>8.1</v>
      </c>
    </row>
    <row r="42" spans="1:13" ht="24.9" customHeight="1" x14ac:dyDescent="0.25">
      <c r="A42" s="261" t="s">
        <v>165</v>
      </c>
      <c r="B42" s="254" t="s">
        <v>155</v>
      </c>
      <c r="C42" s="255"/>
      <c r="D42" s="256"/>
      <c r="E42" s="254" t="s">
        <v>156</v>
      </c>
      <c r="F42" s="255"/>
      <c r="G42" s="256"/>
      <c r="H42" s="254" t="s">
        <v>41</v>
      </c>
      <c r="I42" s="255"/>
      <c r="J42" s="256"/>
      <c r="K42" s="257" t="s">
        <v>157</v>
      </c>
      <c r="L42" s="259" t="s">
        <v>158</v>
      </c>
      <c r="M42" s="257" t="s">
        <v>42</v>
      </c>
    </row>
    <row r="43" spans="1:13" ht="24.9" customHeight="1" x14ac:dyDescent="0.25">
      <c r="A43" s="262"/>
      <c r="B43" s="254" t="s">
        <v>159</v>
      </c>
      <c r="C43" s="255"/>
      <c r="D43" s="256"/>
      <c r="E43" s="254" t="s">
        <v>159</v>
      </c>
      <c r="F43" s="255"/>
      <c r="G43" s="256"/>
      <c r="H43" s="19" t="s">
        <v>46</v>
      </c>
      <c r="I43" s="19" t="s">
        <v>44</v>
      </c>
      <c r="J43" s="20" t="s">
        <v>47</v>
      </c>
      <c r="K43" s="258"/>
      <c r="L43" s="260"/>
      <c r="M43" s="258"/>
    </row>
    <row r="44" spans="1:13" ht="24.9" customHeight="1" x14ac:dyDescent="0.25">
      <c r="A44" s="4" t="s">
        <v>160</v>
      </c>
      <c r="B44" s="251">
        <v>5.0999999999999996</v>
      </c>
      <c r="C44" s="252"/>
      <c r="D44" s="253"/>
      <c r="E44" s="251">
        <v>1.8</v>
      </c>
      <c r="F44" s="252"/>
      <c r="G44" s="253"/>
      <c r="H44" s="4">
        <v>0.5</v>
      </c>
      <c r="I44" s="5">
        <v>2</v>
      </c>
      <c r="J44" s="4">
        <f>H44*I44</f>
        <v>1</v>
      </c>
      <c r="K44" s="4">
        <f>ROUND(B44+0.3,2)</f>
        <v>5.4</v>
      </c>
      <c r="L44" s="4">
        <f>+L37</f>
        <v>0.45</v>
      </c>
      <c r="M44" s="18">
        <f>ROUNDUP(K44+J44,2)</f>
        <v>6.4</v>
      </c>
    </row>
    <row r="45" spans="1:13" ht="24.9" customHeight="1" x14ac:dyDescent="0.25">
      <c r="A45" s="4" t="s">
        <v>161</v>
      </c>
      <c r="B45" s="251">
        <v>6.6</v>
      </c>
      <c r="C45" s="252"/>
      <c r="D45" s="253"/>
      <c r="E45" s="251">
        <v>2.2999999999999998</v>
      </c>
      <c r="F45" s="252"/>
      <c r="G45" s="253"/>
      <c r="H45" s="4">
        <v>0.5</v>
      </c>
      <c r="I45" s="5">
        <v>2</v>
      </c>
      <c r="J45" s="4">
        <f>H45*I45</f>
        <v>1</v>
      </c>
      <c r="K45" s="4">
        <f>ROUND(B45+0.3,2)</f>
        <v>6.9</v>
      </c>
      <c r="L45" s="4">
        <f>+L38</f>
        <v>0.45</v>
      </c>
      <c r="M45" s="18">
        <f>ROUNDUP(K45+J45,2)</f>
        <v>7.9</v>
      </c>
    </row>
    <row r="46" spans="1:13" ht="24.9" customHeight="1" x14ac:dyDescent="0.25">
      <c r="A46" s="4" t="s">
        <v>162</v>
      </c>
      <c r="B46" s="251">
        <v>8.3000000000000007</v>
      </c>
      <c r="C46" s="252"/>
      <c r="D46" s="253"/>
      <c r="E46" s="251">
        <v>2.9</v>
      </c>
      <c r="F46" s="252"/>
      <c r="G46" s="253"/>
      <c r="H46" s="4">
        <v>0.5</v>
      </c>
      <c r="I46" s="5">
        <v>2</v>
      </c>
      <c r="J46" s="4">
        <f>H46*I46</f>
        <v>1</v>
      </c>
      <c r="K46" s="4">
        <f>ROUND(B46+0.3,2)</f>
        <v>8.6</v>
      </c>
      <c r="L46" s="4">
        <f>+L39</f>
        <v>0.45</v>
      </c>
      <c r="M46" s="18">
        <f>ROUNDUP(K46+J46,2)</f>
        <v>9.6</v>
      </c>
    </row>
    <row r="47" spans="1:13" ht="24.9" customHeight="1" x14ac:dyDescent="0.25">
      <c r="A47" s="4" t="s">
        <v>163</v>
      </c>
      <c r="B47" s="251">
        <v>10</v>
      </c>
      <c r="C47" s="252"/>
      <c r="D47" s="253"/>
      <c r="E47" s="251">
        <v>3.5</v>
      </c>
      <c r="F47" s="252"/>
      <c r="G47" s="253"/>
      <c r="H47" s="4">
        <v>0.5</v>
      </c>
      <c r="I47" s="5">
        <v>2</v>
      </c>
      <c r="J47" s="4">
        <f>H47*I47</f>
        <v>1</v>
      </c>
      <c r="K47" s="4">
        <f>ROUND(B47+0.3,2)</f>
        <v>10.3</v>
      </c>
      <c r="L47" s="4">
        <f>+L40</f>
        <v>0.45</v>
      </c>
      <c r="M47" s="18">
        <f>ROUNDUP(K47+J47,2)</f>
        <v>11.3</v>
      </c>
    </row>
  </sheetData>
  <mergeCells count="75">
    <mergeCell ref="L1:L2"/>
    <mergeCell ref="K19:K20"/>
    <mergeCell ref="M1:M2"/>
    <mergeCell ref="N1:N2"/>
    <mergeCell ref="A10:A11"/>
    <mergeCell ref="B10:D10"/>
    <mergeCell ref="E10:G10"/>
    <mergeCell ref="H10:J10"/>
    <mergeCell ref="K10:K11"/>
    <mergeCell ref="L10:L11"/>
    <mergeCell ref="M10:M11"/>
    <mergeCell ref="N10:N11"/>
    <mergeCell ref="A1:A2"/>
    <mergeCell ref="B1:D1"/>
    <mergeCell ref="E1:G1"/>
    <mergeCell ref="H1:J1"/>
    <mergeCell ref="K1:K2"/>
    <mergeCell ref="L19:L20"/>
    <mergeCell ref="M19:M20"/>
    <mergeCell ref="N19:N20"/>
    <mergeCell ref="A28:A29"/>
    <mergeCell ref="B28:D28"/>
    <mergeCell ref="E28:G28"/>
    <mergeCell ref="H28:J28"/>
    <mergeCell ref="K28:K29"/>
    <mergeCell ref="L28:L29"/>
    <mergeCell ref="M28:M29"/>
    <mergeCell ref="B29:D29"/>
    <mergeCell ref="E29:G29"/>
    <mergeCell ref="A19:A20"/>
    <mergeCell ref="B19:D19"/>
    <mergeCell ref="E19:G19"/>
    <mergeCell ref="H19:J19"/>
    <mergeCell ref="B30:D30"/>
    <mergeCell ref="E30:G30"/>
    <mergeCell ref="B31:D31"/>
    <mergeCell ref="E31:G31"/>
    <mergeCell ref="B32:D32"/>
    <mergeCell ref="E32:G32"/>
    <mergeCell ref="B33:D33"/>
    <mergeCell ref="E33:G33"/>
    <mergeCell ref="A35:A36"/>
    <mergeCell ref="B35:D35"/>
    <mergeCell ref="E35:G35"/>
    <mergeCell ref="H35:J35"/>
    <mergeCell ref="K35:K36"/>
    <mergeCell ref="L35:L36"/>
    <mergeCell ref="M35:M36"/>
    <mergeCell ref="B36:D36"/>
    <mergeCell ref="E36:G36"/>
    <mergeCell ref="B37:D37"/>
    <mergeCell ref="E37:G37"/>
    <mergeCell ref="B38:D38"/>
    <mergeCell ref="E38:G38"/>
    <mergeCell ref="B39:D39"/>
    <mergeCell ref="E39:G39"/>
    <mergeCell ref="B40:D40"/>
    <mergeCell ref="E40:G40"/>
    <mergeCell ref="A42:A43"/>
    <mergeCell ref="B42:D42"/>
    <mergeCell ref="E42:G42"/>
    <mergeCell ref="H42:J42"/>
    <mergeCell ref="K42:K43"/>
    <mergeCell ref="L42:L43"/>
    <mergeCell ref="M42:M43"/>
    <mergeCell ref="B43:D43"/>
    <mergeCell ref="E43:G43"/>
    <mergeCell ref="B47:D47"/>
    <mergeCell ref="E47:G47"/>
    <mergeCell ref="B44:D44"/>
    <mergeCell ref="E44:G44"/>
    <mergeCell ref="B45:D45"/>
    <mergeCell ref="E45:G45"/>
    <mergeCell ref="B46:D46"/>
    <mergeCell ref="E46:G46"/>
  </mergeCells>
  <dataValidations count="1">
    <dataValidation type="list" allowBlank="1" showInputMessage="1" showErrorMessage="1" sqref="F3:F8 I3:I8 I12:I17 C12:C17 I21:I26 F21:F26 C3:C8 F12:F17 C21:C26 I30:I33 I37:I40 I44:I47" xr:uid="{00000000-0002-0000-0500-000000000000}">
      <formula1>$Q$2:$Q$5</formula1>
    </dataValidation>
  </dataValidations>
  <pageMargins left="0.511811024" right="0.511811024" top="0.78740157499999996" bottom="0.78740157499999996" header="0.31496062000000002" footer="0.31496062000000002"/>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Planilha9">
    <tabColor rgb="FFFFCCFF"/>
  </sheetPr>
  <dimension ref="A1:Q664"/>
  <sheetViews>
    <sheetView topLeftCell="A292" workbookViewId="0">
      <selection activeCell="A308" sqref="A308"/>
    </sheetView>
  </sheetViews>
  <sheetFormatPr defaultColWidth="8.88671875" defaultRowHeight="13.8" x14ac:dyDescent="0.25"/>
  <cols>
    <col min="1" max="1" width="15.6640625" style="24" customWidth="1"/>
    <col min="2" max="2" width="80.6640625" style="27" customWidth="1"/>
    <col min="3" max="3" width="10.6640625" style="24" customWidth="1"/>
    <col min="4" max="5" width="15.6640625" style="26" customWidth="1"/>
    <col min="6" max="6" width="9.109375" style="23" bestFit="1" customWidth="1"/>
    <col min="7" max="7" width="10.6640625" style="25" customWidth="1"/>
    <col min="8" max="8" width="13.44140625" style="23" bestFit="1" customWidth="1"/>
    <col min="9" max="11" width="8.88671875" style="23"/>
    <col min="12" max="12" width="40.6640625" style="23" customWidth="1"/>
    <col min="13" max="15" width="8.88671875" style="23"/>
    <col min="16" max="16" width="23" style="24" bestFit="1" customWidth="1"/>
    <col min="17" max="17" width="50.6640625" style="23" customWidth="1"/>
    <col min="18" max="16384" width="8.88671875" style="23"/>
  </cols>
  <sheetData>
    <row r="1" spans="1:17" ht="25.2" customHeight="1" x14ac:dyDescent="0.25">
      <c r="P1" s="280" t="s">
        <v>524</v>
      </c>
      <c r="Q1" s="281"/>
    </row>
    <row r="2" spans="1:17" ht="25.2" customHeight="1" x14ac:dyDescent="0.25">
      <c r="A2" s="282" t="s">
        <v>471</v>
      </c>
      <c r="B2" s="282"/>
      <c r="C2" s="282"/>
      <c r="D2" s="129">
        <v>0</v>
      </c>
      <c r="E2" s="128">
        <v>43770</v>
      </c>
      <c r="G2" s="116">
        <f t="shared" ref="G2:G33" si="0">$E$2</f>
        <v>43770</v>
      </c>
      <c r="H2" s="127" t="s">
        <v>191</v>
      </c>
      <c r="K2" s="123" t="s">
        <v>190</v>
      </c>
      <c r="L2" s="123" t="s">
        <v>59</v>
      </c>
      <c r="M2" s="120" t="s">
        <v>189</v>
      </c>
      <c r="P2" s="126" t="str">
        <f t="shared" ref="P2:P65" si="1">IF(Q2=B2,"","DESCRIÇÃO ALTERADA!")</f>
        <v/>
      </c>
      <c r="Q2" s="125"/>
    </row>
    <row r="3" spans="1:17" ht="25.2" customHeight="1" x14ac:dyDescent="0.25">
      <c r="G3" s="116">
        <f t="shared" si="0"/>
        <v>43770</v>
      </c>
      <c r="H3" s="124">
        <v>44409</v>
      </c>
      <c r="K3" s="123" t="s">
        <v>86</v>
      </c>
      <c r="L3" s="122">
        <f>E2</f>
        <v>43770</v>
      </c>
      <c r="M3" s="121">
        <v>234.64699999999999</v>
      </c>
      <c r="P3" s="37" t="str">
        <f t="shared" si="1"/>
        <v/>
      </c>
      <c r="Q3" s="36"/>
    </row>
    <row r="4" spans="1:17" ht="25.2" customHeight="1" x14ac:dyDescent="0.25">
      <c r="A4" s="120" t="s">
        <v>521</v>
      </c>
      <c r="B4" s="119"/>
      <c r="C4" s="118"/>
      <c r="D4" s="117"/>
      <c r="E4" s="117"/>
      <c r="G4" s="116">
        <f t="shared" si="0"/>
        <v>43770</v>
      </c>
      <c r="H4" s="115">
        <f t="shared" ref="H4:H35" si="2">IFERROR(D4*$M$5,0)</f>
        <v>0</v>
      </c>
      <c r="K4" s="123" t="s">
        <v>87</v>
      </c>
      <c r="L4" s="122">
        <f>H3</f>
        <v>44409</v>
      </c>
      <c r="M4" s="121" t="e">
        <f>+#REF!</f>
        <v>#REF!</v>
      </c>
      <c r="P4" s="37" t="str">
        <f t="shared" si="1"/>
        <v/>
      </c>
      <c r="Q4" s="36"/>
    </row>
    <row r="5" spans="1:17" ht="25.2" customHeight="1" x14ac:dyDescent="0.25">
      <c r="A5" s="100" t="s">
        <v>80</v>
      </c>
      <c r="B5" s="99" t="s">
        <v>81</v>
      </c>
      <c r="C5" s="98" t="s">
        <v>9</v>
      </c>
      <c r="D5" s="97" t="s">
        <v>470</v>
      </c>
      <c r="E5" s="97"/>
      <c r="G5" s="116">
        <f t="shared" si="0"/>
        <v>43770</v>
      </c>
      <c r="H5" s="115">
        <f t="shared" si="2"/>
        <v>0</v>
      </c>
      <c r="K5" s="283" t="s">
        <v>186</v>
      </c>
      <c r="L5" s="283"/>
      <c r="M5" s="43" t="e">
        <f>ROUND(1+((M4-M3)/M3),3)</f>
        <v>#REF!</v>
      </c>
      <c r="P5" s="37" t="str">
        <f t="shared" si="1"/>
        <v/>
      </c>
      <c r="Q5" s="36" t="s">
        <v>81</v>
      </c>
    </row>
    <row r="6" spans="1:17" ht="25.2" customHeight="1" x14ac:dyDescent="0.25">
      <c r="A6" s="24">
        <v>42888</v>
      </c>
      <c r="B6" s="27" t="s">
        <v>10</v>
      </c>
      <c r="C6" s="24" t="s">
        <v>82</v>
      </c>
      <c r="D6" s="26">
        <v>5704.02</v>
      </c>
      <c r="G6" s="116">
        <f t="shared" si="0"/>
        <v>43770</v>
      </c>
      <c r="H6" s="115">
        <f t="shared" si="2"/>
        <v>0</v>
      </c>
      <c r="P6" s="37" t="str">
        <f t="shared" si="1"/>
        <v/>
      </c>
      <c r="Q6" s="36" t="s">
        <v>10</v>
      </c>
    </row>
    <row r="7" spans="1:17" ht="25.2" customHeight="1" x14ac:dyDescent="0.25">
      <c r="A7" s="24">
        <v>99621</v>
      </c>
      <c r="B7" s="27" t="s">
        <v>520</v>
      </c>
      <c r="C7" s="24" t="s">
        <v>82</v>
      </c>
      <c r="D7" s="26">
        <v>4001.84</v>
      </c>
      <c r="G7" s="116">
        <f t="shared" si="0"/>
        <v>43770</v>
      </c>
      <c r="H7" s="115">
        <f t="shared" si="2"/>
        <v>0</v>
      </c>
      <c r="P7" s="37" t="str">
        <f t="shared" si="1"/>
        <v/>
      </c>
      <c r="Q7" s="36" t="s">
        <v>520</v>
      </c>
    </row>
    <row r="8" spans="1:17" ht="25.2" customHeight="1" x14ac:dyDescent="0.25">
      <c r="G8" s="116">
        <f t="shared" si="0"/>
        <v>43770</v>
      </c>
      <c r="H8" s="115">
        <f t="shared" si="2"/>
        <v>0</v>
      </c>
      <c r="P8" s="37" t="str">
        <f t="shared" si="1"/>
        <v/>
      </c>
      <c r="Q8" s="36"/>
    </row>
    <row r="9" spans="1:17" ht="25.2" customHeight="1" x14ac:dyDescent="0.25">
      <c r="A9" s="120" t="s">
        <v>519</v>
      </c>
      <c r="B9" s="119"/>
      <c r="C9" s="118"/>
      <c r="D9" s="117"/>
      <c r="E9" s="117"/>
      <c r="G9" s="116">
        <f t="shared" si="0"/>
        <v>43770</v>
      </c>
      <c r="H9" s="115">
        <f t="shared" si="2"/>
        <v>0</v>
      </c>
      <c r="P9" s="37" t="str">
        <f t="shared" si="1"/>
        <v/>
      </c>
      <c r="Q9" s="36"/>
    </row>
    <row r="10" spans="1:17" ht="25.2" customHeight="1" x14ac:dyDescent="0.25">
      <c r="A10" s="100" t="s">
        <v>80</v>
      </c>
      <c r="B10" s="99" t="s">
        <v>518</v>
      </c>
      <c r="C10" s="98" t="s">
        <v>9</v>
      </c>
      <c r="D10" s="97" t="s">
        <v>470</v>
      </c>
      <c r="E10" s="97"/>
      <c r="G10" s="116">
        <f t="shared" si="0"/>
        <v>43770</v>
      </c>
      <c r="H10" s="115">
        <f t="shared" si="2"/>
        <v>0</v>
      </c>
      <c r="P10" s="37" t="str">
        <f t="shared" si="1"/>
        <v/>
      </c>
      <c r="Q10" s="36" t="s">
        <v>518</v>
      </c>
    </row>
    <row r="11" spans="1:17" ht="25.2" customHeight="1" x14ac:dyDescent="0.25">
      <c r="A11" s="24">
        <v>99514</v>
      </c>
      <c r="B11" s="27" t="s">
        <v>517</v>
      </c>
      <c r="C11" s="24" t="s">
        <v>78</v>
      </c>
      <c r="D11" s="26">
        <v>8.4499999999999993</v>
      </c>
      <c r="G11" s="116">
        <f t="shared" si="0"/>
        <v>43770</v>
      </c>
      <c r="H11" s="115">
        <f t="shared" si="2"/>
        <v>0</v>
      </c>
      <c r="P11" s="37" t="str">
        <f t="shared" si="1"/>
        <v/>
      </c>
      <c r="Q11" s="36" t="s">
        <v>517</v>
      </c>
    </row>
    <row r="12" spans="1:17" ht="25.2" customHeight="1" x14ac:dyDescent="0.25">
      <c r="A12" s="24">
        <v>10591</v>
      </c>
      <c r="B12" s="27" t="s">
        <v>516</v>
      </c>
      <c r="C12" s="24" t="s">
        <v>82</v>
      </c>
      <c r="D12" s="26">
        <v>251.95</v>
      </c>
      <c r="G12" s="116">
        <f t="shared" si="0"/>
        <v>43770</v>
      </c>
      <c r="H12" s="115">
        <f t="shared" si="2"/>
        <v>0</v>
      </c>
      <c r="P12" s="37" t="str">
        <f t="shared" si="1"/>
        <v/>
      </c>
      <c r="Q12" s="36" t="s">
        <v>516</v>
      </c>
    </row>
    <row r="13" spans="1:17" ht="25.2" customHeight="1" x14ac:dyDescent="0.25">
      <c r="A13" s="24">
        <v>101447</v>
      </c>
      <c r="B13" s="27" t="s">
        <v>515</v>
      </c>
      <c r="C13" s="24" t="s">
        <v>82</v>
      </c>
      <c r="D13" s="26">
        <v>122.58</v>
      </c>
      <c r="G13" s="116">
        <f t="shared" si="0"/>
        <v>43770</v>
      </c>
      <c r="H13" s="115">
        <f t="shared" si="2"/>
        <v>0</v>
      </c>
      <c r="P13" s="37" t="str">
        <f t="shared" si="1"/>
        <v/>
      </c>
      <c r="Q13" s="36" t="s">
        <v>515</v>
      </c>
    </row>
    <row r="14" spans="1:17" ht="25.2" customHeight="1" x14ac:dyDescent="0.25">
      <c r="A14" s="24">
        <v>10578</v>
      </c>
      <c r="B14" s="27" t="s">
        <v>514</v>
      </c>
      <c r="C14" s="24" t="s">
        <v>82</v>
      </c>
      <c r="D14" s="26">
        <v>1847.01</v>
      </c>
      <c r="G14" s="116">
        <f t="shared" si="0"/>
        <v>43770</v>
      </c>
      <c r="H14" s="115">
        <f t="shared" si="2"/>
        <v>0</v>
      </c>
      <c r="P14" s="37" t="str">
        <f t="shared" si="1"/>
        <v/>
      </c>
      <c r="Q14" s="36" t="s">
        <v>514</v>
      </c>
    </row>
    <row r="15" spans="1:17" ht="25.2" customHeight="1" x14ac:dyDescent="0.25">
      <c r="A15" s="24">
        <v>10579</v>
      </c>
      <c r="B15" s="27" t="s">
        <v>513</v>
      </c>
      <c r="C15" s="24" t="s">
        <v>82</v>
      </c>
      <c r="D15" s="26">
        <v>1840.45</v>
      </c>
      <c r="G15" s="116">
        <f t="shared" si="0"/>
        <v>43770</v>
      </c>
      <c r="H15" s="115">
        <f t="shared" si="2"/>
        <v>0</v>
      </c>
      <c r="P15" s="37" t="str">
        <f t="shared" si="1"/>
        <v/>
      </c>
      <c r="Q15" s="36" t="s">
        <v>513</v>
      </c>
    </row>
    <row r="16" spans="1:17" ht="25.2" customHeight="1" x14ac:dyDescent="0.25">
      <c r="A16" s="24">
        <v>11490</v>
      </c>
      <c r="B16" s="27" t="s">
        <v>93</v>
      </c>
      <c r="C16" s="24" t="s">
        <v>82</v>
      </c>
      <c r="D16" s="26">
        <v>3426.96</v>
      </c>
      <c r="G16" s="116">
        <f t="shared" si="0"/>
        <v>43770</v>
      </c>
      <c r="H16" s="115">
        <f t="shared" si="2"/>
        <v>0</v>
      </c>
      <c r="P16" s="37" t="str">
        <f t="shared" si="1"/>
        <v/>
      </c>
      <c r="Q16" s="36" t="s">
        <v>93</v>
      </c>
    </row>
    <row r="17" spans="1:17" ht="25.2" customHeight="1" x14ac:dyDescent="0.25">
      <c r="A17" s="24">
        <v>10587</v>
      </c>
      <c r="B17" s="27" t="s">
        <v>94</v>
      </c>
      <c r="C17" s="24" t="s">
        <v>82</v>
      </c>
      <c r="D17" s="26">
        <v>1811.56</v>
      </c>
      <c r="G17" s="116">
        <f t="shared" si="0"/>
        <v>43770</v>
      </c>
      <c r="H17" s="115">
        <f t="shared" si="2"/>
        <v>0</v>
      </c>
      <c r="P17" s="37" t="str">
        <f t="shared" si="1"/>
        <v/>
      </c>
      <c r="Q17" s="36" t="s">
        <v>94</v>
      </c>
    </row>
    <row r="18" spans="1:17" ht="25.2" customHeight="1" x14ac:dyDescent="0.25">
      <c r="A18" s="24">
        <v>10589</v>
      </c>
      <c r="B18" s="27" t="s">
        <v>95</v>
      </c>
      <c r="C18" s="24" t="s">
        <v>82</v>
      </c>
      <c r="D18" s="26">
        <v>3971.6</v>
      </c>
      <c r="G18" s="116">
        <f t="shared" si="0"/>
        <v>43770</v>
      </c>
      <c r="H18" s="115">
        <f t="shared" si="2"/>
        <v>0</v>
      </c>
      <c r="P18" s="37" t="str">
        <f t="shared" si="1"/>
        <v/>
      </c>
      <c r="Q18" s="36" t="s">
        <v>95</v>
      </c>
    </row>
    <row r="19" spans="1:17" ht="25.2" customHeight="1" x14ac:dyDescent="0.25">
      <c r="A19" s="24">
        <v>10590</v>
      </c>
      <c r="B19" s="27" t="s">
        <v>96</v>
      </c>
      <c r="C19" s="24" t="s">
        <v>82</v>
      </c>
      <c r="D19" s="26">
        <v>3153.92</v>
      </c>
      <c r="G19" s="116">
        <f t="shared" si="0"/>
        <v>43770</v>
      </c>
      <c r="H19" s="115">
        <f t="shared" si="2"/>
        <v>0</v>
      </c>
      <c r="P19" s="37" t="str">
        <f t="shared" si="1"/>
        <v/>
      </c>
      <c r="Q19" s="36" t="s">
        <v>96</v>
      </c>
    </row>
    <row r="20" spans="1:17" ht="25.2" customHeight="1" x14ac:dyDescent="0.25">
      <c r="A20" s="24">
        <v>10588</v>
      </c>
      <c r="B20" s="27" t="s">
        <v>97</v>
      </c>
      <c r="C20" s="24" t="s">
        <v>82</v>
      </c>
      <c r="D20" s="26">
        <v>2569.87</v>
      </c>
      <c r="G20" s="116">
        <f t="shared" si="0"/>
        <v>43770</v>
      </c>
      <c r="H20" s="115">
        <f t="shared" si="2"/>
        <v>0</v>
      </c>
      <c r="P20" s="37" t="str">
        <f t="shared" si="1"/>
        <v/>
      </c>
      <c r="Q20" s="36" t="s">
        <v>97</v>
      </c>
    </row>
    <row r="21" spans="1:17" ht="25.2" customHeight="1" x14ac:dyDescent="0.25">
      <c r="A21" s="24">
        <v>10581</v>
      </c>
      <c r="B21" s="27" t="s">
        <v>512</v>
      </c>
      <c r="C21" s="24" t="s">
        <v>82</v>
      </c>
      <c r="D21" s="26">
        <v>659.64</v>
      </c>
      <c r="G21" s="116">
        <f t="shared" si="0"/>
        <v>43770</v>
      </c>
      <c r="H21" s="115">
        <f t="shared" si="2"/>
        <v>0</v>
      </c>
      <c r="P21" s="37" t="str">
        <f t="shared" si="1"/>
        <v/>
      </c>
      <c r="Q21" s="36" t="s">
        <v>512</v>
      </c>
    </row>
    <row r="22" spans="1:17" ht="25.2" customHeight="1" x14ac:dyDescent="0.25">
      <c r="A22" s="24">
        <v>10582</v>
      </c>
      <c r="B22" s="27" t="s">
        <v>511</v>
      </c>
      <c r="C22" s="24" t="s">
        <v>82</v>
      </c>
      <c r="D22" s="26">
        <v>791.54</v>
      </c>
      <c r="G22" s="116">
        <f t="shared" si="0"/>
        <v>43770</v>
      </c>
      <c r="H22" s="115">
        <f t="shared" si="2"/>
        <v>0</v>
      </c>
      <c r="P22" s="37" t="str">
        <f t="shared" si="1"/>
        <v/>
      </c>
      <c r="Q22" s="36" t="s">
        <v>511</v>
      </c>
    </row>
    <row r="23" spans="1:17" ht="25.2" customHeight="1" x14ac:dyDescent="0.25">
      <c r="A23" s="24">
        <v>10583</v>
      </c>
      <c r="B23" s="27" t="s">
        <v>510</v>
      </c>
      <c r="C23" s="24" t="s">
        <v>82</v>
      </c>
      <c r="D23" s="26">
        <v>655.11</v>
      </c>
      <c r="G23" s="116">
        <f t="shared" si="0"/>
        <v>43770</v>
      </c>
      <c r="H23" s="115">
        <f t="shared" si="2"/>
        <v>0</v>
      </c>
      <c r="P23" s="37" t="str">
        <f t="shared" si="1"/>
        <v/>
      </c>
      <c r="Q23" s="36" t="s">
        <v>510</v>
      </c>
    </row>
    <row r="24" spans="1:17" ht="25.2" customHeight="1" x14ac:dyDescent="0.25">
      <c r="A24" s="24">
        <v>10580</v>
      </c>
      <c r="B24" s="27" t="s">
        <v>509</v>
      </c>
      <c r="C24" s="24" t="s">
        <v>82</v>
      </c>
      <c r="D24" s="26">
        <v>2110.87</v>
      </c>
      <c r="G24" s="116">
        <f t="shared" si="0"/>
        <v>43770</v>
      </c>
      <c r="H24" s="115">
        <f t="shared" si="2"/>
        <v>0</v>
      </c>
      <c r="P24" s="37" t="str">
        <f t="shared" si="1"/>
        <v/>
      </c>
      <c r="Q24" s="36" t="s">
        <v>509</v>
      </c>
    </row>
    <row r="25" spans="1:17" ht="25.2" customHeight="1" x14ac:dyDescent="0.25">
      <c r="A25" s="24">
        <v>10586</v>
      </c>
      <c r="B25" s="27" t="s">
        <v>98</v>
      </c>
      <c r="C25" s="24" t="s">
        <v>82</v>
      </c>
      <c r="D25" s="26">
        <v>3469.02</v>
      </c>
      <c r="G25" s="116">
        <f t="shared" si="0"/>
        <v>43770</v>
      </c>
      <c r="H25" s="115">
        <f t="shared" si="2"/>
        <v>0</v>
      </c>
      <c r="P25" s="37" t="str">
        <f t="shared" si="1"/>
        <v/>
      </c>
      <c r="Q25" s="36" t="s">
        <v>98</v>
      </c>
    </row>
    <row r="26" spans="1:17" ht="25.2" customHeight="1" x14ac:dyDescent="0.25">
      <c r="A26" s="24">
        <v>10585</v>
      </c>
      <c r="B26" s="27" t="s">
        <v>508</v>
      </c>
      <c r="C26" s="24" t="s">
        <v>82</v>
      </c>
      <c r="D26" s="26">
        <v>1766.84</v>
      </c>
      <c r="G26" s="116">
        <f t="shared" si="0"/>
        <v>43770</v>
      </c>
      <c r="H26" s="115">
        <f t="shared" si="2"/>
        <v>0</v>
      </c>
      <c r="P26" s="37" t="str">
        <f t="shared" si="1"/>
        <v/>
      </c>
      <c r="Q26" s="36" t="s">
        <v>508</v>
      </c>
    </row>
    <row r="27" spans="1:17" ht="25.2" customHeight="1" x14ac:dyDescent="0.25">
      <c r="A27" s="24">
        <v>101454</v>
      </c>
      <c r="B27" s="27" t="s">
        <v>507</v>
      </c>
      <c r="C27" s="24" t="s">
        <v>82</v>
      </c>
      <c r="D27" s="26">
        <v>12677.43</v>
      </c>
      <c r="G27" s="116">
        <f t="shared" si="0"/>
        <v>43770</v>
      </c>
      <c r="H27" s="115">
        <f t="shared" si="2"/>
        <v>0</v>
      </c>
      <c r="P27" s="37" t="str">
        <f t="shared" si="1"/>
        <v/>
      </c>
      <c r="Q27" s="36" t="s">
        <v>507</v>
      </c>
    </row>
    <row r="28" spans="1:17" ht="25.2" customHeight="1" x14ac:dyDescent="0.25">
      <c r="A28" s="24">
        <v>10592</v>
      </c>
      <c r="B28" s="27" t="s">
        <v>506</v>
      </c>
      <c r="C28" s="24" t="s">
        <v>82</v>
      </c>
      <c r="D28" s="26">
        <v>320</v>
      </c>
      <c r="G28" s="116">
        <f t="shared" si="0"/>
        <v>43770</v>
      </c>
      <c r="H28" s="115">
        <f t="shared" si="2"/>
        <v>0</v>
      </c>
      <c r="P28" s="37" t="str">
        <f t="shared" si="1"/>
        <v/>
      </c>
      <c r="Q28" s="36" t="s">
        <v>506</v>
      </c>
    </row>
    <row r="29" spans="1:17" ht="25.2" customHeight="1" x14ac:dyDescent="0.25">
      <c r="A29" s="24">
        <v>99513</v>
      </c>
      <c r="B29" s="27" t="s">
        <v>505</v>
      </c>
      <c r="C29" s="24" t="s">
        <v>79</v>
      </c>
      <c r="D29" s="26">
        <v>560.5</v>
      </c>
      <c r="G29" s="116">
        <f t="shared" si="0"/>
        <v>43770</v>
      </c>
      <c r="H29" s="115">
        <f t="shared" si="2"/>
        <v>0</v>
      </c>
      <c r="P29" s="37" t="str">
        <f t="shared" si="1"/>
        <v/>
      </c>
      <c r="Q29" s="36" t="s">
        <v>505</v>
      </c>
    </row>
    <row r="30" spans="1:17" ht="25.2" customHeight="1" x14ac:dyDescent="0.25">
      <c r="A30" s="24">
        <v>11456</v>
      </c>
      <c r="B30" s="27" t="s">
        <v>504</v>
      </c>
      <c r="C30" s="24" t="s">
        <v>79</v>
      </c>
      <c r="D30" s="26">
        <v>587.42999999999995</v>
      </c>
      <c r="G30" s="116">
        <f t="shared" si="0"/>
        <v>43770</v>
      </c>
      <c r="H30" s="115">
        <f t="shared" si="2"/>
        <v>0</v>
      </c>
      <c r="P30" s="37" t="str">
        <f t="shared" si="1"/>
        <v/>
      </c>
      <c r="Q30" s="36" t="s">
        <v>504</v>
      </c>
    </row>
    <row r="31" spans="1:17" ht="25.2" customHeight="1" x14ac:dyDescent="0.25">
      <c r="A31" s="24">
        <v>11502</v>
      </c>
      <c r="B31" s="27" t="s">
        <v>369</v>
      </c>
      <c r="C31" s="24" t="s">
        <v>79</v>
      </c>
      <c r="D31" s="26">
        <v>1364.33</v>
      </c>
      <c r="G31" s="116">
        <f t="shared" si="0"/>
        <v>43770</v>
      </c>
      <c r="H31" s="115">
        <f t="shared" si="2"/>
        <v>0</v>
      </c>
      <c r="P31" s="37" t="str">
        <f t="shared" si="1"/>
        <v/>
      </c>
      <c r="Q31" s="36" t="s">
        <v>369</v>
      </c>
    </row>
    <row r="32" spans="1:17" ht="25.2" customHeight="1" x14ac:dyDescent="0.25">
      <c r="A32" s="24">
        <v>11476</v>
      </c>
      <c r="B32" s="27" t="s">
        <v>99</v>
      </c>
      <c r="C32" s="24" t="s">
        <v>79</v>
      </c>
      <c r="D32" s="26">
        <v>0.21</v>
      </c>
      <c r="G32" s="116">
        <f t="shared" si="0"/>
        <v>43770</v>
      </c>
      <c r="H32" s="115">
        <f t="shared" si="2"/>
        <v>0</v>
      </c>
      <c r="P32" s="37" t="str">
        <f t="shared" si="1"/>
        <v/>
      </c>
      <c r="Q32" s="36" t="s">
        <v>99</v>
      </c>
    </row>
    <row r="33" spans="1:17" ht="25.2" customHeight="1" x14ac:dyDescent="0.25">
      <c r="A33" s="24">
        <v>99567</v>
      </c>
      <c r="B33" s="27" t="s">
        <v>360</v>
      </c>
      <c r="C33" s="24" t="s">
        <v>492</v>
      </c>
      <c r="D33" s="26">
        <v>11.36</v>
      </c>
      <c r="G33" s="116">
        <f t="shared" si="0"/>
        <v>43770</v>
      </c>
      <c r="H33" s="115">
        <f t="shared" si="2"/>
        <v>0</v>
      </c>
      <c r="P33" s="37" t="str">
        <f t="shared" si="1"/>
        <v/>
      </c>
      <c r="Q33" s="36" t="s">
        <v>360</v>
      </c>
    </row>
    <row r="34" spans="1:17" ht="25.2" customHeight="1" x14ac:dyDescent="0.25">
      <c r="A34" s="24">
        <v>99568</v>
      </c>
      <c r="B34" s="27" t="s">
        <v>359</v>
      </c>
      <c r="C34" s="24" t="s">
        <v>79</v>
      </c>
      <c r="D34" s="26">
        <v>362.03</v>
      </c>
      <c r="G34" s="116">
        <f t="shared" ref="G34:G65" si="3">$E$2</f>
        <v>43770</v>
      </c>
      <c r="H34" s="115">
        <f t="shared" si="2"/>
        <v>0</v>
      </c>
      <c r="P34" s="37" t="str">
        <f t="shared" si="1"/>
        <v/>
      </c>
      <c r="Q34" s="36" t="s">
        <v>359</v>
      </c>
    </row>
    <row r="35" spans="1:17" ht="25.2" customHeight="1" x14ac:dyDescent="0.25">
      <c r="A35" s="24">
        <v>99570</v>
      </c>
      <c r="B35" s="27" t="s">
        <v>355</v>
      </c>
      <c r="C35" s="24" t="s">
        <v>79</v>
      </c>
      <c r="D35" s="26">
        <v>706.7</v>
      </c>
      <c r="G35" s="116">
        <f t="shared" si="3"/>
        <v>43770</v>
      </c>
      <c r="H35" s="115">
        <f t="shared" si="2"/>
        <v>0</v>
      </c>
      <c r="P35" s="37" t="str">
        <f t="shared" si="1"/>
        <v/>
      </c>
      <c r="Q35" s="36" t="s">
        <v>355</v>
      </c>
    </row>
    <row r="36" spans="1:17" ht="25.2" customHeight="1" x14ac:dyDescent="0.25">
      <c r="A36" s="24">
        <v>11020</v>
      </c>
      <c r="B36" s="27" t="s">
        <v>100</v>
      </c>
      <c r="C36" s="24" t="s">
        <v>101</v>
      </c>
      <c r="D36" s="26">
        <v>112</v>
      </c>
      <c r="G36" s="116">
        <f t="shared" si="3"/>
        <v>43770</v>
      </c>
      <c r="H36" s="115">
        <f t="shared" ref="H36:H67" si="4">IFERROR(D36*$M$5,0)</f>
        <v>0</v>
      </c>
      <c r="P36" s="37" t="str">
        <f t="shared" si="1"/>
        <v/>
      </c>
      <c r="Q36" s="36" t="s">
        <v>100</v>
      </c>
    </row>
    <row r="37" spans="1:17" ht="25.2" customHeight="1" x14ac:dyDescent="0.25">
      <c r="A37" s="24">
        <v>10534</v>
      </c>
      <c r="B37" s="27" t="s">
        <v>351</v>
      </c>
      <c r="C37" s="24" t="s">
        <v>79</v>
      </c>
      <c r="D37" s="26">
        <v>1600.06</v>
      </c>
      <c r="G37" s="116">
        <f t="shared" si="3"/>
        <v>43770</v>
      </c>
      <c r="H37" s="115">
        <f t="shared" si="4"/>
        <v>0</v>
      </c>
      <c r="P37" s="37" t="str">
        <f t="shared" si="1"/>
        <v/>
      </c>
      <c r="Q37" s="36" t="s">
        <v>351</v>
      </c>
    </row>
    <row r="38" spans="1:17" ht="25.2" customHeight="1" x14ac:dyDescent="0.25">
      <c r="A38" s="24">
        <v>11496</v>
      </c>
      <c r="B38" s="27" t="s">
        <v>503</v>
      </c>
      <c r="C38" s="24" t="s">
        <v>79</v>
      </c>
      <c r="D38" s="26">
        <v>1300</v>
      </c>
      <c r="G38" s="116">
        <f t="shared" si="3"/>
        <v>43770</v>
      </c>
      <c r="H38" s="115">
        <f t="shared" si="4"/>
        <v>0</v>
      </c>
      <c r="P38" s="37" t="str">
        <f t="shared" si="1"/>
        <v/>
      </c>
      <c r="Q38" s="36" t="s">
        <v>503</v>
      </c>
    </row>
    <row r="39" spans="1:17" ht="25.2" customHeight="1" x14ac:dyDescent="0.25">
      <c r="A39" s="24">
        <v>11437</v>
      </c>
      <c r="B39" s="27" t="s">
        <v>502</v>
      </c>
      <c r="C39" s="24" t="s">
        <v>79</v>
      </c>
      <c r="D39" s="26">
        <v>1599.55</v>
      </c>
      <c r="G39" s="116">
        <f t="shared" si="3"/>
        <v>43770</v>
      </c>
      <c r="H39" s="115">
        <f t="shared" si="4"/>
        <v>0</v>
      </c>
      <c r="P39" s="37" t="str">
        <f t="shared" si="1"/>
        <v/>
      </c>
      <c r="Q39" s="36" t="s">
        <v>502</v>
      </c>
    </row>
    <row r="40" spans="1:17" ht="25.2" customHeight="1" x14ac:dyDescent="0.25">
      <c r="A40" s="24">
        <v>11440</v>
      </c>
      <c r="B40" s="27" t="s">
        <v>336</v>
      </c>
      <c r="C40" s="24" t="s">
        <v>79</v>
      </c>
      <c r="D40" s="26">
        <v>222.94</v>
      </c>
      <c r="G40" s="116">
        <f t="shared" si="3"/>
        <v>43770</v>
      </c>
      <c r="H40" s="115">
        <f t="shared" si="4"/>
        <v>0</v>
      </c>
      <c r="P40" s="37" t="str">
        <f t="shared" si="1"/>
        <v/>
      </c>
      <c r="Q40" s="36" t="s">
        <v>336</v>
      </c>
    </row>
    <row r="41" spans="1:17" ht="25.2" customHeight="1" x14ac:dyDescent="0.25">
      <c r="A41" s="24">
        <v>11441</v>
      </c>
      <c r="B41" s="27" t="s">
        <v>335</v>
      </c>
      <c r="C41" s="24" t="s">
        <v>79</v>
      </c>
      <c r="D41" s="26">
        <v>268.02</v>
      </c>
      <c r="G41" s="116">
        <f t="shared" si="3"/>
        <v>43770</v>
      </c>
      <c r="H41" s="115">
        <f t="shared" si="4"/>
        <v>0</v>
      </c>
      <c r="P41" s="37" t="str">
        <f t="shared" si="1"/>
        <v/>
      </c>
      <c r="Q41" s="36" t="s">
        <v>335</v>
      </c>
    </row>
    <row r="42" spans="1:17" ht="25.2" customHeight="1" x14ac:dyDescent="0.25">
      <c r="A42" s="24">
        <v>11442</v>
      </c>
      <c r="B42" s="27" t="s">
        <v>501</v>
      </c>
      <c r="C42" s="24" t="s">
        <v>79</v>
      </c>
      <c r="D42" s="26">
        <v>240.18</v>
      </c>
      <c r="G42" s="116">
        <f t="shared" si="3"/>
        <v>43770</v>
      </c>
      <c r="H42" s="115">
        <f t="shared" si="4"/>
        <v>0</v>
      </c>
      <c r="P42" s="37" t="str">
        <f t="shared" si="1"/>
        <v/>
      </c>
      <c r="Q42" s="36" t="s">
        <v>501</v>
      </c>
    </row>
    <row r="43" spans="1:17" ht="25.2" customHeight="1" x14ac:dyDescent="0.25">
      <c r="A43" s="24">
        <v>11445</v>
      </c>
      <c r="B43" s="27" t="s">
        <v>500</v>
      </c>
      <c r="C43" s="24" t="s">
        <v>79</v>
      </c>
      <c r="D43" s="26">
        <v>245.39</v>
      </c>
      <c r="G43" s="116">
        <f t="shared" si="3"/>
        <v>43770</v>
      </c>
      <c r="H43" s="115">
        <f t="shared" si="4"/>
        <v>0</v>
      </c>
      <c r="P43" s="37" t="str">
        <f t="shared" si="1"/>
        <v/>
      </c>
      <c r="Q43" s="36" t="s">
        <v>500</v>
      </c>
    </row>
    <row r="44" spans="1:17" ht="25.2" customHeight="1" x14ac:dyDescent="0.25">
      <c r="A44" s="24">
        <v>101973</v>
      </c>
      <c r="B44" s="27" t="s">
        <v>499</v>
      </c>
      <c r="C44" s="24" t="s">
        <v>79</v>
      </c>
      <c r="D44" s="26">
        <v>109.11</v>
      </c>
      <c r="G44" s="116">
        <f t="shared" si="3"/>
        <v>43770</v>
      </c>
      <c r="H44" s="115">
        <f t="shared" si="4"/>
        <v>0</v>
      </c>
      <c r="P44" s="37" t="str">
        <f t="shared" si="1"/>
        <v/>
      </c>
      <c r="Q44" s="36" t="s">
        <v>499</v>
      </c>
    </row>
    <row r="45" spans="1:17" ht="25.2" customHeight="1" x14ac:dyDescent="0.25">
      <c r="A45" s="24">
        <v>11446</v>
      </c>
      <c r="B45" s="27" t="s">
        <v>498</v>
      </c>
      <c r="C45" s="24" t="s">
        <v>79</v>
      </c>
      <c r="D45" s="26">
        <v>111.24</v>
      </c>
      <c r="G45" s="116">
        <f t="shared" si="3"/>
        <v>43770</v>
      </c>
      <c r="H45" s="115">
        <f t="shared" si="4"/>
        <v>0</v>
      </c>
      <c r="P45" s="37" t="str">
        <f t="shared" si="1"/>
        <v/>
      </c>
      <c r="Q45" s="36" t="s">
        <v>498</v>
      </c>
    </row>
    <row r="46" spans="1:17" ht="25.2" customHeight="1" x14ac:dyDescent="0.25">
      <c r="A46" s="24">
        <v>11447</v>
      </c>
      <c r="B46" s="27" t="s">
        <v>497</v>
      </c>
      <c r="C46" s="24" t="s">
        <v>79</v>
      </c>
      <c r="D46" s="26">
        <v>240.71</v>
      </c>
      <c r="G46" s="116">
        <f t="shared" si="3"/>
        <v>43770</v>
      </c>
      <c r="H46" s="115">
        <f t="shared" si="4"/>
        <v>0</v>
      </c>
      <c r="P46" s="37" t="str">
        <f t="shared" si="1"/>
        <v/>
      </c>
      <c r="Q46" s="36" t="s">
        <v>497</v>
      </c>
    </row>
    <row r="47" spans="1:17" ht="25.2" customHeight="1" x14ac:dyDescent="0.25">
      <c r="A47" s="24">
        <v>11449</v>
      </c>
      <c r="B47" s="27" t="s">
        <v>523</v>
      </c>
      <c r="C47" s="24" t="s">
        <v>79</v>
      </c>
      <c r="D47" s="26">
        <v>210.05</v>
      </c>
      <c r="G47" s="116">
        <f t="shared" si="3"/>
        <v>43770</v>
      </c>
      <c r="H47" s="115">
        <f t="shared" si="4"/>
        <v>0</v>
      </c>
      <c r="P47" s="37" t="str">
        <f t="shared" si="1"/>
        <v/>
      </c>
      <c r="Q47" s="36" t="s">
        <v>523</v>
      </c>
    </row>
    <row r="48" spans="1:17" ht="25.2" customHeight="1" x14ac:dyDescent="0.25">
      <c r="A48" s="24">
        <v>11451</v>
      </c>
      <c r="B48" s="27" t="s">
        <v>333</v>
      </c>
      <c r="C48" s="24" t="s">
        <v>79</v>
      </c>
      <c r="D48" s="26">
        <v>118.76</v>
      </c>
      <c r="G48" s="116">
        <f t="shared" si="3"/>
        <v>43770</v>
      </c>
      <c r="H48" s="115">
        <f t="shared" si="4"/>
        <v>0</v>
      </c>
      <c r="P48" s="37" t="str">
        <f t="shared" si="1"/>
        <v/>
      </c>
      <c r="Q48" s="36" t="s">
        <v>333</v>
      </c>
    </row>
    <row r="49" spans="1:17" ht="25.2" customHeight="1" x14ac:dyDescent="0.25">
      <c r="A49" s="24">
        <v>11432</v>
      </c>
      <c r="B49" s="27" t="s">
        <v>495</v>
      </c>
      <c r="C49" s="24" t="s">
        <v>79</v>
      </c>
      <c r="D49" s="26">
        <v>122.7</v>
      </c>
      <c r="G49" s="116">
        <f t="shared" si="3"/>
        <v>43770</v>
      </c>
      <c r="H49" s="115">
        <f t="shared" si="4"/>
        <v>0</v>
      </c>
      <c r="P49" s="37" t="str">
        <f t="shared" si="1"/>
        <v/>
      </c>
      <c r="Q49" s="36" t="s">
        <v>495</v>
      </c>
    </row>
    <row r="50" spans="1:17" ht="25.2" customHeight="1" x14ac:dyDescent="0.25">
      <c r="A50" s="24">
        <v>11459</v>
      </c>
      <c r="B50" s="27" t="s">
        <v>494</v>
      </c>
      <c r="C50" s="24" t="s">
        <v>79</v>
      </c>
      <c r="D50" s="26">
        <v>1368.68</v>
      </c>
      <c r="G50" s="116">
        <f t="shared" si="3"/>
        <v>43770</v>
      </c>
      <c r="H50" s="115">
        <f t="shared" si="4"/>
        <v>0</v>
      </c>
      <c r="P50" s="37" t="str">
        <f t="shared" si="1"/>
        <v/>
      </c>
      <c r="Q50" s="36" t="s">
        <v>494</v>
      </c>
    </row>
    <row r="51" spans="1:17" ht="25.2" customHeight="1" x14ac:dyDescent="0.25">
      <c r="A51" s="24">
        <v>99571</v>
      </c>
      <c r="B51" s="27" t="s">
        <v>331</v>
      </c>
      <c r="C51" s="24" t="s">
        <v>3</v>
      </c>
      <c r="D51" s="26">
        <v>324.97000000000003</v>
      </c>
      <c r="G51" s="116">
        <f t="shared" si="3"/>
        <v>43770</v>
      </c>
      <c r="H51" s="115">
        <f t="shared" si="4"/>
        <v>0</v>
      </c>
      <c r="P51" s="37" t="str">
        <f t="shared" si="1"/>
        <v/>
      </c>
      <c r="Q51" s="36" t="s">
        <v>331</v>
      </c>
    </row>
    <row r="52" spans="1:17" ht="25.2" customHeight="1" x14ac:dyDescent="0.25">
      <c r="A52" s="24">
        <v>10525</v>
      </c>
      <c r="B52" s="27" t="s">
        <v>493</v>
      </c>
      <c r="C52" s="24" t="s">
        <v>79</v>
      </c>
      <c r="D52" s="26">
        <v>195.81</v>
      </c>
      <c r="G52" s="116">
        <f t="shared" si="3"/>
        <v>43770</v>
      </c>
      <c r="H52" s="115">
        <f t="shared" si="4"/>
        <v>0</v>
      </c>
      <c r="P52" s="37" t="str">
        <f t="shared" si="1"/>
        <v/>
      </c>
      <c r="Q52" s="36" t="s">
        <v>493</v>
      </c>
    </row>
    <row r="53" spans="1:17" ht="25.2" customHeight="1" x14ac:dyDescent="0.25">
      <c r="A53" s="24">
        <v>10859</v>
      </c>
      <c r="B53" s="27" t="s">
        <v>102</v>
      </c>
      <c r="C53" s="24" t="s">
        <v>35</v>
      </c>
      <c r="D53" s="26">
        <v>4.47</v>
      </c>
      <c r="G53" s="116">
        <f t="shared" si="3"/>
        <v>43770</v>
      </c>
      <c r="H53" s="115">
        <f t="shared" si="4"/>
        <v>0</v>
      </c>
      <c r="P53" s="37" t="str">
        <f t="shared" si="1"/>
        <v/>
      </c>
      <c r="Q53" s="36" t="s">
        <v>102</v>
      </c>
    </row>
    <row r="54" spans="1:17" ht="25.2" customHeight="1" x14ac:dyDescent="0.25">
      <c r="A54" s="24">
        <v>11471</v>
      </c>
      <c r="B54" s="27" t="s">
        <v>103</v>
      </c>
      <c r="C54" s="24" t="s">
        <v>37</v>
      </c>
      <c r="D54" s="26">
        <v>0</v>
      </c>
      <c r="G54" s="116">
        <f t="shared" si="3"/>
        <v>43770</v>
      </c>
      <c r="H54" s="115">
        <f t="shared" si="4"/>
        <v>0</v>
      </c>
      <c r="P54" s="37" t="str">
        <f t="shared" si="1"/>
        <v/>
      </c>
      <c r="Q54" s="36" t="s">
        <v>103</v>
      </c>
    </row>
    <row r="55" spans="1:17" ht="25.2" customHeight="1" x14ac:dyDescent="0.25">
      <c r="A55" s="24">
        <v>99573</v>
      </c>
      <c r="B55" s="27" t="s">
        <v>323</v>
      </c>
      <c r="C55" s="24" t="s">
        <v>79</v>
      </c>
      <c r="D55" s="26">
        <v>1457.22</v>
      </c>
      <c r="G55" s="116">
        <f t="shared" si="3"/>
        <v>43770</v>
      </c>
      <c r="H55" s="115">
        <f t="shared" si="4"/>
        <v>0</v>
      </c>
      <c r="P55" s="37" t="str">
        <f t="shared" si="1"/>
        <v/>
      </c>
      <c r="Q55" s="36" t="s">
        <v>323</v>
      </c>
    </row>
    <row r="56" spans="1:17" ht="25.2" customHeight="1" x14ac:dyDescent="0.25">
      <c r="A56" s="24">
        <v>101450</v>
      </c>
      <c r="B56" s="27" t="s">
        <v>491</v>
      </c>
      <c r="C56" s="24" t="s">
        <v>492</v>
      </c>
      <c r="D56" s="26">
        <v>446.91</v>
      </c>
      <c r="G56" s="116">
        <f t="shared" si="3"/>
        <v>43770</v>
      </c>
      <c r="H56" s="115">
        <f t="shared" si="4"/>
        <v>0</v>
      </c>
      <c r="P56" s="37" t="str">
        <f t="shared" si="1"/>
        <v/>
      </c>
      <c r="Q56" s="36" t="s">
        <v>491</v>
      </c>
    </row>
    <row r="57" spans="1:17" ht="25.2" customHeight="1" x14ac:dyDescent="0.25">
      <c r="A57" s="24">
        <v>99577</v>
      </c>
      <c r="B57" s="27" t="s">
        <v>314</v>
      </c>
      <c r="C57" s="24" t="s">
        <v>79</v>
      </c>
      <c r="D57" s="26">
        <v>23235.05</v>
      </c>
      <c r="G57" s="116">
        <f t="shared" si="3"/>
        <v>43770</v>
      </c>
      <c r="H57" s="115">
        <f t="shared" si="4"/>
        <v>0</v>
      </c>
      <c r="P57" s="37" t="str">
        <f t="shared" si="1"/>
        <v/>
      </c>
      <c r="Q57" s="36" t="s">
        <v>314</v>
      </c>
    </row>
    <row r="58" spans="1:17" ht="25.2" customHeight="1" x14ac:dyDescent="0.25">
      <c r="A58" s="24">
        <v>99578</v>
      </c>
      <c r="B58" s="27" t="s">
        <v>522</v>
      </c>
      <c r="C58" s="24" t="s">
        <v>79</v>
      </c>
      <c r="D58" s="26">
        <v>1967.47</v>
      </c>
      <c r="G58" s="116">
        <f t="shared" si="3"/>
        <v>43770</v>
      </c>
      <c r="H58" s="115">
        <f t="shared" si="4"/>
        <v>0</v>
      </c>
      <c r="P58" s="37" t="str">
        <f t="shared" si="1"/>
        <v/>
      </c>
      <c r="Q58" s="36" t="s">
        <v>522</v>
      </c>
    </row>
    <row r="59" spans="1:17" ht="25.2" customHeight="1" x14ac:dyDescent="0.25">
      <c r="A59" s="24">
        <v>99579</v>
      </c>
      <c r="B59" s="27" t="s">
        <v>312</v>
      </c>
      <c r="C59" s="24" t="s">
        <v>79</v>
      </c>
      <c r="D59" s="26">
        <v>1399.57</v>
      </c>
      <c r="G59" s="116">
        <f t="shared" si="3"/>
        <v>43770</v>
      </c>
      <c r="H59" s="115">
        <f t="shared" si="4"/>
        <v>0</v>
      </c>
      <c r="P59" s="37" t="str">
        <f t="shared" si="1"/>
        <v/>
      </c>
      <c r="Q59" s="36" t="s">
        <v>312</v>
      </c>
    </row>
    <row r="60" spans="1:17" ht="25.2" customHeight="1" x14ac:dyDescent="0.25">
      <c r="A60" s="24">
        <v>101451</v>
      </c>
      <c r="B60" s="27" t="s">
        <v>490</v>
      </c>
      <c r="C60" s="24" t="s">
        <v>79</v>
      </c>
      <c r="D60" s="26">
        <v>9493.52</v>
      </c>
      <c r="G60" s="116">
        <f t="shared" si="3"/>
        <v>43770</v>
      </c>
      <c r="H60" s="115">
        <f t="shared" si="4"/>
        <v>0</v>
      </c>
      <c r="P60" s="37" t="str">
        <f t="shared" si="1"/>
        <v/>
      </c>
      <c r="Q60" s="36" t="s">
        <v>490</v>
      </c>
    </row>
    <row r="61" spans="1:17" ht="25.2" customHeight="1" x14ac:dyDescent="0.25">
      <c r="A61" s="24">
        <v>10420</v>
      </c>
      <c r="B61" s="27" t="s">
        <v>489</v>
      </c>
      <c r="C61" s="24" t="s">
        <v>82</v>
      </c>
      <c r="D61" s="26">
        <v>432</v>
      </c>
      <c r="G61" s="116">
        <f t="shared" si="3"/>
        <v>43770</v>
      </c>
      <c r="H61" s="115">
        <f t="shared" si="4"/>
        <v>0</v>
      </c>
      <c r="P61" s="37" t="str">
        <f t="shared" si="1"/>
        <v/>
      </c>
      <c r="Q61" s="36" t="s">
        <v>489</v>
      </c>
    </row>
    <row r="62" spans="1:17" ht="25.2" customHeight="1" x14ac:dyDescent="0.25">
      <c r="A62" s="24">
        <v>11501</v>
      </c>
      <c r="B62" s="27" t="s">
        <v>310</v>
      </c>
      <c r="C62" s="24" t="s">
        <v>16</v>
      </c>
      <c r="D62" s="26">
        <v>171.01</v>
      </c>
      <c r="G62" s="116">
        <f t="shared" si="3"/>
        <v>43770</v>
      </c>
      <c r="H62" s="115">
        <f t="shared" si="4"/>
        <v>0</v>
      </c>
      <c r="P62" s="37" t="str">
        <f t="shared" si="1"/>
        <v/>
      </c>
      <c r="Q62" s="36" t="s">
        <v>310</v>
      </c>
    </row>
    <row r="63" spans="1:17" ht="25.2" customHeight="1" x14ac:dyDescent="0.25">
      <c r="A63" s="24">
        <v>11512</v>
      </c>
      <c r="B63" s="27" t="s">
        <v>104</v>
      </c>
      <c r="C63" s="24" t="s">
        <v>37</v>
      </c>
      <c r="D63" s="26">
        <v>0</v>
      </c>
      <c r="G63" s="116">
        <f t="shared" si="3"/>
        <v>43770</v>
      </c>
      <c r="H63" s="115">
        <f t="shared" si="4"/>
        <v>0</v>
      </c>
      <c r="P63" s="37" t="str">
        <f t="shared" si="1"/>
        <v/>
      </c>
      <c r="Q63" s="36" t="s">
        <v>104</v>
      </c>
    </row>
    <row r="64" spans="1:17" ht="25.2" customHeight="1" x14ac:dyDescent="0.25">
      <c r="A64" s="24">
        <v>11407</v>
      </c>
      <c r="B64" s="27" t="s">
        <v>105</v>
      </c>
      <c r="C64" s="24" t="s">
        <v>16</v>
      </c>
      <c r="D64" s="26">
        <v>9.5</v>
      </c>
      <c r="G64" s="116">
        <f t="shared" si="3"/>
        <v>43770</v>
      </c>
      <c r="H64" s="115">
        <f t="shared" si="4"/>
        <v>0</v>
      </c>
      <c r="P64" s="37" t="str">
        <f t="shared" si="1"/>
        <v/>
      </c>
      <c r="Q64" s="36" t="s">
        <v>105</v>
      </c>
    </row>
    <row r="65" spans="1:17" ht="25.2" customHeight="1" x14ac:dyDescent="0.25">
      <c r="A65" s="24">
        <v>11500</v>
      </c>
      <c r="B65" s="27" t="s">
        <v>488</v>
      </c>
      <c r="C65" s="24" t="s">
        <v>79</v>
      </c>
      <c r="D65" s="26">
        <v>392.82</v>
      </c>
      <c r="G65" s="116">
        <f t="shared" si="3"/>
        <v>43770</v>
      </c>
      <c r="H65" s="115">
        <f t="shared" si="4"/>
        <v>0</v>
      </c>
      <c r="P65" s="37" t="str">
        <f t="shared" si="1"/>
        <v/>
      </c>
      <c r="Q65" s="36" t="s">
        <v>488</v>
      </c>
    </row>
    <row r="66" spans="1:17" ht="25.2" customHeight="1" x14ac:dyDescent="0.25">
      <c r="A66" s="24">
        <v>10584</v>
      </c>
      <c r="B66" s="27" t="s">
        <v>106</v>
      </c>
      <c r="C66" s="24" t="s">
        <v>82</v>
      </c>
      <c r="D66" s="26">
        <v>2790.62</v>
      </c>
      <c r="G66" s="116">
        <f t="shared" ref="G66:G97" si="5">$E$2</f>
        <v>43770</v>
      </c>
      <c r="H66" s="115">
        <f t="shared" si="4"/>
        <v>0</v>
      </c>
      <c r="P66" s="37" t="str">
        <f t="shared" ref="P66:P129" si="6">IF(Q66=B66,"","DESCRIÇÃO ALTERADA!")</f>
        <v/>
      </c>
      <c r="Q66" s="36" t="s">
        <v>106</v>
      </c>
    </row>
    <row r="67" spans="1:17" ht="25.2" customHeight="1" x14ac:dyDescent="0.25">
      <c r="A67" s="24">
        <v>99582</v>
      </c>
      <c r="B67" s="27" t="s">
        <v>306</v>
      </c>
      <c r="C67" s="24" t="s">
        <v>3</v>
      </c>
      <c r="D67" s="26">
        <v>82.93</v>
      </c>
      <c r="G67" s="116">
        <f t="shared" si="5"/>
        <v>43770</v>
      </c>
      <c r="H67" s="115">
        <f t="shared" si="4"/>
        <v>0</v>
      </c>
      <c r="P67" s="37" t="str">
        <f t="shared" si="6"/>
        <v/>
      </c>
      <c r="Q67" s="36" t="s">
        <v>306</v>
      </c>
    </row>
    <row r="68" spans="1:17" ht="25.2" customHeight="1" x14ac:dyDescent="0.25">
      <c r="A68" s="24">
        <v>99586</v>
      </c>
      <c r="B68" s="27" t="s">
        <v>304</v>
      </c>
      <c r="C68" s="24" t="s">
        <v>79</v>
      </c>
      <c r="D68" s="26">
        <v>100.86</v>
      </c>
      <c r="G68" s="116">
        <f t="shared" si="5"/>
        <v>43770</v>
      </c>
      <c r="H68" s="115">
        <f t="shared" ref="H68:H99" si="7">IFERROR(D68*$M$5,0)</f>
        <v>0</v>
      </c>
      <c r="P68" s="37" t="str">
        <f t="shared" si="6"/>
        <v/>
      </c>
      <c r="Q68" s="36" t="s">
        <v>304</v>
      </c>
    </row>
    <row r="69" spans="1:17" ht="25.2" customHeight="1" x14ac:dyDescent="0.25">
      <c r="A69" s="24">
        <v>99587</v>
      </c>
      <c r="B69" s="27" t="s">
        <v>303</v>
      </c>
      <c r="C69" s="24" t="s">
        <v>3</v>
      </c>
      <c r="D69" s="26">
        <v>107.46</v>
      </c>
      <c r="G69" s="116">
        <f t="shared" si="5"/>
        <v>43770</v>
      </c>
      <c r="H69" s="115">
        <f t="shared" si="7"/>
        <v>0</v>
      </c>
      <c r="P69" s="37" t="str">
        <f t="shared" si="6"/>
        <v/>
      </c>
      <c r="Q69" s="36" t="s">
        <v>303</v>
      </c>
    </row>
    <row r="70" spans="1:17" ht="25.2" customHeight="1" x14ac:dyDescent="0.25">
      <c r="A70" s="24">
        <v>99589</v>
      </c>
      <c r="B70" s="27" t="s">
        <v>301</v>
      </c>
      <c r="C70" s="24" t="s">
        <v>3</v>
      </c>
      <c r="D70" s="26">
        <v>414.98</v>
      </c>
      <c r="G70" s="116">
        <f t="shared" si="5"/>
        <v>43770</v>
      </c>
      <c r="H70" s="115">
        <f t="shared" si="7"/>
        <v>0</v>
      </c>
      <c r="P70" s="37" t="str">
        <f t="shared" si="6"/>
        <v/>
      </c>
      <c r="Q70" s="36" t="s">
        <v>301</v>
      </c>
    </row>
    <row r="71" spans="1:17" ht="25.2" customHeight="1" x14ac:dyDescent="0.25">
      <c r="A71" s="24">
        <v>99590</v>
      </c>
      <c r="B71" s="27" t="s">
        <v>300</v>
      </c>
      <c r="C71" s="24" t="s">
        <v>3</v>
      </c>
      <c r="D71" s="26">
        <v>628.66</v>
      </c>
      <c r="G71" s="116">
        <f t="shared" si="5"/>
        <v>43770</v>
      </c>
      <c r="H71" s="115">
        <f t="shared" si="7"/>
        <v>0</v>
      </c>
      <c r="P71" s="37" t="str">
        <f t="shared" si="6"/>
        <v/>
      </c>
      <c r="Q71" s="36" t="s">
        <v>300</v>
      </c>
    </row>
    <row r="72" spans="1:17" ht="25.2" customHeight="1" x14ac:dyDescent="0.25">
      <c r="A72" s="24">
        <v>99591</v>
      </c>
      <c r="B72" s="27" t="s">
        <v>299</v>
      </c>
      <c r="C72" s="24" t="s">
        <v>3</v>
      </c>
      <c r="D72" s="26">
        <v>180.73</v>
      </c>
      <c r="G72" s="116">
        <f t="shared" si="5"/>
        <v>43770</v>
      </c>
      <c r="H72" s="115">
        <f t="shared" si="7"/>
        <v>0</v>
      </c>
      <c r="P72" s="37" t="str">
        <f t="shared" si="6"/>
        <v/>
      </c>
      <c r="Q72" s="36" t="s">
        <v>299</v>
      </c>
    </row>
    <row r="73" spans="1:17" ht="25.2" customHeight="1" x14ac:dyDescent="0.25">
      <c r="A73" s="24">
        <v>10515</v>
      </c>
      <c r="B73" s="27" t="s">
        <v>107</v>
      </c>
      <c r="C73" s="24" t="s">
        <v>37</v>
      </c>
      <c r="D73" s="26">
        <v>0</v>
      </c>
      <c r="G73" s="116">
        <f t="shared" si="5"/>
        <v>43770</v>
      </c>
      <c r="H73" s="115">
        <f t="shared" si="7"/>
        <v>0</v>
      </c>
      <c r="P73" s="37" t="str">
        <f t="shared" si="6"/>
        <v/>
      </c>
      <c r="Q73" s="36" t="s">
        <v>107</v>
      </c>
    </row>
    <row r="74" spans="1:17" ht="25.2" customHeight="1" x14ac:dyDescent="0.25">
      <c r="A74" s="24">
        <v>10516</v>
      </c>
      <c r="B74" s="27" t="s">
        <v>108</v>
      </c>
      <c r="C74" s="24" t="s">
        <v>37</v>
      </c>
      <c r="D74" s="26">
        <v>0</v>
      </c>
      <c r="G74" s="116">
        <f t="shared" si="5"/>
        <v>43770</v>
      </c>
      <c r="H74" s="115">
        <f t="shared" si="7"/>
        <v>0</v>
      </c>
      <c r="P74" s="37" t="str">
        <f t="shared" si="6"/>
        <v/>
      </c>
      <c r="Q74" s="36" t="s">
        <v>108</v>
      </c>
    </row>
    <row r="75" spans="1:17" ht="25.2" customHeight="1" x14ac:dyDescent="0.25">
      <c r="A75" s="24">
        <v>99640</v>
      </c>
      <c r="B75" s="27" t="s">
        <v>487</v>
      </c>
      <c r="C75" s="24" t="s">
        <v>37</v>
      </c>
      <c r="D75" s="26">
        <v>0</v>
      </c>
      <c r="G75" s="116">
        <f t="shared" si="5"/>
        <v>43770</v>
      </c>
      <c r="H75" s="115">
        <f t="shared" si="7"/>
        <v>0</v>
      </c>
      <c r="P75" s="37" t="str">
        <f t="shared" si="6"/>
        <v/>
      </c>
      <c r="Q75" s="36" t="s">
        <v>487</v>
      </c>
    </row>
    <row r="76" spans="1:17" ht="25.2" customHeight="1" x14ac:dyDescent="0.25">
      <c r="A76" s="24">
        <v>10514</v>
      </c>
      <c r="B76" s="27" t="s">
        <v>109</v>
      </c>
      <c r="C76" s="24" t="s">
        <v>37</v>
      </c>
      <c r="D76" s="26">
        <v>0</v>
      </c>
      <c r="G76" s="116">
        <f t="shared" si="5"/>
        <v>43770</v>
      </c>
      <c r="H76" s="115">
        <f t="shared" si="7"/>
        <v>0</v>
      </c>
      <c r="P76" s="37" t="str">
        <f t="shared" si="6"/>
        <v/>
      </c>
      <c r="Q76" s="36" t="s">
        <v>109</v>
      </c>
    </row>
    <row r="77" spans="1:17" ht="25.2" customHeight="1" x14ac:dyDescent="0.25">
      <c r="A77" s="24">
        <v>10513</v>
      </c>
      <c r="B77" s="27" t="s">
        <v>486</v>
      </c>
      <c r="C77" s="24" t="s">
        <v>37</v>
      </c>
      <c r="D77" s="26">
        <v>0</v>
      </c>
      <c r="G77" s="116">
        <f t="shared" si="5"/>
        <v>43770</v>
      </c>
      <c r="H77" s="115">
        <f t="shared" si="7"/>
        <v>0</v>
      </c>
      <c r="P77" s="37" t="str">
        <f t="shared" si="6"/>
        <v/>
      </c>
      <c r="Q77" s="36" t="s">
        <v>486</v>
      </c>
    </row>
    <row r="78" spans="1:17" ht="25.2" customHeight="1" x14ac:dyDescent="0.25">
      <c r="G78" s="116">
        <f t="shared" si="5"/>
        <v>43770</v>
      </c>
      <c r="H78" s="115">
        <f t="shared" si="7"/>
        <v>0</v>
      </c>
      <c r="P78" s="37" t="str">
        <f t="shared" si="6"/>
        <v/>
      </c>
      <c r="Q78" s="36"/>
    </row>
    <row r="79" spans="1:17" ht="25.2" customHeight="1" x14ac:dyDescent="0.25">
      <c r="A79" s="120" t="s">
        <v>485</v>
      </c>
      <c r="B79" s="119"/>
      <c r="C79" s="118"/>
      <c r="D79" s="117"/>
      <c r="E79" s="117"/>
      <c r="G79" s="116">
        <f t="shared" si="5"/>
        <v>43770</v>
      </c>
      <c r="H79" s="115">
        <f t="shared" si="7"/>
        <v>0</v>
      </c>
      <c r="P79" s="37" t="str">
        <f t="shared" si="6"/>
        <v/>
      </c>
      <c r="Q79" s="36"/>
    </row>
    <row r="80" spans="1:17" ht="25.2" customHeight="1" x14ac:dyDescent="0.25">
      <c r="A80" s="100" t="s">
        <v>80</v>
      </c>
      <c r="B80" s="99" t="s">
        <v>482</v>
      </c>
      <c r="C80" s="98" t="s">
        <v>9</v>
      </c>
      <c r="D80" s="107" t="s">
        <v>484</v>
      </c>
      <c r="E80" s="107" t="s">
        <v>483</v>
      </c>
      <c r="G80" s="116">
        <f t="shared" si="5"/>
        <v>43770</v>
      </c>
      <c r="H80" s="115">
        <f t="shared" si="7"/>
        <v>0</v>
      </c>
      <c r="P80" s="37" t="str">
        <f t="shared" si="6"/>
        <v/>
      </c>
      <c r="Q80" s="36" t="s">
        <v>482</v>
      </c>
    </row>
    <row r="81" spans="1:17" ht="25.2" customHeight="1" x14ac:dyDescent="0.25">
      <c r="A81" s="24">
        <v>20000</v>
      </c>
      <c r="B81" s="27" t="s">
        <v>481</v>
      </c>
      <c r="C81" s="106" t="s">
        <v>82</v>
      </c>
      <c r="D81" s="106">
        <v>8483</v>
      </c>
      <c r="E81" s="26">
        <v>15612.11</v>
      </c>
      <c r="F81" s="93">
        <f t="shared" ref="F81:F124" si="8">E81/D81-1</f>
        <v>0.84039962277496172</v>
      </c>
      <c r="G81" s="116">
        <f t="shared" si="5"/>
        <v>43770</v>
      </c>
      <c r="H81" s="115">
        <f t="shared" si="7"/>
        <v>0</v>
      </c>
      <c r="P81" s="37" t="str">
        <f t="shared" si="6"/>
        <v/>
      </c>
      <c r="Q81" s="36" t="s">
        <v>481</v>
      </c>
    </row>
    <row r="82" spans="1:17" ht="25.2" customHeight="1" x14ac:dyDescent="0.25">
      <c r="A82" s="24">
        <v>20028</v>
      </c>
      <c r="B82" s="27" t="s">
        <v>166</v>
      </c>
      <c r="C82" s="106" t="s">
        <v>82</v>
      </c>
      <c r="D82" s="106">
        <v>8483</v>
      </c>
      <c r="E82" s="26">
        <v>15612.11</v>
      </c>
      <c r="F82" s="93">
        <f t="shared" si="8"/>
        <v>0.84039962277496172</v>
      </c>
      <c r="G82" s="116">
        <f t="shared" si="5"/>
        <v>43770</v>
      </c>
      <c r="H82" s="115">
        <f t="shared" si="7"/>
        <v>0</v>
      </c>
      <c r="P82" s="37" t="str">
        <f t="shared" si="6"/>
        <v/>
      </c>
      <c r="Q82" s="36" t="s">
        <v>166</v>
      </c>
    </row>
    <row r="83" spans="1:17" ht="25.2" customHeight="1" x14ac:dyDescent="0.25">
      <c r="A83" s="24">
        <v>20105</v>
      </c>
      <c r="B83" s="27" t="s">
        <v>167</v>
      </c>
      <c r="C83" s="106" t="s">
        <v>82</v>
      </c>
      <c r="D83" s="106">
        <v>9092.39</v>
      </c>
      <c r="E83" s="26">
        <v>16733.63</v>
      </c>
      <c r="F83" s="93">
        <f t="shared" si="8"/>
        <v>0.84039949892162591</v>
      </c>
      <c r="G83" s="116">
        <f t="shared" si="5"/>
        <v>43770</v>
      </c>
      <c r="H83" s="115">
        <f t="shared" si="7"/>
        <v>0</v>
      </c>
      <c r="P83" s="37" t="str">
        <f t="shared" si="6"/>
        <v/>
      </c>
      <c r="Q83" s="36" t="s">
        <v>167</v>
      </c>
    </row>
    <row r="84" spans="1:17" ht="25.2" customHeight="1" x14ac:dyDescent="0.25">
      <c r="A84" s="24">
        <v>20001</v>
      </c>
      <c r="B84" s="27" t="s">
        <v>112</v>
      </c>
      <c r="C84" s="106" t="s">
        <v>82</v>
      </c>
      <c r="D84" s="106">
        <v>14126.87</v>
      </c>
      <c r="E84" s="26">
        <v>25999.09</v>
      </c>
      <c r="F84" s="93">
        <f t="shared" si="8"/>
        <v>0.84039989042158658</v>
      </c>
      <c r="G84" s="116">
        <f t="shared" si="5"/>
        <v>43770</v>
      </c>
      <c r="H84" s="115">
        <f t="shared" si="7"/>
        <v>0</v>
      </c>
      <c r="P84" s="37" t="str">
        <f t="shared" si="6"/>
        <v/>
      </c>
      <c r="Q84" s="36" t="s">
        <v>112</v>
      </c>
    </row>
    <row r="85" spans="1:17" ht="25.2" customHeight="1" x14ac:dyDescent="0.25">
      <c r="A85" s="24">
        <v>20021</v>
      </c>
      <c r="B85" s="27" t="s">
        <v>113</v>
      </c>
      <c r="C85" s="106" t="s">
        <v>82</v>
      </c>
      <c r="D85" s="106">
        <v>1990.92</v>
      </c>
      <c r="E85" s="26">
        <v>3664.08</v>
      </c>
      <c r="F85" s="93">
        <f t="shared" si="8"/>
        <v>0.84039539509372552</v>
      </c>
      <c r="G85" s="116">
        <f t="shared" si="5"/>
        <v>43770</v>
      </c>
      <c r="H85" s="115">
        <f t="shared" si="7"/>
        <v>0</v>
      </c>
      <c r="P85" s="37" t="str">
        <f t="shared" si="6"/>
        <v/>
      </c>
      <c r="Q85" s="36" t="s">
        <v>113</v>
      </c>
    </row>
    <row r="86" spans="1:17" ht="25.2" customHeight="1" x14ac:dyDescent="0.25">
      <c r="A86" s="24">
        <v>20023</v>
      </c>
      <c r="B86" s="27" t="s">
        <v>480</v>
      </c>
      <c r="C86" s="106" t="s">
        <v>82</v>
      </c>
      <c r="D86" s="106">
        <v>2215.13</v>
      </c>
      <c r="E86" s="26">
        <v>4076.72</v>
      </c>
      <c r="F86" s="93">
        <f t="shared" si="8"/>
        <v>0.84039762903305881</v>
      </c>
      <c r="G86" s="116">
        <f t="shared" si="5"/>
        <v>43770</v>
      </c>
      <c r="H86" s="115">
        <f t="shared" si="7"/>
        <v>0</v>
      </c>
      <c r="P86" s="37" t="str">
        <f t="shared" si="6"/>
        <v/>
      </c>
      <c r="Q86" s="36" t="s">
        <v>480</v>
      </c>
    </row>
    <row r="87" spans="1:17" ht="25.2" customHeight="1" x14ac:dyDescent="0.25">
      <c r="A87" s="24">
        <v>20025</v>
      </c>
      <c r="B87" s="27" t="s">
        <v>114</v>
      </c>
      <c r="C87" s="106" t="s">
        <v>82</v>
      </c>
      <c r="D87" s="106">
        <v>1990.92</v>
      </c>
      <c r="E87" s="26">
        <v>3664.08</v>
      </c>
      <c r="F87" s="93">
        <f t="shared" si="8"/>
        <v>0.84039539509372552</v>
      </c>
      <c r="G87" s="116">
        <f t="shared" si="5"/>
        <v>43770</v>
      </c>
      <c r="H87" s="115">
        <f t="shared" si="7"/>
        <v>0</v>
      </c>
      <c r="P87" s="37" t="str">
        <f t="shared" si="6"/>
        <v/>
      </c>
      <c r="Q87" s="36" t="s">
        <v>114</v>
      </c>
    </row>
    <row r="88" spans="1:17" ht="25.2" customHeight="1" x14ac:dyDescent="0.25">
      <c r="A88" s="24">
        <v>20026</v>
      </c>
      <c r="B88" s="27" t="s">
        <v>115</v>
      </c>
      <c r="C88" s="106" t="s">
        <v>82</v>
      </c>
      <c r="D88" s="106">
        <v>2215.13</v>
      </c>
      <c r="E88" s="26">
        <v>4076.72</v>
      </c>
      <c r="F88" s="93">
        <f t="shared" si="8"/>
        <v>0.84039762903305881</v>
      </c>
      <c r="G88" s="116">
        <f t="shared" si="5"/>
        <v>43770</v>
      </c>
      <c r="H88" s="115">
        <f t="shared" si="7"/>
        <v>0</v>
      </c>
      <c r="P88" s="37" t="str">
        <f t="shared" si="6"/>
        <v/>
      </c>
      <c r="Q88" s="36" t="s">
        <v>115</v>
      </c>
    </row>
    <row r="89" spans="1:17" ht="25.2" customHeight="1" x14ac:dyDescent="0.25">
      <c r="A89" s="24">
        <v>20027</v>
      </c>
      <c r="B89" s="27" t="s">
        <v>110</v>
      </c>
      <c r="C89" s="106" t="s">
        <v>82</v>
      </c>
      <c r="D89" s="106">
        <v>1735.63</v>
      </c>
      <c r="E89" s="26">
        <v>3194.25</v>
      </c>
      <c r="F89" s="93">
        <f t="shared" si="8"/>
        <v>0.84039801109683498</v>
      </c>
      <c r="G89" s="116">
        <f t="shared" si="5"/>
        <v>43770</v>
      </c>
      <c r="H89" s="115">
        <f t="shared" si="7"/>
        <v>0</v>
      </c>
      <c r="P89" s="37" t="str">
        <f t="shared" si="6"/>
        <v/>
      </c>
      <c r="Q89" s="36" t="s">
        <v>110</v>
      </c>
    </row>
    <row r="90" spans="1:17" ht="25.2" customHeight="1" x14ac:dyDescent="0.25">
      <c r="A90" s="24">
        <v>20029</v>
      </c>
      <c r="B90" s="27" t="s">
        <v>116</v>
      </c>
      <c r="C90" s="106" t="s">
        <v>82</v>
      </c>
      <c r="D90" s="106">
        <v>2215.13</v>
      </c>
      <c r="E90" s="26">
        <v>4076.72</v>
      </c>
      <c r="F90" s="93">
        <f t="shared" si="8"/>
        <v>0.84039762903305881</v>
      </c>
      <c r="G90" s="116">
        <f t="shared" si="5"/>
        <v>43770</v>
      </c>
      <c r="H90" s="115">
        <f t="shared" si="7"/>
        <v>0</v>
      </c>
      <c r="P90" s="37" t="str">
        <f t="shared" si="6"/>
        <v/>
      </c>
      <c r="Q90" s="36" t="s">
        <v>116</v>
      </c>
    </row>
    <row r="91" spans="1:17" ht="25.2" customHeight="1" x14ac:dyDescent="0.25">
      <c r="A91" s="24">
        <v>20032</v>
      </c>
      <c r="B91" s="27" t="s">
        <v>479</v>
      </c>
      <c r="C91" s="106" t="s">
        <v>82</v>
      </c>
      <c r="D91" s="106">
        <v>2215.13</v>
      </c>
      <c r="E91" s="26">
        <v>4076.72</v>
      </c>
      <c r="F91" s="93">
        <f t="shared" si="8"/>
        <v>0.84039762903305881</v>
      </c>
      <c r="G91" s="116">
        <f t="shared" si="5"/>
        <v>43770</v>
      </c>
      <c r="H91" s="115">
        <f t="shared" si="7"/>
        <v>0</v>
      </c>
      <c r="P91" s="37" t="str">
        <f t="shared" si="6"/>
        <v/>
      </c>
      <c r="Q91" s="36" t="s">
        <v>479</v>
      </c>
    </row>
    <row r="92" spans="1:17" ht="25.2" customHeight="1" x14ac:dyDescent="0.25">
      <c r="A92" s="24">
        <v>20024</v>
      </c>
      <c r="B92" s="27" t="s">
        <v>478</v>
      </c>
      <c r="C92" s="106" t="s">
        <v>82</v>
      </c>
      <c r="D92" s="106">
        <v>3694.23</v>
      </c>
      <c r="E92" s="26">
        <v>6798.86</v>
      </c>
      <c r="F92" s="93">
        <f t="shared" si="8"/>
        <v>0.84039975854237547</v>
      </c>
      <c r="G92" s="116">
        <f t="shared" si="5"/>
        <v>43770</v>
      </c>
      <c r="H92" s="115">
        <f t="shared" si="7"/>
        <v>0</v>
      </c>
      <c r="P92" s="37" t="str">
        <f t="shared" si="6"/>
        <v/>
      </c>
      <c r="Q92" s="36" t="s">
        <v>478</v>
      </c>
    </row>
    <row r="93" spans="1:17" ht="25.2" customHeight="1" x14ac:dyDescent="0.25">
      <c r="A93" s="24">
        <v>20043</v>
      </c>
      <c r="B93" s="27" t="s">
        <v>477</v>
      </c>
      <c r="C93" s="106" t="s">
        <v>82</v>
      </c>
      <c r="D93" s="106">
        <v>20630.55</v>
      </c>
      <c r="E93" s="26">
        <v>24756.66</v>
      </c>
      <c r="F93" s="93">
        <f t="shared" si="8"/>
        <v>0.19999999999999996</v>
      </c>
      <c r="G93" s="116">
        <f t="shared" si="5"/>
        <v>43770</v>
      </c>
      <c r="H93" s="115">
        <f t="shared" si="7"/>
        <v>0</v>
      </c>
      <c r="P93" s="37" t="str">
        <f t="shared" si="6"/>
        <v/>
      </c>
      <c r="Q93" s="36" t="s">
        <v>477</v>
      </c>
    </row>
    <row r="94" spans="1:17" ht="25.2" customHeight="1" x14ac:dyDescent="0.25">
      <c r="A94" s="24">
        <v>20044</v>
      </c>
      <c r="B94" s="27" t="s">
        <v>117</v>
      </c>
      <c r="C94" s="106" t="s">
        <v>82</v>
      </c>
      <c r="D94" s="106">
        <v>8483</v>
      </c>
      <c r="E94" s="26">
        <v>15612.11</v>
      </c>
      <c r="F94" s="93">
        <f t="shared" si="8"/>
        <v>0.84039962277496172</v>
      </c>
      <c r="G94" s="116">
        <f t="shared" si="5"/>
        <v>43770</v>
      </c>
      <c r="H94" s="115">
        <f t="shared" si="7"/>
        <v>0</v>
      </c>
      <c r="P94" s="37" t="str">
        <f t="shared" si="6"/>
        <v/>
      </c>
      <c r="Q94" s="36" t="s">
        <v>117</v>
      </c>
    </row>
    <row r="95" spans="1:17" ht="25.2" customHeight="1" x14ac:dyDescent="0.25">
      <c r="A95" s="24">
        <v>20048</v>
      </c>
      <c r="B95" s="27" t="s">
        <v>118</v>
      </c>
      <c r="C95" s="106" t="s">
        <v>82</v>
      </c>
      <c r="D95" s="106">
        <v>3694.23</v>
      </c>
      <c r="E95" s="26">
        <v>6798.86</v>
      </c>
      <c r="F95" s="93">
        <f t="shared" si="8"/>
        <v>0.84039975854237547</v>
      </c>
      <c r="G95" s="116">
        <f t="shared" si="5"/>
        <v>43770</v>
      </c>
      <c r="H95" s="115">
        <f t="shared" si="7"/>
        <v>0</v>
      </c>
      <c r="P95" s="37" t="str">
        <f t="shared" si="6"/>
        <v/>
      </c>
      <c r="Q95" s="36" t="s">
        <v>118</v>
      </c>
    </row>
    <row r="96" spans="1:17" ht="25.2" customHeight="1" x14ac:dyDescent="0.25">
      <c r="A96" s="24">
        <v>20049</v>
      </c>
      <c r="B96" s="27" t="s">
        <v>476</v>
      </c>
      <c r="C96" s="106" t="s">
        <v>82</v>
      </c>
      <c r="D96" s="106">
        <v>4884.92</v>
      </c>
      <c r="E96" s="26">
        <v>8990.2000000000007</v>
      </c>
      <c r="F96" s="93">
        <f t="shared" si="8"/>
        <v>0.84039861451159914</v>
      </c>
      <c r="G96" s="116">
        <f t="shared" si="5"/>
        <v>43770</v>
      </c>
      <c r="H96" s="115">
        <f t="shared" si="7"/>
        <v>0</v>
      </c>
      <c r="P96" s="37" t="str">
        <f t="shared" si="6"/>
        <v/>
      </c>
      <c r="Q96" s="36" t="s">
        <v>476</v>
      </c>
    </row>
    <row r="97" spans="1:17" ht="25.2" customHeight="1" x14ac:dyDescent="0.25">
      <c r="A97" s="24">
        <v>20051</v>
      </c>
      <c r="B97" s="27" t="s">
        <v>119</v>
      </c>
      <c r="C97" s="106" t="s">
        <v>82</v>
      </c>
      <c r="D97" s="106">
        <v>6404.59</v>
      </c>
      <c r="E97" s="26">
        <v>11787</v>
      </c>
      <c r="F97" s="93">
        <f t="shared" si="8"/>
        <v>0.84039883895768508</v>
      </c>
      <c r="G97" s="116">
        <f t="shared" si="5"/>
        <v>43770</v>
      </c>
      <c r="H97" s="115">
        <f t="shared" si="7"/>
        <v>0</v>
      </c>
      <c r="P97" s="37" t="str">
        <f t="shared" si="6"/>
        <v/>
      </c>
      <c r="Q97" s="36" t="s">
        <v>119</v>
      </c>
    </row>
    <row r="98" spans="1:17" ht="25.2" customHeight="1" x14ac:dyDescent="0.25">
      <c r="A98" s="24">
        <v>20052</v>
      </c>
      <c r="B98" s="27" t="s">
        <v>120</v>
      </c>
      <c r="C98" s="106" t="s">
        <v>82</v>
      </c>
      <c r="D98" s="106">
        <v>2215.13</v>
      </c>
      <c r="E98" s="26">
        <v>4076.72</v>
      </c>
      <c r="F98" s="93">
        <f t="shared" si="8"/>
        <v>0.84039762903305881</v>
      </c>
      <c r="G98" s="116">
        <f t="shared" ref="G98:G124" si="9">$E$2</f>
        <v>43770</v>
      </c>
      <c r="H98" s="115">
        <f t="shared" si="7"/>
        <v>0</v>
      </c>
      <c r="P98" s="37" t="str">
        <f t="shared" si="6"/>
        <v/>
      </c>
      <c r="Q98" s="36" t="s">
        <v>120</v>
      </c>
    </row>
    <row r="99" spans="1:17" ht="25.2" customHeight="1" x14ac:dyDescent="0.25">
      <c r="A99" s="24">
        <v>20054</v>
      </c>
      <c r="B99" s="27" t="s">
        <v>121</v>
      </c>
      <c r="C99" s="106" t="s">
        <v>82</v>
      </c>
      <c r="D99" s="106">
        <v>8483</v>
      </c>
      <c r="E99" s="26">
        <v>15612.11</v>
      </c>
      <c r="F99" s="93">
        <f t="shared" si="8"/>
        <v>0.84039962277496172</v>
      </c>
      <c r="G99" s="116">
        <f t="shared" si="9"/>
        <v>43770</v>
      </c>
      <c r="H99" s="115">
        <f t="shared" si="7"/>
        <v>0</v>
      </c>
      <c r="P99" s="37" t="str">
        <f t="shared" si="6"/>
        <v/>
      </c>
      <c r="Q99" s="36" t="s">
        <v>121</v>
      </c>
    </row>
    <row r="100" spans="1:17" ht="25.2" customHeight="1" x14ac:dyDescent="0.25">
      <c r="A100" s="24">
        <v>20077</v>
      </c>
      <c r="B100" s="27" t="s">
        <v>122</v>
      </c>
      <c r="C100" s="106" t="s">
        <v>82</v>
      </c>
      <c r="D100" s="106">
        <v>8483</v>
      </c>
      <c r="E100" s="26">
        <v>15612.11</v>
      </c>
      <c r="F100" s="93">
        <f t="shared" si="8"/>
        <v>0.84039962277496172</v>
      </c>
      <c r="G100" s="116">
        <f t="shared" si="9"/>
        <v>43770</v>
      </c>
      <c r="H100" s="115">
        <f t="shared" ref="H100:H124" si="10">IFERROR(D100*$M$5,0)</f>
        <v>0</v>
      </c>
      <c r="P100" s="37" t="str">
        <f t="shared" si="6"/>
        <v/>
      </c>
      <c r="Q100" s="36" t="s">
        <v>122</v>
      </c>
    </row>
    <row r="101" spans="1:17" ht="25.2" customHeight="1" x14ac:dyDescent="0.25">
      <c r="A101" s="24">
        <v>20071</v>
      </c>
      <c r="B101" s="27" t="s">
        <v>475</v>
      </c>
      <c r="C101" s="106" t="s">
        <v>82</v>
      </c>
      <c r="D101" s="106">
        <v>17928.36</v>
      </c>
      <c r="E101" s="26">
        <v>21514.03</v>
      </c>
      <c r="F101" s="93">
        <f t="shared" si="8"/>
        <v>0.19999988844489947</v>
      </c>
      <c r="G101" s="116">
        <f t="shared" si="9"/>
        <v>43770</v>
      </c>
      <c r="H101" s="115">
        <f t="shared" si="10"/>
        <v>0</v>
      </c>
      <c r="P101" s="37" t="str">
        <f t="shared" si="6"/>
        <v/>
      </c>
      <c r="Q101" s="36" t="s">
        <v>475</v>
      </c>
    </row>
    <row r="102" spans="1:17" ht="25.2" customHeight="1" x14ac:dyDescent="0.25">
      <c r="A102" s="24">
        <v>20073</v>
      </c>
      <c r="B102" s="27" t="s">
        <v>123</v>
      </c>
      <c r="C102" s="106" t="s">
        <v>82</v>
      </c>
      <c r="D102" s="106">
        <v>17928.36</v>
      </c>
      <c r="E102" s="26">
        <v>32995.35</v>
      </c>
      <c r="F102" s="93">
        <f t="shared" si="8"/>
        <v>0.84039979116885188</v>
      </c>
      <c r="G102" s="116">
        <f t="shared" si="9"/>
        <v>43770</v>
      </c>
      <c r="H102" s="115">
        <f t="shared" si="10"/>
        <v>0</v>
      </c>
      <c r="P102" s="37" t="str">
        <f t="shared" si="6"/>
        <v/>
      </c>
      <c r="Q102" s="36" t="s">
        <v>123</v>
      </c>
    </row>
    <row r="103" spans="1:17" ht="25.2" customHeight="1" x14ac:dyDescent="0.25">
      <c r="A103" s="24">
        <v>20070</v>
      </c>
      <c r="B103" s="27" t="s">
        <v>124</v>
      </c>
      <c r="C103" s="106" t="s">
        <v>82</v>
      </c>
      <c r="D103" s="106">
        <v>9092.39</v>
      </c>
      <c r="E103" s="26">
        <v>16733.63</v>
      </c>
      <c r="F103" s="93">
        <f t="shared" si="8"/>
        <v>0.84039949892162591</v>
      </c>
      <c r="G103" s="116">
        <f t="shared" si="9"/>
        <v>43770</v>
      </c>
      <c r="H103" s="115">
        <f t="shared" si="10"/>
        <v>0</v>
      </c>
      <c r="P103" s="37" t="str">
        <f t="shared" si="6"/>
        <v/>
      </c>
      <c r="Q103" s="36" t="s">
        <v>124</v>
      </c>
    </row>
    <row r="104" spans="1:17" ht="25.2" customHeight="1" x14ac:dyDescent="0.25">
      <c r="A104" s="24">
        <v>20069</v>
      </c>
      <c r="B104" s="27" t="s">
        <v>125</v>
      </c>
      <c r="C104" s="106" t="s">
        <v>82</v>
      </c>
      <c r="D104" s="106">
        <v>11051.8</v>
      </c>
      <c r="E104" s="26">
        <v>20339.73</v>
      </c>
      <c r="F104" s="93">
        <f t="shared" si="8"/>
        <v>0.84039975388624488</v>
      </c>
      <c r="G104" s="116">
        <f t="shared" si="9"/>
        <v>43770</v>
      </c>
      <c r="H104" s="115">
        <f t="shared" si="10"/>
        <v>0</v>
      </c>
      <c r="P104" s="37" t="str">
        <f t="shared" si="6"/>
        <v/>
      </c>
      <c r="Q104" s="36" t="s">
        <v>125</v>
      </c>
    </row>
    <row r="105" spans="1:17" ht="25.2" customHeight="1" x14ac:dyDescent="0.25">
      <c r="A105" s="24">
        <v>20079</v>
      </c>
      <c r="B105" s="27" t="s">
        <v>126</v>
      </c>
      <c r="C105" s="106" t="s">
        <v>82</v>
      </c>
      <c r="D105" s="106">
        <v>14126.87</v>
      </c>
      <c r="E105" s="26">
        <v>25999.09</v>
      </c>
      <c r="F105" s="93">
        <f t="shared" si="8"/>
        <v>0.84039989042158658</v>
      </c>
      <c r="G105" s="116">
        <f t="shared" si="9"/>
        <v>43770</v>
      </c>
      <c r="H105" s="115">
        <f t="shared" si="10"/>
        <v>0</v>
      </c>
      <c r="P105" s="37" t="str">
        <f t="shared" si="6"/>
        <v/>
      </c>
      <c r="Q105" s="36" t="s">
        <v>126</v>
      </c>
    </row>
    <row r="106" spans="1:17" ht="25.2" customHeight="1" x14ac:dyDescent="0.25">
      <c r="A106" s="24">
        <v>20153</v>
      </c>
      <c r="B106" s="27" t="s">
        <v>127</v>
      </c>
      <c r="C106" s="106" t="s">
        <v>82</v>
      </c>
      <c r="D106" s="106">
        <v>17928.36</v>
      </c>
      <c r="E106" s="26">
        <v>32995.35</v>
      </c>
      <c r="F106" s="93">
        <f t="shared" si="8"/>
        <v>0.84039979116885188</v>
      </c>
      <c r="G106" s="116">
        <f t="shared" si="9"/>
        <v>43770</v>
      </c>
      <c r="H106" s="115">
        <f t="shared" si="10"/>
        <v>0</v>
      </c>
      <c r="P106" s="37" t="str">
        <f t="shared" si="6"/>
        <v/>
      </c>
      <c r="Q106" s="36" t="s">
        <v>127</v>
      </c>
    </row>
    <row r="107" spans="1:17" ht="25.2" customHeight="1" x14ac:dyDescent="0.25">
      <c r="A107" s="24">
        <v>20084</v>
      </c>
      <c r="B107" s="27" t="s">
        <v>128</v>
      </c>
      <c r="C107" s="106" t="s">
        <v>82</v>
      </c>
      <c r="D107" s="106">
        <v>14126.87</v>
      </c>
      <c r="E107" s="26">
        <v>25999.09</v>
      </c>
      <c r="F107" s="93">
        <f t="shared" si="8"/>
        <v>0.84039989042158658</v>
      </c>
      <c r="G107" s="116">
        <f t="shared" si="9"/>
        <v>43770</v>
      </c>
      <c r="H107" s="115">
        <f t="shared" si="10"/>
        <v>0</v>
      </c>
      <c r="P107" s="37" t="str">
        <f t="shared" si="6"/>
        <v/>
      </c>
      <c r="Q107" s="36" t="s">
        <v>128</v>
      </c>
    </row>
    <row r="108" spans="1:17" ht="25.2" customHeight="1" x14ac:dyDescent="0.25">
      <c r="A108" s="24">
        <v>20089</v>
      </c>
      <c r="B108" s="27" t="s">
        <v>129</v>
      </c>
      <c r="C108" s="106" t="s">
        <v>82</v>
      </c>
      <c r="D108" s="106">
        <v>3694.23</v>
      </c>
      <c r="E108" s="26">
        <v>6798.86</v>
      </c>
      <c r="F108" s="93">
        <f t="shared" si="8"/>
        <v>0.84039975854237547</v>
      </c>
      <c r="G108" s="116">
        <f t="shared" si="9"/>
        <v>43770</v>
      </c>
      <c r="H108" s="115">
        <f t="shared" si="10"/>
        <v>0</v>
      </c>
      <c r="P108" s="37" t="str">
        <f t="shared" si="6"/>
        <v/>
      </c>
      <c r="Q108" s="36" t="s">
        <v>129</v>
      </c>
    </row>
    <row r="109" spans="1:17" ht="25.2" customHeight="1" x14ac:dyDescent="0.25">
      <c r="A109" s="24">
        <v>20090</v>
      </c>
      <c r="B109" s="27" t="s">
        <v>130</v>
      </c>
      <c r="C109" s="106" t="s">
        <v>82</v>
      </c>
      <c r="D109" s="106">
        <v>2965.12</v>
      </c>
      <c r="E109" s="26">
        <v>5457</v>
      </c>
      <c r="F109" s="93">
        <f t="shared" si="8"/>
        <v>0.84039769048132973</v>
      </c>
      <c r="G109" s="116">
        <f t="shared" si="9"/>
        <v>43770</v>
      </c>
      <c r="H109" s="115">
        <f t="shared" si="10"/>
        <v>0</v>
      </c>
      <c r="P109" s="37" t="str">
        <f t="shared" si="6"/>
        <v/>
      </c>
      <c r="Q109" s="36" t="s">
        <v>130</v>
      </c>
    </row>
    <row r="110" spans="1:17" ht="25.2" customHeight="1" x14ac:dyDescent="0.25">
      <c r="A110" s="24">
        <v>20091</v>
      </c>
      <c r="B110" s="27" t="s">
        <v>131</v>
      </c>
      <c r="C110" s="106" t="s">
        <v>82</v>
      </c>
      <c r="D110" s="106">
        <v>4884.92</v>
      </c>
      <c r="E110" s="26">
        <v>8990.2000000000007</v>
      </c>
      <c r="F110" s="93">
        <f t="shared" si="8"/>
        <v>0.84039861451159914</v>
      </c>
      <c r="G110" s="116">
        <f t="shared" si="9"/>
        <v>43770</v>
      </c>
      <c r="H110" s="115">
        <f t="shared" si="10"/>
        <v>0</v>
      </c>
      <c r="P110" s="37" t="str">
        <f t="shared" si="6"/>
        <v/>
      </c>
      <c r="Q110" s="36" t="s">
        <v>131</v>
      </c>
    </row>
    <row r="111" spans="1:17" ht="25.2" customHeight="1" x14ac:dyDescent="0.25">
      <c r="A111" s="24">
        <v>20097</v>
      </c>
      <c r="B111" s="27" t="s">
        <v>111</v>
      </c>
      <c r="C111" s="106" t="s">
        <v>82</v>
      </c>
      <c r="D111" s="106">
        <v>1990.92</v>
      </c>
      <c r="E111" s="26">
        <v>3664.08</v>
      </c>
      <c r="F111" s="93">
        <f t="shared" si="8"/>
        <v>0.84039539509372552</v>
      </c>
      <c r="G111" s="116">
        <f t="shared" si="9"/>
        <v>43770</v>
      </c>
      <c r="H111" s="115">
        <f t="shared" si="10"/>
        <v>0</v>
      </c>
      <c r="P111" s="37" t="str">
        <f t="shared" si="6"/>
        <v/>
      </c>
      <c r="Q111" s="36" t="s">
        <v>111</v>
      </c>
    </row>
    <row r="112" spans="1:17" ht="25.2" customHeight="1" x14ac:dyDescent="0.25">
      <c r="A112" s="24">
        <v>20098</v>
      </c>
      <c r="B112" s="27" t="s">
        <v>132</v>
      </c>
      <c r="C112" s="106" t="s">
        <v>82</v>
      </c>
      <c r="D112" s="106">
        <v>2965.12</v>
      </c>
      <c r="E112" s="26">
        <v>5457</v>
      </c>
      <c r="F112" s="93">
        <f t="shared" si="8"/>
        <v>0.84039769048132973</v>
      </c>
      <c r="G112" s="116">
        <f t="shared" si="9"/>
        <v>43770</v>
      </c>
      <c r="H112" s="115">
        <f t="shared" si="10"/>
        <v>0</v>
      </c>
      <c r="P112" s="37" t="str">
        <f t="shared" si="6"/>
        <v/>
      </c>
      <c r="Q112" s="36" t="s">
        <v>132</v>
      </c>
    </row>
    <row r="113" spans="1:17" ht="25.2" customHeight="1" x14ac:dyDescent="0.25">
      <c r="A113" s="24">
        <v>20114</v>
      </c>
      <c r="B113" s="27" t="s">
        <v>133</v>
      </c>
      <c r="C113" s="106" t="s">
        <v>82</v>
      </c>
      <c r="D113" s="106">
        <v>3081.52</v>
      </c>
      <c r="E113" s="26">
        <v>5671.22</v>
      </c>
      <c r="F113" s="93">
        <f t="shared" si="8"/>
        <v>0.84039694696124001</v>
      </c>
      <c r="G113" s="116">
        <f t="shared" si="9"/>
        <v>43770</v>
      </c>
      <c r="H113" s="115">
        <f t="shared" si="10"/>
        <v>0</v>
      </c>
      <c r="P113" s="37" t="str">
        <f t="shared" si="6"/>
        <v/>
      </c>
      <c r="Q113" s="36" t="s">
        <v>133</v>
      </c>
    </row>
    <row r="114" spans="1:17" ht="25.2" customHeight="1" x14ac:dyDescent="0.25">
      <c r="A114" s="24">
        <v>20174</v>
      </c>
      <c r="B114" s="27" t="s">
        <v>134</v>
      </c>
      <c r="C114" s="106" t="s">
        <v>82</v>
      </c>
      <c r="D114" s="106">
        <v>1735.63</v>
      </c>
      <c r="E114" s="26">
        <v>3194.25</v>
      </c>
      <c r="F114" s="93">
        <f t="shared" si="8"/>
        <v>0.84039801109683498</v>
      </c>
      <c r="G114" s="116">
        <f t="shared" si="9"/>
        <v>43770</v>
      </c>
      <c r="H114" s="115">
        <f t="shared" si="10"/>
        <v>0</v>
      </c>
      <c r="P114" s="37" t="str">
        <f t="shared" si="6"/>
        <v/>
      </c>
      <c r="Q114" s="36" t="s">
        <v>134</v>
      </c>
    </row>
    <row r="115" spans="1:17" ht="25.2" customHeight="1" x14ac:dyDescent="0.25">
      <c r="A115" s="24">
        <v>20007</v>
      </c>
      <c r="B115" s="27" t="s">
        <v>135</v>
      </c>
      <c r="C115" s="106" t="s">
        <v>82</v>
      </c>
      <c r="D115" s="106">
        <v>2677.13</v>
      </c>
      <c r="E115" s="26">
        <v>4926.99</v>
      </c>
      <c r="F115" s="93">
        <f t="shared" si="8"/>
        <v>0.8403999805762139</v>
      </c>
      <c r="G115" s="116">
        <f t="shared" si="9"/>
        <v>43770</v>
      </c>
      <c r="H115" s="115">
        <f t="shared" si="10"/>
        <v>0</v>
      </c>
      <c r="P115" s="37" t="str">
        <f t="shared" si="6"/>
        <v/>
      </c>
      <c r="Q115" s="36" t="s">
        <v>135</v>
      </c>
    </row>
    <row r="116" spans="1:17" ht="25.2" customHeight="1" x14ac:dyDescent="0.25">
      <c r="A116" s="24">
        <v>20009</v>
      </c>
      <c r="B116" s="27" t="s">
        <v>136</v>
      </c>
      <c r="C116" s="106" t="s">
        <v>82</v>
      </c>
      <c r="D116" s="106">
        <v>2965.12</v>
      </c>
      <c r="E116" s="26">
        <v>5457</v>
      </c>
      <c r="F116" s="93">
        <f t="shared" si="8"/>
        <v>0.84039769048132973</v>
      </c>
      <c r="G116" s="116">
        <f t="shared" si="9"/>
        <v>43770</v>
      </c>
      <c r="H116" s="115">
        <f t="shared" si="10"/>
        <v>0</v>
      </c>
      <c r="P116" s="37" t="str">
        <f t="shared" si="6"/>
        <v/>
      </c>
      <c r="Q116" s="36" t="s">
        <v>136</v>
      </c>
    </row>
    <row r="117" spans="1:17" ht="25.2" customHeight="1" x14ac:dyDescent="0.25">
      <c r="A117" s="24">
        <v>99511</v>
      </c>
      <c r="B117" s="27" t="s">
        <v>474</v>
      </c>
      <c r="C117" s="106" t="s">
        <v>82</v>
      </c>
      <c r="D117" s="106">
        <v>3694.23</v>
      </c>
      <c r="E117" s="26">
        <v>6798.86</v>
      </c>
      <c r="F117" s="93">
        <f t="shared" si="8"/>
        <v>0.84039975854237547</v>
      </c>
      <c r="G117" s="116">
        <f t="shared" si="9"/>
        <v>43770</v>
      </c>
      <c r="H117" s="115">
        <f t="shared" si="10"/>
        <v>0</v>
      </c>
      <c r="P117" s="37" t="str">
        <f t="shared" si="6"/>
        <v/>
      </c>
      <c r="Q117" s="36" t="s">
        <v>474</v>
      </c>
    </row>
    <row r="118" spans="1:17" ht="25.2" customHeight="1" x14ac:dyDescent="0.25">
      <c r="A118" s="24">
        <v>99512</v>
      </c>
      <c r="B118" s="27" t="s">
        <v>473</v>
      </c>
      <c r="C118" s="106" t="s">
        <v>82</v>
      </c>
      <c r="D118" s="106">
        <v>4884.92</v>
      </c>
      <c r="E118" s="26">
        <v>8990.2000000000007</v>
      </c>
      <c r="F118" s="93">
        <f t="shared" si="8"/>
        <v>0.84039861451159914</v>
      </c>
      <c r="G118" s="116">
        <f t="shared" si="9"/>
        <v>43770</v>
      </c>
      <c r="H118" s="115">
        <f t="shared" si="10"/>
        <v>0</v>
      </c>
      <c r="P118" s="37" t="str">
        <f t="shared" si="6"/>
        <v/>
      </c>
      <c r="Q118" s="36" t="s">
        <v>473</v>
      </c>
    </row>
    <row r="119" spans="1:17" ht="25.2" customHeight="1" x14ac:dyDescent="0.25">
      <c r="A119" s="24">
        <v>20008</v>
      </c>
      <c r="B119" s="27" t="s">
        <v>137</v>
      </c>
      <c r="C119" s="106" t="s">
        <v>82</v>
      </c>
      <c r="D119" s="106">
        <v>2965.12</v>
      </c>
      <c r="E119" s="26">
        <v>5457</v>
      </c>
      <c r="F119" s="93">
        <f t="shared" si="8"/>
        <v>0.84039769048132973</v>
      </c>
      <c r="G119" s="116">
        <f t="shared" si="9"/>
        <v>43770</v>
      </c>
      <c r="H119" s="115">
        <f t="shared" si="10"/>
        <v>0</v>
      </c>
      <c r="P119" s="37" t="str">
        <f t="shared" si="6"/>
        <v/>
      </c>
      <c r="Q119" s="36" t="s">
        <v>137</v>
      </c>
    </row>
    <row r="120" spans="1:17" ht="25.2" customHeight="1" x14ac:dyDescent="0.25">
      <c r="A120" s="24">
        <v>20010</v>
      </c>
      <c r="B120" s="27" t="s">
        <v>138</v>
      </c>
      <c r="C120" s="106" t="s">
        <v>82</v>
      </c>
      <c r="D120" s="106">
        <v>3694.23</v>
      </c>
      <c r="E120" s="26">
        <v>6798.86</v>
      </c>
      <c r="F120" s="93">
        <f t="shared" si="8"/>
        <v>0.84039975854237547</v>
      </c>
      <c r="G120" s="116">
        <f t="shared" si="9"/>
        <v>43770</v>
      </c>
      <c r="H120" s="115">
        <f t="shared" si="10"/>
        <v>0</v>
      </c>
      <c r="P120" s="37" t="str">
        <f t="shared" si="6"/>
        <v/>
      </c>
      <c r="Q120" s="36" t="s">
        <v>138</v>
      </c>
    </row>
    <row r="121" spans="1:17" ht="25.2" customHeight="1" x14ac:dyDescent="0.25">
      <c r="A121" s="24">
        <v>99515</v>
      </c>
      <c r="B121" s="27" t="s">
        <v>472</v>
      </c>
      <c r="C121" s="106" t="s">
        <v>82</v>
      </c>
      <c r="D121" s="106">
        <v>6404.59</v>
      </c>
      <c r="E121" s="26">
        <v>11787</v>
      </c>
      <c r="F121" s="93">
        <f t="shared" si="8"/>
        <v>0.84039883895768508</v>
      </c>
      <c r="G121" s="116">
        <f t="shared" si="9"/>
        <v>43770</v>
      </c>
      <c r="H121" s="115">
        <f t="shared" si="10"/>
        <v>0</v>
      </c>
      <c r="P121" s="37" t="str">
        <f t="shared" si="6"/>
        <v/>
      </c>
      <c r="Q121" s="36" t="s">
        <v>472</v>
      </c>
    </row>
    <row r="122" spans="1:17" ht="25.2" customHeight="1" x14ac:dyDescent="0.25">
      <c r="A122" s="24">
        <v>20014</v>
      </c>
      <c r="B122" s="27" t="s">
        <v>139</v>
      </c>
      <c r="C122" s="106" t="s">
        <v>82</v>
      </c>
      <c r="D122" s="106">
        <v>3694.23</v>
      </c>
      <c r="E122" s="26">
        <v>6798.86</v>
      </c>
      <c r="F122" s="93">
        <f t="shared" si="8"/>
        <v>0.84039975854237547</v>
      </c>
      <c r="G122" s="116">
        <f t="shared" si="9"/>
        <v>43770</v>
      </c>
      <c r="H122" s="115">
        <f t="shared" si="10"/>
        <v>0</v>
      </c>
      <c r="P122" s="37" t="str">
        <f t="shared" si="6"/>
        <v/>
      </c>
      <c r="Q122" s="36" t="s">
        <v>139</v>
      </c>
    </row>
    <row r="123" spans="1:17" ht="25.2" customHeight="1" x14ac:dyDescent="0.25">
      <c r="A123" s="24">
        <v>20015</v>
      </c>
      <c r="B123" s="27" t="s">
        <v>150</v>
      </c>
      <c r="C123" s="106" t="s">
        <v>82</v>
      </c>
      <c r="D123" s="106">
        <v>2965.12</v>
      </c>
      <c r="E123" s="26">
        <v>5457</v>
      </c>
      <c r="F123" s="93">
        <f t="shared" si="8"/>
        <v>0.84039769048132973</v>
      </c>
      <c r="G123" s="116">
        <f t="shared" si="9"/>
        <v>43770</v>
      </c>
      <c r="H123" s="115">
        <f t="shared" si="10"/>
        <v>0</v>
      </c>
      <c r="P123" s="37" t="str">
        <f t="shared" si="6"/>
        <v/>
      </c>
      <c r="Q123" s="36" t="s">
        <v>150</v>
      </c>
    </row>
    <row r="124" spans="1:17" ht="25.2" customHeight="1" x14ac:dyDescent="0.25">
      <c r="A124" s="24">
        <v>20016</v>
      </c>
      <c r="B124" s="27" t="s">
        <v>140</v>
      </c>
      <c r="C124" s="106" t="s">
        <v>82</v>
      </c>
      <c r="D124" s="106">
        <v>4884.92</v>
      </c>
      <c r="E124" s="26">
        <v>8990.2000000000007</v>
      </c>
      <c r="F124" s="93">
        <f t="shared" si="8"/>
        <v>0.84039861451159914</v>
      </c>
      <c r="G124" s="116">
        <f t="shared" si="9"/>
        <v>43770</v>
      </c>
      <c r="H124" s="115">
        <f t="shared" si="10"/>
        <v>0</v>
      </c>
      <c r="P124" s="37" t="str">
        <f t="shared" si="6"/>
        <v/>
      </c>
      <c r="Q124" s="36" t="s">
        <v>140</v>
      </c>
    </row>
    <row r="125" spans="1:17" ht="25.2" customHeight="1" x14ac:dyDescent="0.25">
      <c r="P125" s="37" t="str">
        <f t="shared" si="6"/>
        <v/>
      </c>
      <c r="Q125" s="36"/>
    </row>
    <row r="126" spans="1:17" ht="25.2" customHeight="1" x14ac:dyDescent="0.25">
      <c r="A126" s="284" t="s">
        <v>471</v>
      </c>
      <c r="B126" s="284"/>
      <c r="C126" s="284"/>
      <c r="D126" s="114">
        <v>0</v>
      </c>
      <c r="E126" s="113">
        <v>43466</v>
      </c>
      <c r="G126" s="105">
        <f t="shared" ref="G126:G157" si="11">$E$126</f>
        <v>43466</v>
      </c>
      <c r="H126" s="112" t="s">
        <v>191</v>
      </c>
      <c r="K126" s="48" t="s">
        <v>190</v>
      </c>
      <c r="L126" s="48" t="s">
        <v>59</v>
      </c>
      <c r="M126" s="48" t="s">
        <v>189</v>
      </c>
      <c r="P126" s="37" t="str">
        <f t="shared" si="6"/>
        <v/>
      </c>
      <c r="Q126" s="36"/>
    </row>
    <row r="127" spans="1:17" ht="25.2" customHeight="1" x14ac:dyDescent="0.25">
      <c r="G127" s="105">
        <f t="shared" si="11"/>
        <v>43466</v>
      </c>
      <c r="H127" s="49">
        <f>$H$3</f>
        <v>44409</v>
      </c>
      <c r="K127" s="48" t="s">
        <v>86</v>
      </c>
      <c r="L127" s="47">
        <f>E126</f>
        <v>43466</v>
      </c>
      <c r="M127" s="46">
        <v>226.40899999999999</v>
      </c>
      <c r="P127" s="37" t="str">
        <f t="shared" si="6"/>
        <v/>
      </c>
      <c r="Q127" s="36"/>
    </row>
    <row r="128" spans="1:17" ht="25.2" customHeight="1" x14ac:dyDescent="0.25">
      <c r="A128" s="111" t="s">
        <v>521</v>
      </c>
      <c r="B128" s="110"/>
      <c r="C128" s="109"/>
      <c r="D128" s="108"/>
      <c r="E128" s="108"/>
      <c r="G128" s="105">
        <f t="shared" si="11"/>
        <v>43466</v>
      </c>
      <c r="H128" s="30">
        <f t="shared" ref="H128:H159" si="12">IFERROR(D128*$M$129,0)</f>
        <v>0</v>
      </c>
      <c r="K128" s="48" t="s">
        <v>87</v>
      </c>
      <c r="L128" s="47">
        <f>H127</f>
        <v>44409</v>
      </c>
      <c r="M128" s="46" t="e">
        <f>+$M$4</f>
        <v>#REF!</v>
      </c>
      <c r="P128" s="37" t="str">
        <f t="shared" si="6"/>
        <v/>
      </c>
      <c r="Q128" s="36"/>
    </row>
    <row r="129" spans="1:17" ht="25.2" customHeight="1" x14ac:dyDescent="0.25">
      <c r="A129" s="100" t="s">
        <v>80</v>
      </c>
      <c r="B129" s="99" t="s">
        <v>81</v>
      </c>
      <c r="C129" s="98" t="s">
        <v>9</v>
      </c>
      <c r="D129" s="97" t="s">
        <v>470</v>
      </c>
      <c r="E129" s="97"/>
      <c r="G129" s="105">
        <f t="shared" si="11"/>
        <v>43466</v>
      </c>
      <c r="H129" s="30">
        <f t="shared" si="12"/>
        <v>0</v>
      </c>
      <c r="K129" s="272" t="s">
        <v>186</v>
      </c>
      <c r="L129" s="272"/>
      <c r="M129" s="43" t="e">
        <f>ROUND(1+((M128-M127)/M127),3)</f>
        <v>#REF!</v>
      </c>
      <c r="P129" s="37" t="str">
        <f t="shared" si="6"/>
        <v/>
      </c>
      <c r="Q129" s="36" t="s">
        <v>81</v>
      </c>
    </row>
    <row r="130" spans="1:17" ht="25.2" customHeight="1" x14ac:dyDescent="0.25">
      <c r="A130" s="24">
        <v>42888</v>
      </c>
      <c r="B130" s="27" t="s">
        <v>10</v>
      </c>
      <c r="C130" s="24" t="s">
        <v>82</v>
      </c>
      <c r="D130" s="26">
        <v>5532.23</v>
      </c>
      <c r="G130" s="105">
        <f t="shared" si="11"/>
        <v>43466</v>
      </c>
      <c r="H130" s="30">
        <f t="shared" si="12"/>
        <v>0</v>
      </c>
      <c r="P130" s="37" t="str">
        <f t="shared" ref="P130:P193" si="13">IF(Q130=B130,"","DESCRIÇÃO ALTERADA!")</f>
        <v/>
      </c>
      <c r="Q130" s="36" t="s">
        <v>10</v>
      </c>
    </row>
    <row r="131" spans="1:17" ht="25.2" customHeight="1" x14ac:dyDescent="0.25">
      <c r="A131" s="24">
        <v>99621</v>
      </c>
      <c r="B131" s="27" t="s">
        <v>520</v>
      </c>
      <c r="C131" s="24" t="s">
        <v>82</v>
      </c>
      <c r="D131" s="26">
        <v>3951.84</v>
      </c>
      <c r="G131" s="105">
        <f t="shared" si="11"/>
        <v>43466</v>
      </c>
      <c r="H131" s="30">
        <f t="shared" si="12"/>
        <v>0</v>
      </c>
      <c r="P131" s="37" t="str">
        <f t="shared" si="13"/>
        <v/>
      </c>
      <c r="Q131" s="36" t="s">
        <v>520</v>
      </c>
    </row>
    <row r="132" spans="1:17" ht="25.2" customHeight="1" x14ac:dyDescent="0.25">
      <c r="G132" s="105">
        <f t="shared" si="11"/>
        <v>43466</v>
      </c>
      <c r="H132" s="30">
        <f t="shared" si="12"/>
        <v>0</v>
      </c>
      <c r="P132" s="37" t="str">
        <f t="shared" si="13"/>
        <v/>
      </c>
      <c r="Q132" s="36"/>
    </row>
    <row r="133" spans="1:17" ht="25.2" customHeight="1" x14ac:dyDescent="0.25">
      <c r="A133" s="111" t="s">
        <v>519</v>
      </c>
      <c r="B133" s="110"/>
      <c r="C133" s="109"/>
      <c r="D133" s="108"/>
      <c r="E133" s="108"/>
      <c r="G133" s="105">
        <f t="shared" si="11"/>
        <v>43466</v>
      </c>
      <c r="H133" s="30">
        <f t="shared" si="12"/>
        <v>0</v>
      </c>
      <c r="P133" s="37" t="str">
        <f t="shared" si="13"/>
        <v/>
      </c>
      <c r="Q133" s="36"/>
    </row>
    <row r="134" spans="1:17" ht="25.2" customHeight="1" x14ac:dyDescent="0.25">
      <c r="A134" s="100" t="s">
        <v>80</v>
      </c>
      <c r="B134" s="99" t="s">
        <v>518</v>
      </c>
      <c r="C134" s="98" t="s">
        <v>9</v>
      </c>
      <c r="D134" s="97" t="s">
        <v>470</v>
      </c>
      <c r="E134" s="97"/>
      <c r="G134" s="105">
        <f t="shared" si="11"/>
        <v>43466</v>
      </c>
      <c r="H134" s="30">
        <f t="shared" si="12"/>
        <v>0</v>
      </c>
      <c r="P134" s="37" t="str">
        <f t="shared" si="13"/>
        <v/>
      </c>
      <c r="Q134" s="36" t="s">
        <v>518</v>
      </c>
    </row>
    <row r="135" spans="1:17" ht="25.2" customHeight="1" x14ac:dyDescent="0.25">
      <c r="A135" s="24">
        <v>99514</v>
      </c>
      <c r="B135" s="27" t="s">
        <v>517</v>
      </c>
      <c r="C135" s="24" t="s">
        <v>78</v>
      </c>
      <c r="D135" s="26">
        <v>8.0500000000000007</v>
      </c>
      <c r="G135" s="105">
        <f t="shared" si="11"/>
        <v>43466</v>
      </c>
      <c r="H135" s="30">
        <f t="shared" si="12"/>
        <v>0</v>
      </c>
      <c r="P135" s="37" t="str">
        <f t="shared" si="13"/>
        <v/>
      </c>
      <c r="Q135" s="36" t="s">
        <v>517</v>
      </c>
    </row>
    <row r="136" spans="1:17" ht="25.2" customHeight="1" x14ac:dyDescent="0.25">
      <c r="A136" s="24">
        <v>10591</v>
      </c>
      <c r="B136" s="27" t="s">
        <v>516</v>
      </c>
      <c r="C136" s="24" t="s">
        <v>82</v>
      </c>
      <c r="D136" s="26">
        <v>252.62</v>
      </c>
      <c r="G136" s="105">
        <f t="shared" si="11"/>
        <v>43466</v>
      </c>
      <c r="H136" s="30">
        <f t="shared" si="12"/>
        <v>0</v>
      </c>
      <c r="P136" s="37" t="str">
        <f t="shared" si="13"/>
        <v/>
      </c>
      <c r="Q136" s="36" t="s">
        <v>516</v>
      </c>
    </row>
    <row r="137" spans="1:17" ht="25.2" customHeight="1" x14ac:dyDescent="0.25">
      <c r="A137" s="24">
        <v>101447</v>
      </c>
      <c r="B137" s="27" t="s">
        <v>515</v>
      </c>
      <c r="C137" s="24" t="s">
        <v>82</v>
      </c>
      <c r="D137" s="26">
        <v>116.91</v>
      </c>
      <c r="G137" s="105">
        <f t="shared" si="11"/>
        <v>43466</v>
      </c>
      <c r="H137" s="30">
        <f t="shared" si="12"/>
        <v>0</v>
      </c>
      <c r="P137" s="37" t="str">
        <f t="shared" si="13"/>
        <v/>
      </c>
      <c r="Q137" s="36" t="s">
        <v>515</v>
      </c>
    </row>
    <row r="138" spans="1:17" ht="25.2" customHeight="1" x14ac:dyDescent="0.25">
      <c r="A138" s="24">
        <v>10578</v>
      </c>
      <c r="B138" s="27" t="s">
        <v>514</v>
      </c>
      <c r="C138" s="24" t="s">
        <v>82</v>
      </c>
      <c r="D138" s="26">
        <v>1782.16</v>
      </c>
      <c r="G138" s="105">
        <f t="shared" si="11"/>
        <v>43466</v>
      </c>
      <c r="H138" s="30">
        <f t="shared" si="12"/>
        <v>0</v>
      </c>
      <c r="P138" s="37" t="str">
        <f t="shared" si="13"/>
        <v/>
      </c>
      <c r="Q138" s="36" t="s">
        <v>514</v>
      </c>
    </row>
    <row r="139" spans="1:17" ht="25.2" customHeight="1" x14ac:dyDescent="0.25">
      <c r="A139" s="24">
        <v>10579</v>
      </c>
      <c r="B139" s="27" t="s">
        <v>513</v>
      </c>
      <c r="C139" s="24" t="s">
        <v>82</v>
      </c>
      <c r="D139" s="26">
        <v>1775.83</v>
      </c>
      <c r="G139" s="105">
        <f t="shared" si="11"/>
        <v>43466</v>
      </c>
      <c r="H139" s="30">
        <f t="shared" si="12"/>
        <v>0</v>
      </c>
      <c r="P139" s="37" t="str">
        <f t="shared" si="13"/>
        <v/>
      </c>
      <c r="Q139" s="36" t="s">
        <v>513</v>
      </c>
    </row>
    <row r="140" spans="1:17" ht="25.2" customHeight="1" x14ac:dyDescent="0.25">
      <c r="A140" s="24">
        <v>11490</v>
      </c>
      <c r="B140" s="27" t="s">
        <v>93</v>
      </c>
      <c r="C140" s="24" t="s">
        <v>82</v>
      </c>
      <c r="D140" s="26">
        <v>3872.22</v>
      </c>
      <c r="G140" s="105">
        <f t="shared" si="11"/>
        <v>43466</v>
      </c>
      <c r="H140" s="30">
        <f t="shared" si="12"/>
        <v>0</v>
      </c>
      <c r="P140" s="37" t="str">
        <f t="shared" si="13"/>
        <v/>
      </c>
      <c r="Q140" s="36" t="s">
        <v>93</v>
      </c>
    </row>
    <row r="141" spans="1:17" ht="25.2" customHeight="1" x14ac:dyDescent="0.25">
      <c r="A141" s="24">
        <v>10587</v>
      </c>
      <c r="B141" s="27" t="s">
        <v>94</v>
      </c>
      <c r="C141" s="24" t="s">
        <v>82</v>
      </c>
      <c r="D141" s="26">
        <v>1747.96</v>
      </c>
      <c r="G141" s="105">
        <f t="shared" si="11"/>
        <v>43466</v>
      </c>
      <c r="H141" s="30">
        <f t="shared" si="12"/>
        <v>0</v>
      </c>
      <c r="P141" s="37" t="str">
        <f t="shared" si="13"/>
        <v/>
      </c>
      <c r="Q141" s="36" t="s">
        <v>94</v>
      </c>
    </row>
    <row r="142" spans="1:17" ht="25.2" customHeight="1" x14ac:dyDescent="0.25">
      <c r="A142" s="24">
        <v>10589</v>
      </c>
      <c r="B142" s="27" t="s">
        <v>95</v>
      </c>
      <c r="C142" s="24" t="s">
        <v>82</v>
      </c>
      <c r="D142" s="26">
        <v>3832.17</v>
      </c>
      <c r="G142" s="105">
        <f t="shared" si="11"/>
        <v>43466</v>
      </c>
      <c r="H142" s="30">
        <f t="shared" si="12"/>
        <v>0</v>
      </c>
      <c r="P142" s="37" t="str">
        <f t="shared" si="13"/>
        <v/>
      </c>
      <c r="Q142" s="36" t="s">
        <v>95</v>
      </c>
    </row>
    <row r="143" spans="1:17" ht="25.2" customHeight="1" x14ac:dyDescent="0.25">
      <c r="A143" s="24">
        <v>10590</v>
      </c>
      <c r="B143" s="27" t="s">
        <v>96</v>
      </c>
      <c r="C143" s="24" t="s">
        <v>82</v>
      </c>
      <c r="D143" s="26">
        <v>3043.19</v>
      </c>
      <c r="G143" s="105">
        <f t="shared" si="11"/>
        <v>43466</v>
      </c>
      <c r="H143" s="30">
        <f t="shared" si="12"/>
        <v>0</v>
      </c>
      <c r="P143" s="37" t="str">
        <f t="shared" si="13"/>
        <v/>
      </c>
      <c r="Q143" s="36" t="s">
        <v>96</v>
      </c>
    </row>
    <row r="144" spans="1:17" ht="25.2" customHeight="1" x14ac:dyDescent="0.25">
      <c r="A144" s="24">
        <v>10588</v>
      </c>
      <c r="B144" s="27" t="s">
        <v>97</v>
      </c>
      <c r="C144" s="24" t="s">
        <v>82</v>
      </c>
      <c r="D144" s="26">
        <v>2479.65</v>
      </c>
      <c r="G144" s="105">
        <f t="shared" si="11"/>
        <v>43466</v>
      </c>
      <c r="H144" s="30">
        <f t="shared" si="12"/>
        <v>0</v>
      </c>
      <c r="P144" s="37" t="str">
        <f t="shared" si="13"/>
        <v/>
      </c>
      <c r="Q144" s="36" t="s">
        <v>97</v>
      </c>
    </row>
    <row r="145" spans="1:17" ht="25.2" customHeight="1" x14ac:dyDescent="0.25">
      <c r="A145" s="24">
        <v>10581</v>
      </c>
      <c r="B145" s="27" t="s">
        <v>512</v>
      </c>
      <c r="C145" s="24" t="s">
        <v>82</v>
      </c>
      <c r="D145" s="26">
        <v>636.48</v>
      </c>
      <c r="G145" s="105">
        <f t="shared" si="11"/>
        <v>43466</v>
      </c>
      <c r="H145" s="30">
        <f t="shared" si="12"/>
        <v>0</v>
      </c>
      <c r="P145" s="37" t="str">
        <f t="shared" si="13"/>
        <v/>
      </c>
      <c r="Q145" s="36" t="s">
        <v>512</v>
      </c>
    </row>
    <row r="146" spans="1:17" ht="25.2" customHeight="1" x14ac:dyDescent="0.25">
      <c r="A146" s="24">
        <v>10582</v>
      </c>
      <c r="B146" s="27" t="s">
        <v>511</v>
      </c>
      <c r="C146" s="24" t="s">
        <v>82</v>
      </c>
      <c r="D146" s="26">
        <v>763.75</v>
      </c>
      <c r="G146" s="105">
        <f t="shared" si="11"/>
        <v>43466</v>
      </c>
      <c r="H146" s="30">
        <f t="shared" si="12"/>
        <v>0</v>
      </c>
      <c r="P146" s="37" t="str">
        <f t="shared" si="13"/>
        <v/>
      </c>
      <c r="Q146" s="36" t="s">
        <v>511</v>
      </c>
    </row>
    <row r="147" spans="1:17" ht="25.2" customHeight="1" x14ac:dyDescent="0.25">
      <c r="A147" s="24">
        <v>10583</v>
      </c>
      <c r="B147" s="27" t="s">
        <v>510</v>
      </c>
      <c r="C147" s="24" t="s">
        <v>82</v>
      </c>
      <c r="D147" s="26">
        <v>717.56</v>
      </c>
      <c r="G147" s="105">
        <f t="shared" si="11"/>
        <v>43466</v>
      </c>
      <c r="H147" s="30">
        <f t="shared" si="12"/>
        <v>0</v>
      </c>
      <c r="P147" s="37" t="str">
        <f t="shared" si="13"/>
        <v/>
      </c>
      <c r="Q147" s="36" t="s">
        <v>510</v>
      </c>
    </row>
    <row r="148" spans="1:17" ht="25.2" customHeight="1" x14ac:dyDescent="0.25">
      <c r="A148" s="24">
        <v>10580</v>
      </c>
      <c r="B148" s="27" t="s">
        <v>509</v>
      </c>
      <c r="C148" s="24" t="s">
        <v>82</v>
      </c>
      <c r="D148" s="26">
        <v>2036.76</v>
      </c>
      <c r="G148" s="105">
        <f t="shared" si="11"/>
        <v>43466</v>
      </c>
      <c r="H148" s="30">
        <f t="shared" si="12"/>
        <v>0</v>
      </c>
      <c r="P148" s="37" t="str">
        <f t="shared" si="13"/>
        <v/>
      </c>
      <c r="Q148" s="36" t="s">
        <v>509</v>
      </c>
    </row>
    <row r="149" spans="1:17" ht="25.2" customHeight="1" x14ac:dyDescent="0.25">
      <c r="A149" s="24">
        <v>10586</v>
      </c>
      <c r="B149" s="27" t="s">
        <v>98</v>
      </c>
      <c r="C149" s="24" t="s">
        <v>82</v>
      </c>
      <c r="D149" s="26">
        <v>3347.23</v>
      </c>
      <c r="G149" s="105">
        <f t="shared" si="11"/>
        <v>43466</v>
      </c>
      <c r="H149" s="30">
        <f t="shared" si="12"/>
        <v>0</v>
      </c>
      <c r="P149" s="37" t="str">
        <f t="shared" si="13"/>
        <v/>
      </c>
      <c r="Q149" s="36" t="s">
        <v>98</v>
      </c>
    </row>
    <row r="150" spans="1:17" ht="25.2" customHeight="1" x14ac:dyDescent="0.25">
      <c r="A150" s="24">
        <v>10585</v>
      </c>
      <c r="B150" s="27" t="s">
        <v>508</v>
      </c>
      <c r="C150" s="24" t="s">
        <v>82</v>
      </c>
      <c r="D150" s="26">
        <v>1766.84</v>
      </c>
      <c r="G150" s="105">
        <f t="shared" si="11"/>
        <v>43466</v>
      </c>
      <c r="H150" s="30">
        <f t="shared" si="12"/>
        <v>0</v>
      </c>
      <c r="P150" s="37" t="str">
        <f t="shared" si="13"/>
        <v/>
      </c>
      <c r="Q150" s="36" t="s">
        <v>508</v>
      </c>
    </row>
    <row r="151" spans="1:17" ht="25.2" customHeight="1" x14ac:dyDescent="0.25">
      <c r="A151" s="24">
        <v>101454</v>
      </c>
      <c r="B151" s="27" t="s">
        <v>507</v>
      </c>
      <c r="C151" s="24" t="s">
        <v>82</v>
      </c>
      <c r="D151" s="26">
        <v>12232.35</v>
      </c>
      <c r="G151" s="105">
        <f t="shared" si="11"/>
        <v>43466</v>
      </c>
      <c r="H151" s="30">
        <f t="shared" si="12"/>
        <v>0</v>
      </c>
      <c r="P151" s="37" t="str">
        <f t="shared" si="13"/>
        <v/>
      </c>
      <c r="Q151" s="36" t="s">
        <v>507</v>
      </c>
    </row>
    <row r="152" spans="1:17" ht="25.2" customHeight="1" x14ac:dyDescent="0.25">
      <c r="A152" s="24">
        <v>10592</v>
      </c>
      <c r="B152" s="27" t="s">
        <v>506</v>
      </c>
      <c r="C152" s="24" t="s">
        <v>82</v>
      </c>
      <c r="D152" s="26">
        <v>320</v>
      </c>
      <c r="G152" s="105">
        <f t="shared" si="11"/>
        <v>43466</v>
      </c>
      <c r="H152" s="30">
        <f t="shared" si="12"/>
        <v>0</v>
      </c>
      <c r="P152" s="37" t="str">
        <f t="shared" si="13"/>
        <v/>
      </c>
      <c r="Q152" s="36" t="s">
        <v>506</v>
      </c>
    </row>
    <row r="153" spans="1:17" ht="25.2" customHeight="1" x14ac:dyDescent="0.25">
      <c r="A153" s="24">
        <v>99513</v>
      </c>
      <c r="B153" s="27" t="s">
        <v>505</v>
      </c>
      <c r="C153" s="24" t="s">
        <v>79</v>
      </c>
      <c r="D153" s="26">
        <v>717.75</v>
      </c>
      <c r="G153" s="105">
        <f t="shared" si="11"/>
        <v>43466</v>
      </c>
      <c r="H153" s="30">
        <f t="shared" si="12"/>
        <v>0</v>
      </c>
      <c r="P153" s="37" t="str">
        <f t="shared" si="13"/>
        <v/>
      </c>
      <c r="Q153" s="36" t="s">
        <v>505</v>
      </c>
    </row>
    <row r="154" spans="1:17" ht="25.2" customHeight="1" x14ac:dyDescent="0.25">
      <c r="A154" s="24">
        <v>11456</v>
      </c>
      <c r="B154" s="27" t="s">
        <v>504</v>
      </c>
      <c r="C154" s="24" t="s">
        <v>79</v>
      </c>
      <c r="D154" s="26">
        <v>568.22</v>
      </c>
      <c r="G154" s="105">
        <f t="shared" si="11"/>
        <v>43466</v>
      </c>
      <c r="H154" s="30">
        <f t="shared" si="12"/>
        <v>0</v>
      </c>
      <c r="P154" s="37" t="str">
        <f t="shared" si="13"/>
        <v/>
      </c>
      <c r="Q154" s="36" t="s">
        <v>504</v>
      </c>
    </row>
    <row r="155" spans="1:17" ht="25.2" customHeight="1" x14ac:dyDescent="0.25">
      <c r="A155" s="24">
        <v>11502</v>
      </c>
      <c r="B155" s="27" t="s">
        <v>369</v>
      </c>
      <c r="C155" s="24" t="s">
        <v>79</v>
      </c>
      <c r="D155" s="26">
        <v>1368.9</v>
      </c>
      <c r="G155" s="105">
        <f t="shared" si="11"/>
        <v>43466</v>
      </c>
      <c r="H155" s="30">
        <f t="shared" si="12"/>
        <v>0</v>
      </c>
      <c r="P155" s="37" t="str">
        <f t="shared" si="13"/>
        <v/>
      </c>
      <c r="Q155" s="36" t="s">
        <v>369</v>
      </c>
    </row>
    <row r="156" spans="1:17" ht="25.2" customHeight="1" x14ac:dyDescent="0.25">
      <c r="A156" s="24">
        <v>11476</v>
      </c>
      <c r="B156" s="27" t="s">
        <v>99</v>
      </c>
      <c r="C156" s="24" t="s">
        <v>79</v>
      </c>
      <c r="D156" s="26">
        <v>0.26</v>
      </c>
      <c r="G156" s="105">
        <f t="shared" si="11"/>
        <v>43466</v>
      </c>
      <c r="H156" s="30">
        <f t="shared" si="12"/>
        <v>0</v>
      </c>
      <c r="P156" s="37" t="str">
        <f t="shared" si="13"/>
        <v/>
      </c>
      <c r="Q156" s="36" t="s">
        <v>99</v>
      </c>
    </row>
    <row r="157" spans="1:17" ht="25.2" customHeight="1" x14ac:dyDescent="0.25">
      <c r="A157" s="24">
        <v>99567</v>
      </c>
      <c r="B157" s="27" t="s">
        <v>360</v>
      </c>
      <c r="C157" s="24" t="s">
        <v>492</v>
      </c>
      <c r="D157" s="26">
        <v>11.01</v>
      </c>
      <c r="G157" s="105">
        <f t="shared" si="11"/>
        <v>43466</v>
      </c>
      <c r="H157" s="30">
        <f t="shared" si="12"/>
        <v>0</v>
      </c>
      <c r="P157" s="37" t="str">
        <f t="shared" si="13"/>
        <v/>
      </c>
      <c r="Q157" s="36" t="s">
        <v>360</v>
      </c>
    </row>
    <row r="158" spans="1:17" ht="25.2" customHeight="1" x14ac:dyDescent="0.25">
      <c r="A158" s="24">
        <v>99568</v>
      </c>
      <c r="B158" s="27" t="s">
        <v>359</v>
      </c>
      <c r="C158" s="24" t="s">
        <v>79</v>
      </c>
      <c r="D158" s="26">
        <v>350.44</v>
      </c>
      <c r="G158" s="105">
        <f t="shared" ref="G158:G189" si="14">$E$126</f>
        <v>43466</v>
      </c>
      <c r="H158" s="30">
        <f t="shared" si="12"/>
        <v>0</v>
      </c>
      <c r="P158" s="37" t="str">
        <f t="shared" si="13"/>
        <v/>
      </c>
      <c r="Q158" s="36" t="s">
        <v>359</v>
      </c>
    </row>
    <row r="159" spans="1:17" ht="25.2" customHeight="1" x14ac:dyDescent="0.25">
      <c r="A159" s="24">
        <v>99570</v>
      </c>
      <c r="B159" s="27" t="s">
        <v>355</v>
      </c>
      <c r="C159" s="24" t="s">
        <v>79</v>
      </c>
      <c r="D159" s="26">
        <v>684.2</v>
      </c>
      <c r="G159" s="105">
        <f t="shared" si="14"/>
        <v>43466</v>
      </c>
      <c r="H159" s="30">
        <f t="shared" si="12"/>
        <v>0</v>
      </c>
      <c r="P159" s="37" t="str">
        <f t="shared" si="13"/>
        <v/>
      </c>
      <c r="Q159" s="36" t="s">
        <v>355</v>
      </c>
    </row>
    <row r="160" spans="1:17" ht="25.2" customHeight="1" x14ac:dyDescent="0.25">
      <c r="A160" s="24">
        <v>11020</v>
      </c>
      <c r="B160" s="27" t="s">
        <v>100</v>
      </c>
      <c r="C160" s="24" t="s">
        <v>101</v>
      </c>
      <c r="D160" s="26">
        <v>112</v>
      </c>
      <c r="G160" s="105">
        <f t="shared" si="14"/>
        <v>43466</v>
      </c>
      <c r="H160" s="30">
        <f t="shared" ref="H160:H191" si="15">IFERROR(D160*$M$129,0)</f>
        <v>0</v>
      </c>
      <c r="P160" s="37" t="str">
        <f t="shared" si="13"/>
        <v/>
      </c>
      <c r="Q160" s="36" t="s">
        <v>100</v>
      </c>
    </row>
    <row r="161" spans="1:17" ht="25.2" customHeight="1" x14ac:dyDescent="0.25">
      <c r="A161" s="24">
        <v>10534</v>
      </c>
      <c r="B161" s="27" t="s">
        <v>351</v>
      </c>
      <c r="C161" s="24" t="s">
        <v>79</v>
      </c>
      <c r="D161" s="26">
        <v>1395.81</v>
      </c>
      <c r="G161" s="105">
        <f t="shared" si="14"/>
        <v>43466</v>
      </c>
      <c r="H161" s="30">
        <f t="shared" si="15"/>
        <v>0</v>
      </c>
      <c r="P161" s="37" t="str">
        <f t="shared" si="13"/>
        <v/>
      </c>
      <c r="Q161" s="36" t="s">
        <v>351</v>
      </c>
    </row>
    <row r="162" spans="1:17" ht="25.2" customHeight="1" x14ac:dyDescent="0.25">
      <c r="A162" s="24">
        <v>11496</v>
      </c>
      <c r="B162" s="27" t="s">
        <v>503</v>
      </c>
      <c r="C162" s="24" t="s">
        <v>79</v>
      </c>
      <c r="D162" s="26">
        <v>1061.07</v>
      </c>
      <c r="G162" s="105">
        <f t="shared" si="14"/>
        <v>43466</v>
      </c>
      <c r="H162" s="30">
        <f t="shared" si="15"/>
        <v>0</v>
      </c>
      <c r="P162" s="37" t="str">
        <f t="shared" si="13"/>
        <v/>
      </c>
      <c r="Q162" s="36" t="s">
        <v>503</v>
      </c>
    </row>
    <row r="163" spans="1:17" ht="25.2" customHeight="1" x14ac:dyDescent="0.25">
      <c r="A163" s="24">
        <v>11437</v>
      </c>
      <c r="B163" s="27" t="s">
        <v>502</v>
      </c>
      <c r="C163" s="24" t="s">
        <v>79</v>
      </c>
      <c r="D163" s="26">
        <v>1546.98</v>
      </c>
      <c r="G163" s="105">
        <f t="shared" si="14"/>
        <v>43466</v>
      </c>
      <c r="H163" s="30">
        <f t="shared" si="15"/>
        <v>0</v>
      </c>
      <c r="P163" s="37" t="str">
        <f t="shared" si="13"/>
        <v/>
      </c>
      <c r="Q163" s="36" t="s">
        <v>502</v>
      </c>
    </row>
    <row r="164" spans="1:17" ht="25.2" customHeight="1" x14ac:dyDescent="0.25">
      <c r="A164" s="24">
        <v>11440</v>
      </c>
      <c r="B164" s="27" t="s">
        <v>336</v>
      </c>
      <c r="C164" s="24" t="s">
        <v>79</v>
      </c>
      <c r="D164" s="26">
        <v>290.95</v>
      </c>
      <c r="G164" s="105">
        <f t="shared" si="14"/>
        <v>43466</v>
      </c>
      <c r="H164" s="30">
        <f t="shared" si="15"/>
        <v>0</v>
      </c>
      <c r="P164" s="37" t="str">
        <f t="shared" si="13"/>
        <v/>
      </c>
      <c r="Q164" s="36" t="s">
        <v>336</v>
      </c>
    </row>
    <row r="165" spans="1:17" ht="25.2" customHeight="1" x14ac:dyDescent="0.25">
      <c r="A165" s="24">
        <v>11441</v>
      </c>
      <c r="B165" s="27" t="s">
        <v>335</v>
      </c>
      <c r="C165" s="24" t="s">
        <v>79</v>
      </c>
      <c r="D165" s="26">
        <v>381.24</v>
      </c>
      <c r="G165" s="105">
        <f t="shared" si="14"/>
        <v>43466</v>
      </c>
      <c r="H165" s="30">
        <f t="shared" si="15"/>
        <v>0</v>
      </c>
      <c r="P165" s="37" t="str">
        <f t="shared" si="13"/>
        <v/>
      </c>
      <c r="Q165" s="36" t="s">
        <v>335</v>
      </c>
    </row>
    <row r="166" spans="1:17" ht="25.2" customHeight="1" x14ac:dyDescent="0.25">
      <c r="A166" s="24">
        <v>11442</v>
      </c>
      <c r="B166" s="27" t="s">
        <v>501</v>
      </c>
      <c r="C166" s="24" t="s">
        <v>79</v>
      </c>
      <c r="D166" s="26">
        <v>277.82</v>
      </c>
      <c r="G166" s="105">
        <f t="shared" si="14"/>
        <v>43466</v>
      </c>
      <c r="H166" s="30">
        <f t="shared" si="15"/>
        <v>0</v>
      </c>
      <c r="P166" s="37" t="str">
        <f t="shared" si="13"/>
        <v/>
      </c>
      <c r="Q166" s="36" t="s">
        <v>501</v>
      </c>
    </row>
    <row r="167" spans="1:17" ht="25.2" customHeight="1" x14ac:dyDescent="0.25">
      <c r="A167" s="24">
        <v>11445</v>
      </c>
      <c r="B167" s="27" t="s">
        <v>500</v>
      </c>
      <c r="C167" s="24" t="s">
        <v>79</v>
      </c>
      <c r="D167" s="26">
        <v>94.46</v>
      </c>
      <c r="G167" s="105">
        <f t="shared" si="14"/>
        <v>43466</v>
      </c>
      <c r="H167" s="30">
        <f t="shared" si="15"/>
        <v>0</v>
      </c>
      <c r="P167" s="37" t="str">
        <f t="shared" si="13"/>
        <v/>
      </c>
      <c r="Q167" s="36" t="s">
        <v>500</v>
      </c>
    </row>
    <row r="168" spans="1:17" ht="25.2" customHeight="1" x14ac:dyDescent="0.25">
      <c r="A168" s="24">
        <v>101973</v>
      </c>
      <c r="B168" s="27" t="s">
        <v>499</v>
      </c>
      <c r="C168" s="24" t="s">
        <v>79</v>
      </c>
      <c r="D168" s="26">
        <v>351.15</v>
      </c>
      <c r="G168" s="105">
        <f t="shared" si="14"/>
        <v>43466</v>
      </c>
      <c r="H168" s="30">
        <f t="shared" si="15"/>
        <v>0</v>
      </c>
      <c r="P168" s="37" t="str">
        <f t="shared" si="13"/>
        <v/>
      </c>
      <c r="Q168" s="36" t="s">
        <v>499</v>
      </c>
    </row>
    <row r="169" spans="1:17" ht="25.2" customHeight="1" x14ac:dyDescent="0.25">
      <c r="A169" s="24">
        <v>11446</v>
      </c>
      <c r="B169" s="27" t="s">
        <v>498</v>
      </c>
      <c r="C169" s="24" t="s">
        <v>79</v>
      </c>
      <c r="D169" s="26">
        <v>167.95</v>
      </c>
      <c r="G169" s="105">
        <f t="shared" si="14"/>
        <v>43466</v>
      </c>
      <c r="H169" s="30">
        <f t="shared" si="15"/>
        <v>0</v>
      </c>
      <c r="P169" s="37" t="str">
        <f t="shared" si="13"/>
        <v/>
      </c>
      <c r="Q169" s="36" t="s">
        <v>498</v>
      </c>
    </row>
    <row r="170" spans="1:17" ht="25.2" customHeight="1" x14ac:dyDescent="0.25">
      <c r="A170" s="24">
        <v>11447</v>
      </c>
      <c r="B170" s="27" t="s">
        <v>497</v>
      </c>
      <c r="C170" s="24" t="s">
        <v>79</v>
      </c>
      <c r="D170" s="26">
        <v>190.62</v>
      </c>
      <c r="G170" s="105">
        <f t="shared" si="14"/>
        <v>43466</v>
      </c>
      <c r="H170" s="30">
        <f t="shared" si="15"/>
        <v>0</v>
      </c>
      <c r="P170" s="37" t="str">
        <f t="shared" si="13"/>
        <v/>
      </c>
      <c r="Q170" s="36" t="s">
        <v>497</v>
      </c>
    </row>
    <row r="171" spans="1:17" ht="25.2" customHeight="1" x14ac:dyDescent="0.25">
      <c r="A171" s="24">
        <v>11449</v>
      </c>
      <c r="B171" s="27" t="s">
        <v>496</v>
      </c>
      <c r="C171" s="24" t="s">
        <v>79</v>
      </c>
      <c r="D171" s="26">
        <v>241.42</v>
      </c>
      <c r="G171" s="105">
        <f t="shared" si="14"/>
        <v>43466</v>
      </c>
      <c r="H171" s="30">
        <f t="shared" si="15"/>
        <v>0</v>
      </c>
      <c r="P171" s="37" t="str">
        <f t="shared" si="13"/>
        <v/>
      </c>
      <c r="Q171" s="36" t="s">
        <v>496</v>
      </c>
    </row>
    <row r="172" spans="1:17" ht="25.2" customHeight="1" x14ac:dyDescent="0.25">
      <c r="A172" s="24">
        <v>11451</v>
      </c>
      <c r="B172" s="27" t="s">
        <v>333</v>
      </c>
      <c r="C172" s="24" t="s">
        <v>79</v>
      </c>
      <c r="D172" s="26">
        <v>199.43</v>
      </c>
      <c r="G172" s="105">
        <f t="shared" si="14"/>
        <v>43466</v>
      </c>
      <c r="H172" s="30">
        <f t="shared" si="15"/>
        <v>0</v>
      </c>
      <c r="P172" s="37" t="str">
        <f t="shared" si="13"/>
        <v/>
      </c>
      <c r="Q172" s="36" t="s">
        <v>333</v>
      </c>
    </row>
    <row r="173" spans="1:17" ht="25.2" customHeight="1" x14ac:dyDescent="0.25">
      <c r="A173" s="24">
        <v>11432</v>
      </c>
      <c r="B173" s="27" t="s">
        <v>495</v>
      </c>
      <c r="C173" s="24" t="s">
        <v>79</v>
      </c>
      <c r="D173" s="26">
        <v>83.97</v>
      </c>
      <c r="G173" s="105">
        <f t="shared" si="14"/>
        <v>43466</v>
      </c>
      <c r="H173" s="30">
        <f t="shared" si="15"/>
        <v>0</v>
      </c>
      <c r="P173" s="37" t="str">
        <f t="shared" si="13"/>
        <v/>
      </c>
      <c r="Q173" s="36" t="s">
        <v>495</v>
      </c>
    </row>
    <row r="174" spans="1:17" ht="25.2" customHeight="1" x14ac:dyDescent="0.25">
      <c r="A174" s="24">
        <v>11459</v>
      </c>
      <c r="B174" s="27" t="s">
        <v>494</v>
      </c>
      <c r="C174" s="24" t="s">
        <v>79</v>
      </c>
      <c r="D174" s="26">
        <v>1113.99</v>
      </c>
      <c r="G174" s="105">
        <f t="shared" si="14"/>
        <v>43466</v>
      </c>
      <c r="H174" s="30">
        <f t="shared" si="15"/>
        <v>0</v>
      </c>
      <c r="P174" s="37" t="str">
        <f t="shared" si="13"/>
        <v/>
      </c>
      <c r="Q174" s="36" t="s">
        <v>494</v>
      </c>
    </row>
    <row r="175" spans="1:17" ht="25.2" customHeight="1" x14ac:dyDescent="0.25">
      <c r="A175" s="24">
        <v>99571</v>
      </c>
      <c r="B175" s="27" t="s">
        <v>331</v>
      </c>
      <c r="C175" s="24" t="s">
        <v>3</v>
      </c>
      <c r="D175" s="26">
        <v>298.86</v>
      </c>
      <c r="G175" s="105">
        <f t="shared" si="14"/>
        <v>43466</v>
      </c>
      <c r="H175" s="30">
        <f t="shared" si="15"/>
        <v>0</v>
      </c>
      <c r="P175" s="37" t="str">
        <f t="shared" si="13"/>
        <v/>
      </c>
      <c r="Q175" s="36" t="s">
        <v>331</v>
      </c>
    </row>
    <row r="176" spans="1:17" ht="25.2" customHeight="1" x14ac:dyDescent="0.25">
      <c r="A176" s="24">
        <v>10525</v>
      </c>
      <c r="B176" s="27" t="s">
        <v>493</v>
      </c>
      <c r="C176" s="24" t="s">
        <v>79</v>
      </c>
      <c r="D176" s="26">
        <v>188.94</v>
      </c>
      <c r="G176" s="105">
        <f t="shared" si="14"/>
        <v>43466</v>
      </c>
      <c r="H176" s="30">
        <f t="shared" si="15"/>
        <v>0</v>
      </c>
      <c r="P176" s="37" t="str">
        <f t="shared" si="13"/>
        <v/>
      </c>
      <c r="Q176" s="36" t="s">
        <v>493</v>
      </c>
    </row>
    <row r="177" spans="1:17" ht="25.2" customHeight="1" x14ac:dyDescent="0.25">
      <c r="A177" s="24">
        <v>10859</v>
      </c>
      <c r="B177" s="27" t="s">
        <v>102</v>
      </c>
      <c r="C177" s="24" t="s">
        <v>35</v>
      </c>
      <c r="D177" s="26">
        <v>4.37</v>
      </c>
      <c r="G177" s="105">
        <f t="shared" si="14"/>
        <v>43466</v>
      </c>
      <c r="H177" s="30">
        <f t="shared" si="15"/>
        <v>0</v>
      </c>
      <c r="P177" s="37" t="str">
        <f t="shared" si="13"/>
        <v/>
      </c>
      <c r="Q177" s="36" t="s">
        <v>102</v>
      </c>
    </row>
    <row r="178" spans="1:17" ht="25.2" customHeight="1" x14ac:dyDescent="0.25">
      <c r="A178" s="24">
        <v>11471</v>
      </c>
      <c r="B178" s="27" t="s">
        <v>103</v>
      </c>
      <c r="C178" s="24" t="s">
        <v>37</v>
      </c>
      <c r="D178" s="26">
        <v>0</v>
      </c>
      <c r="G178" s="105">
        <f t="shared" si="14"/>
        <v>43466</v>
      </c>
      <c r="H178" s="30">
        <f t="shared" si="15"/>
        <v>0</v>
      </c>
      <c r="P178" s="37" t="str">
        <f t="shared" si="13"/>
        <v/>
      </c>
      <c r="Q178" s="36" t="s">
        <v>103</v>
      </c>
    </row>
    <row r="179" spans="1:17" ht="25.2" customHeight="1" x14ac:dyDescent="0.25">
      <c r="A179" s="24">
        <v>99573</v>
      </c>
      <c r="B179" s="27" t="s">
        <v>323</v>
      </c>
      <c r="C179" s="24" t="s">
        <v>79</v>
      </c>
      <c r="D179" s="26">
        <v>1609.01</v>
      </c>
      <c r="G179" s="105">
        <f t="shared" si="14"/>
        <v>43466</v>
      </c>
      <c r="H179" s="30">
        <f t="shared" si="15"/>
        <v>0</v>
      </c>
      <c r="P179" s="37" t="str">
        <f t="shared" si="13"/>
        <v/>
      </c>
      <c r="Q179" s="36" t="s">
        <v>323</v>
      </c>
    </row>
    <row r="180" spans="1:17" ht="25.2" customHeight="1" x14ac:dyDescent="0.25">
      <c r="A180" s="24">
        <v>101450</v>
      </c>
      <c r="B180" s="27" t="s">
        <v>491</v>
      </c>
      <c r="C180" s="24" t="s">
        <v>492</v>
      </c>
      <c r="D180" s="26">
        <v>464.26</v>
      </c>
      <c r="G180" s="105">
        <f t="shared" si="14"/>
        <v>43466</v>
      </c>
      <c r="H180" s="30">
        <f t="shared" si="15"/>
        <v>0</v>
      </c>
      <c r="P180" s="37" t="str">
        <f t="shared" si="13"/>
        <v/>
      </c>
      <c r="Q180" s="36" t="s">
        <v>491</v>
      </c>
    </row>
    <row r="181" spans="1:17" ht="25.2" customHeight="1" x14ac:dyDescent="0.25">
      <c r="A181" s="24">
        <v>99577</v>
      </c>
      <c r="B181" s="27" t="s">
        <v>314</v>
      </c>
      <c r="C181" s="24" t="s">
        <v>79</v>
      </c>
      <c r="D181" s="26">
        <v>18307.88</v>
      </c>
      <c r="G181" s="105">
        <f t="shared" si="14"/>
        <v>43466</v>
      </c>
      <c r="H181" s="30">
        <f t="shared" si="15"/>
        <v>0</v>
      </c>
      <c r="P181" s="37" t="str">
        <f t="shared" si="13"/>
        <v/>
      </c>
      <c r="Q181" s="36" t="s">
        <v>314</v>
      </c>
    </row>
    <row r="182" spans="1:17" ht="25.2" customHeight="1" x14ac:dyDescent="0.25">
      <c r="A182" s="24">
        <v>99578</v>
      </c>
      <c r="B182" s="27" t="s">
        <v>313</v>
      </c>
      <c r="C182" s="24" t="s">
        <v>79</v>
      </c>
      <c r="D182" s="26">
        <v>1902.43</v>
      </c>
      <c r="G182" s="105">
        <f t="shared" si="14"/>
        <v>43466</v>
      </c>
      <c r="H182" s="30">
        <f t="shared" si="15"/>
        <v>0</v>
      </c>
      <c r="P182" s="37" t="str">
        <f t="shared" si="13"/>
        <v/>
      </c>
      <c r="Q182" s="36" t="s">
        <v>313</v>
      </c>
    </row>
    <row r="183" spans="1:17" ht="25.2" customHeight="1" x14ac:dyDescent="0.25">
      <c r="A183" s="24">
        <v>99579</v>
      </c>
      <c r="B183" s="27" t="s">
        <v>312</v>
      </c>
      <c r="C183" s="24" t="s">
        <v>79</v>
      </c>
      <c r="D183" s="26">
        <v>1541.97</v>
      </c>
      <c r="G183" s="105">
        <f t="shared" si="14"/>
        <v>43466</v>
      </c>
      <c r="H183" s="30">
        <f t="shared" si="15"/>
        <v>0</v>
      </c>
      <c r="P183" s="37" t="str">
        <f t="shared" si="13"/>
        <v/>
      </c>
      <c r="Q183" s="36" t="s">
        <v>312</v>
      </c>
    </row>
    <row r="184" spans="1:17" ht="25.2" customHeight="1" x14ac:dyDescent="0.25">
      <c r="A184" s="24">
        <v>101451</v>
      </c>
      <c r="B184" s="27" t="s">
        <v>490</v>
      </c>
      <c r="C184" s="24" t="s">
        <v>79</v>
      </c>
      <c r="D184" s="26">
        <v>8411.4699999999993</v>
      </c>
      <c r="G184" s="105">
        <f t="shared" si="14"/>
        <v>43466</v>
      </c>
      <c r="H184" s="30">
        <f t="shared" si="15"/>
        <v>0</v>
      </c>
      <c r="P184" s="37" t="str">
        <f t="shared" si="13"/>
        <v/>
      </c>
      <c r="Q184" s="36" t="s">
        <v>490</v>
      </c>
    </row>
    <row r="185" spans="1:17" ht="25.2" customHeight="1" x14ac:dyDescent="0.25">
      <c r="A185" s="24">
        <v>10420</v>
      </c>
      <c r="B185" s="27" t="s">
        <v>489</v>
      </c>
      <c r="C185" s="24" t="s">
        <v>82</v>
      </c>
      <c r="D185" s="26">
        <v>435.84</v>
      </c>
      <c r="G185" s="105">
        <f t="shared" si="14"/>
        <v>43466</v>
      </c>
      <c r="H185" s="30">
        <f t="shared" si="15"/>
        <v>0</v>
      </c>
      <c r="P185" s="37" t="str">
        <f t="shared" si="13"/>
        <v/>
      </c>
      <c r="Q185" s="36" t="s">
        <v>489</v>
      </c>
    </row>
    <row r="186" spans="1:17" ht="25.2" customHeight="1" x14ac:dyDescent="0.25">
      <c r="A186" s="24">
        <v>11501</v>
      </c>
      <c r="B186" s="27" t="s">
        <v>310</v>
      </c>
      <c r="C186" s="24" t="s">
        <v>16</v>
      </c>
      <c r="D186" s="26">
        <v>154.41999999999999</v>
      </c>
      <c r="G186" s="105">
        <f t="shared" si="14"/>
        <v>43466</v>
      </c>
      <c r="H186" s="30">
        <f t="shared" si="15"/>
        <v>0</v>
      </c>
      <c r="P186" s="37" t="str">
        <f t="shared" si="13"/>
        <v/>
      </c>
      <c r="Q186" s="36" t="s">
        <v>310</v>
      </c>
    </row>
    <row r="187" spans="1:17" ht="25.2" customHeight="1" x14ac:dyDescent="0.25">
      <c r="A187" s="24">
        <v>11512</v>
      </c>
      <c r="B187" s="27" t="s">
        <v>104</v>
      </c>
      <c r="C187" s="24" t="s">
        <v>37</v>
      </c>
      <c r="D187" s="26">
        <v>0</v>
      </c>
      <c r="G187" s="105">
        <f t="shared" si="14"/>
        <v>43466</v>
      </c>
      <c r="H187" s="30">
        <f t="shared" si="15"/>
        <v>0</v>
      </c>
      <c r="P187" s="37" t="str">
        <f t="shared" si="13"/>
        <v/>
      </c>
      <c r="Q187" s="36" t="s">
        <v>104</v>
      </c>
    </row>
    <row r="188" spans="1:17" ht="25.2" customHeight="1" x14ac:dyDescent="0.25">
      <c r="A188" s="24">
        <v>11407</v>
      </c>
      <c r="B188" s="27" t="s">
        <v>105</v>
      </c>
      <c r="C188" s="24" t="s">
        <v>16</v>
      </c>
      <c r="D188" s="26">
        <v>9.4499999999999993</v>
      </c>
      <c r="G188" s="105">
        <f t="shared" si="14"/>
        <v>43466</v>
      </c>
      <c r="H188" s="30">
        <f t="shared" si="15"/>
        <v>0</v>
      </c>
      <c r="P188" s="37" t="str">
        <f t="shared" si="13"/>
        <v/>
      </c>
      <c r="Q188" s="36" t="s">
        <v>105</v>
      </c>
    </row>
    <row r="189" spans="1:17" ht="25.2" customHeight="1" x14ac:dyDescent="0.25">
      <c r="A189" s="24">
        <v>11500</v>
      </c>
      <c r="B189" s="27" t="s">
        <v>488</v>
      </c>
      <c r="C189" s="24" t="s">
        <v>79</v>
      </c>
      <c r="D189" s="26">
        <v>379.31</v>
      </c>
      <c r="G189" s="105">
        <f t="shared" si="14"/>
        <v>43466</v>
      </c>
      <c r="H189" s="30">
        <f t="shared" si="15"/>
        <v>0</v>
      </c>
      <c r="P189" s="37" t="str">
        <f t="shared" si="13"/>
        <v/>
      </c>
      <c r="Q189" s="36" t="s">
        <v>488</v>
      </c>
    </row>
    <row r="190" spans="1:17" ht="25.2" customHeight="1" x14ac:dyDescent="0.25">
      <c r="A190" s="24">
        <v>10584</v>
      </c>
      <c r="B190" s="27" t="s">
        <v>106</v>
      </c>
      <c r="C190" s="24" t="s">
        <v>82</v>
      </c>
      <c r="D190" s="26">
        <v>2782.42</v>
      </c>
      <c r="G190" s="105">
        <f t="shared" ref="G190:G221" si="16">$E$126</f>
        <v>43466</v>
      </c>
      <c r="H190" s="30">
        <f t="shared" si="15"/>
        <v>0</v>
      </c>
      <c r="P190" s="37" t="str">
        <f t="shared" si="13"/>
        <v/>
      </c>
      <c r="Q190" s="36" t="s">
        <v>106</v>
      </c>
    </row>
    <row r="191" spans="1:17" ht="25.2" customHeight="1" x14ac:dyDescent="0.25">
      <c r="A191" s="24">
        <v>99582</v>
      </c>
      <c r="B191" s="27" t="s">
        <v>306</v>
      </c>
      <c r="C191" s="24" t="s">
        <v>3</v>
      </c>
      <c r="D191" s="26">
        <v>80.25</v>
      </c>
      <c r="G191" s="105">
        <f t="shared" si="16"/>
        <v>43466</v>
      </c>
      <c r="H191" s="30">
        <f t="shared" si="15"/>
        <v>0</v>
      </c>
      <c r="P191" s="37" t="str">
        <f t="shared" si="13"/>
        <v/>
      </c>
      <c r="Q191" s="36" t="s">
        <v>306</v>
      </c>
    </row>
    <row r="192" spans="1:17" ht="25.2" customHeight="1" x14ac:dyDescent="0.25">
      <c r="A192" s="24">
        <v>99586</v>
      </c>
      <c r="B192" s="27" t="s">
        <v>304</v>
      </c>
      <c r="C192" s="24" t="s">
        <v>79</v>
      </c>
      <c r="D192" s="26">
        <v>97.62</v>
      </c>
      <c r="G192" s="105">
        <f t="shared" si="16"/>
        <v>43466</v>
      </c>
      <c r="H192" s="30">
        <f t="shared" ref="H192:H223" si="17">IFERROR(D192*$M$129,0)</f>
        <v>0</v>
      </c>
      <c r="P192" s="37" t="str">
        <f t="shared" si="13"/>
        <v/>
      </c>
      <c r="Q192" s="36" t="s">
        <v>304</v>
      </c>
    </row>
    <row r="193" spans="1:17" ht="25.2" customHeight="1" x14ac:dyDescent="0.25">
      <c r="A193" s="24">
        <v>99587</v>
      </c>
      <c r="B193" s="27" t="s">
        <v>303</v>
      </c>
      <c r="C193" s="24" t="s">
        <v>3</v>
      </c>
      <c r="D193" s="26">
        <v>113.41</v>
      </c>
      <c r="G193" s="105">
        <f t="shared" si="16"/>
        <v>43466</v>
      </c>
      <c r="H193" s="30">
        <f t="shared" si="17"/>
        <v>0</v>
      </c>
      <c r="P193" s="37" t="str">
        <f t="shared" si="13"/>
        <v/>
      </c>
      <c r="Q193" s="36" t="s">
        <v>303</v>
      </c>
    </row>
    <row r="194" spans="1:17" ht="25.2" customHeight="1" x14ac:dyDescent="0.25">
      <c r="A194" s="24">
        <v>99589</v>
      </c>
      <c r="B194" s="27" t="s">
        <v>301</v>
      </c>
      <c r="C194" s="24" t="s">
        <v>3</v>
      </c>
      <c r="D194" s="26">
        <v>401.76</v>
      </c>
      <c r="G194" s="105">
        <f t="shared" si="16"/>
        <v>43466</v>
      </c>
      <c r="H194" s="30">
        <f t="shared" si="17"/>
        <v>0</v>
      </c>
      <c r="P194" s="37" t="str">
        <f t="shared" ref="P194:P257" si="18">IF(Q194=B194,"","DESCRIÇÃO ALTERADA!")</f>
        <v/>
      </c>
      <c r="Q194" s="36" t="s">
        <v>301</v>
      </c>
    </row>
    <row r="195" spans="1:17" ht="25.2" customHeight="1" x14ac:dyDescent="0.25">
      <c r="A195" s="24">
        <v>99590</v>
      </c>
      <c r="B195" s="27" t="s">
        <v>300</v>
      </c>
      <c r="C195" s="24" t="s">
        <v>3</v>
      </c>
      <c r="D195" s="26">
        <v>608.59</v>
      </c>
      <c r="G195" s="105">
        <f t="shared" si="16"/>
        <v>43466</v>
      </c>
      <c r="H195" s="30">
        <f t="shared" si="17"/>
        <v>0</v>
      </c>
      <c r="P195" s="37" t="str">
        <f t="shared" si="18"/>
        <v/>
      </c>
      <c r="Q195" s="36" t="s">
        <v>300</v>
      </c>
    </row>
    <row r="196" spans="1:17" ht="25.2" customHeight="1" x14ac:dyDescent="0.25">
      <c r="A196" s="24">
        <v>99591</v>
      </c>
      <c r="B196" s="27" t="s">
        <v>299</v>
      </c>
      <c r="C196" s="24" t="s">
        <v>3</v>
      </c>
      <c r="D196" s="26">
        <v>204.28</v>
      </c>
      <c r="G196" s="105">
        <f t="shared" si="16"/>
        <v>43466</v>
      </c>
      <c r="H196" s="30">
        <f t="shared" si="17"/>
        <v>0</v>
      </c>
      <c r="P196" s="37" t="str">
        <f t="shared" si="18"/>
        <v/>
      </c>
      <c r="Q196" s="36" t="s">
        <v>299</v>
      </c>
    </row>
    <row r="197" spans="1:17" ht="25.2" customHeight="1" x14ac:dyDescent="0.25">
      <c r="A197" s="24">
        <v>10515</v>
      </c>
      <c r="B197" s="27" t="s">
        <v>107</v>
      </c>
      <c r="C197" s="24" t="s">
        <v>37</v>
      </c>
      <c r="D197" s="26">
        <v>0</v>
      </c>
      <c r="G197" s="105">
        <f t="shared" si="16"/>
        <v>43466</v>
      </c>
      <c r="H197" s="30">
        <f t="shared" si="17"/>
        <v>0</v>
      </c>
      <c r="P197" s="37" t="str">
        <f t="shared" si="18"/>
        <v/>
      </c>
      <c r="Q197" s="36" t="s">
        <v>107</v>
      </c>
    </row>
    <row r="198" spans="1:17" ht="25.2" customHeight="1" x14ac:dyDescent="0.25">
      <c r="A198" s="24">
        <v>10516</v>
      </c>
      <c r="B198" s="27" t="s">
        <v>108</v>
      </c>
      <c r="C198" s="24" t="s">
        <v>37</v>
      </c>
      <c r="D198" s="26">
        <v>0</v>
      </c>
      <c r="G198" s="105">
        <f t="shared" si="16"/>
        <v>43466</v>
      </c>
      <c r="H198" s="30">
        <f t="shared" si="17"/>
        <v>0</v>
      </c>
      <c r="P198" s="37" t="str">
        <f t="shared" si="18"/>
        <v/>
      </c>
      <c r="Q198" s="36" t="s">
        <v>108</v>
      </c>
    </row>
    <row r="199" spans="1:17" ht="25.2" customHeight="1" x14ac:dyDescent="0.25">
      <c r="A199" s="24">
        <v>99640</v>
      </c>
      <c r="B199" s="27" t="s">
        <v>487</v>
      </c>
      <c r="C199" s="24" t="s">
        <v>37</v>
      </c>
      <c r="D199" s="26">
        <v>0</v>
      </c>
      <c r="G199" s="105">
        <f t="shared" si="16"/>
        <v>43466</v>
      </c>
      <c r="H199" s="30">
        <f t="shared" si="17"/>
        <v>0</v>
      </c>
      <c r="P199" s="37" t="str">
        <f t="shared" si="18"/>
        <v/>
      </c>
      <c r="Q199" s="36" t="s">
        <v>487</v>
      </c>
    </row>
    <row r="200" spans="1:17" ht="25.2" customHeight="1" x14ac:dyDescent="0.25">
      <c r="A200" s="24">
        <v>10514</v>
      </c>
      <c r="B200" s="27" t="s">
        <v>109</v>
      </c>
      <c r="C200" s="24" t="s">
        <v>37</v>
      </c>
      <c r="D200" s="26">
        <v>0</v>
      </c>
      <c r="G200" s="105">
        <f t="shared" si="16"/>
        <v>43466</v>
      </c>
      <c r="H200" s="30">
        <f t="shared" si="17"/>
        <v>0</v>
      </c>
      <c r="P200" s="37" t="str">
        <f t="shared" si="18"/>
        <v/>
      </c>
      <c r="Q200" s="36" t="s">
        <v>109</v>
      </c>
    </row>
    <row r="201" spans="1:17" ht="25.2" customHeight="1" x14ac:dyDescent="0.25">
      <c r="A201" s="24">
        <v>10513</v>
      </c>
      <c r="B201" s="27" t="s">
        <v>486</v>
      </c>
      <c r="C201" s="24" t="s">
        <v>37</v>
      </c>
      <c r="D201" s="26">
        <v>0</v>
      </c>
      <c r="G201" s="105">
        <f t="shared" si="16"/>
        <v>43466</v>
      </c>
      <c r="H201" s="30">
        <f t="shared" si="17"/>
        <v>0</v>
      </c>
      <c r="P201" s="37" t="str">
        <f t="shared" si="18"/>
        <v/>
      </c>
      <c r="Q201" s="36" t="s">
        <v>486</v>
      </c>
    </row>
    <row r="202" spans="1:17" ht="25.2" customHeight="1" x14ac:dyDescent="0.25">
      <c r="G202" s="105">
        <f t="shared" si="16"/>
        <v>43466</v>
      </c>
      <c r="H202" s="30">
        <f t="shared" si="17"/>
        <v>0</v>
      </c>
      <c r="P202" s="37" t="str">
        <f t="shared" si="18"/>
        <v/>
      </c>
      <c r="Q202" s="36"/>
    </row>
    <row r="203" spans="1:17" ht="25.2" customHeight="1" x14ac:dyDescent="0.25">
      <c r="A203" s="111" t="s">
        <v>485</v>
      </c>
      <c r="B203" s="110"/>
      <c r="C203" s="109"/>
      <c r="D203" s="108"/>
      <c r="E203" s="108"/>
      <c r="G203" s="105">
        <f t="shared" si="16"/>
        <v>43466</v>
      </c>
      <c r="H203" s="30">
        <f t="shared" si="17"/>
        <v>0</v>
      </c>
      <c r="P203" s="37" t="str">
        <f t="shared" si="18"/>
        <v/>
      </c>
      <c r="Q203" s="36"/>
    </row>
    <row r="204" spans="1:17" ht="25.2" customHeight="1" x14ac:dyDescent="0.25">
      <c r="A204" s="100" t="s">
        <v>80</v>
      </c>
      <c r="B204" s="99" t="s">
        <v>482</v>
      </c>
      <c r="C204" s="98" t="s">
        <v>9</v>
      </c>
      <c r="D204" s="107" t="s">
        <v>484</v>
      </c>
      <c r="E204" s="107" t="s">
        <v>483</v>
      </c>
      <c r="G204" s="105">
        <f t="shared" si="16"/>
        <v>43466</v>
      </c>
      <c r="H204" s="30">
        <f t="shared" si="17"/>
        <v>0</v>
      </c>
      <c r="P204" s="37" t="str">
        <f t="shared" si="18"/>
        <v/>
      </c>
      <c r="Q204" s="36" t="s">
        <v>482</v>
      </c>
    </row>
    <row r="205" spans="1:17" ht="25.2" customHeight="1" x14ac:dyDescent="0.25">
      <c r="A205" s="24">
        <v>20000</v>
      </c>
      <c r="B205" s="27" t="s">
        <v>481</v>
      </c>
      <c r="C205" s="106" t="s">
        <v>14</v>
      </c>
      <c r="D205" s="106">
        <v>8483</v>
      </c>
      <c r="E205" s="26">
        <v>15612.11</v>
      </c>
      <c r="F205" s="93">
        <f t="shared" ref="F205:F248" si="19">E205/D205-1</f>
        <v>0.84039962277496172</v>
      </c>
      <c r="G205" s="105">
        <f t="shared" si="16"/>
        <v>43466</v>
      </c>
      <c r="H205" s="30">
        <f t="shared" si="17"/>
        <v>0</v>
      </c>
      <c r="P205" s="37" t="str">
        <f t="shared" si="18"/>
        <v/>
      </c>
      <c r="Q205" s="36" t="s">
        <v>481</v>
      </c>
    </row>
    <row r="206" spans="1:17" ht="25.2" customHeight="1" x14ac:dyDescent="0.25">
      <c r="A206" s="24">
        <v>20028</v>
      </c>
      <c r="B206" s="27" t="s">
        <v>166</v>
      </c>
      <c r="C206" s="106" t="s">
        <v>14</v>
      </c>
      <c r="D206" s="106">
        <v>8483</v>
      </c>
      <c r="E206" s="26">
        <v>15612.11</v>
      </c>
      <c r="F206" s="93">
        <f t="shared" si="19"/>
        <v>0.84039962277496172</v>
      </c>
      <c r="G206" s="105">
        <f t="shared" si="16"/>
        <v>43466</v>
      </c>
      <c r="H206" s="30">
        <f t="shared" si="17"/>
        <v>0</v>
      </c>
      <c r="P206" s="37" t="str">
        <f t="shared" si="18"/>
        <v/>
      </c>
      <c r="Q206" s="36" t="s">
        <v>166</v>
      </c>
    </row>
    <row r="207" spans="1:17" ht="25.2" customHeight="1" x14ac:dyDescent="0.25">
      <c r="A207" s="24">
        <v>20105</v>
      </c>
      <c r="B207" s="27" t="s">
        <v>167</v>
      </c>
      <c r="C207" s="106" t="s">
        <v>14</v>
      </c>
      <c r="D207" s="106">
        <v>8773.18</v>
      </c>
      <c r="E207" s="26">
        <v>16146.16</v>
      </c>
      <c r="F207" s="93">
        <f t="shared" si="19"/>
        <v>0.84039994619966762</v>
      </c>
      <c r="G207" s="105">
        <f t="shared" si="16"/>
        <v>43466</v>
      </c>
      <c r="H207" s="30">
        <f t="shared" si="17"/>
        <v>0</v>
      </c>
      <c r="P207" s="37" t="str">
        <f t="shared" si="18"/>
        <v/>
      </c>
      <c r="Q207" s="36" t="s">
        <v>167</v>
      </c>
    </row>
    <row r="208" spans="1:17" ht="25.2" customHeight="1" x14ac:dyDescent="0.25">
      <c r="A208" s="24">
        <v>20001</v>
      </c>
      <c r="B208" s="27" t="s">
        <v>112</v>
      </c>
      <c r="C208" s="106" t="s">
        <v>14</v>
      </c>
      <c r="D208" s="106">
        <v>13630.9</v>
      </c>
      <c r="E208" s="26">
        <v>25086.3</v>
      </c>
      <c r="F208" s="93">
        <f t="shared" si="19"/>
        <v>0.84039938668759939</v>
      </c>
      <c r="G208" s="105">
        <f t="shared" si="16"/>
        <v>43466</v>
      </c>
      <c r="H208" s="30">
        <f t="shared" si="17"/>
        <v>0</v>
      </c>
      <c r="P208" s="37" t="str">
        <f t="shared" si="18"/>
        <v/>
      </c>
      <c r="Q208" s="36" t="s">
        <v>112</v>
      </c>
    </row>
    <row r="209" spans="1:17" ht="25.2" customHeight="1" x14ac:dyDescent="0.25">
      <c r="A209" s="24">
        <v>20021</v>
      </c>
      <c r="B209" s="27" t="s">
        <v>113</v>
      </c>
      <c r="C209" s="106" t="s">
        <v>14</v>
      </c>
      <c r="D209" s="106">
        <v>1921.03</v>
      </c>
      <c r="E209" s="26">
        <v>3535.46</v>
      </c>
      <c r="F209" s="93">
        <f t="shared" si="19"/>
        <v>0.84039811975867118</v>
      </c>
      <c r="G209" s="105">
        <f t="shared" si="16"/>
        <v>43466</v>
      </c>
      <c r="H209" s="30">
        <f t="shared" si="17"/>
        <v>0</v>
      </c>
      <c r="P209" s="37" t="str">
        <f t="shared" si="18"/>
        <v/>
      </c>
      <c r="Q209" s="36" t="s">
        <v>113</v>
      </c>
    </row>
    <row r="210" spans="1:17" ht="25.2" customHeight="1" x14ac:dyDescent="0.25">
      <c r="A210" s="24">
        <v>20023</v>
      </c>
      <c r="B210" s="27" t="s">
        <v>480</v>
      </c>
      <c r="C210" s="106" t="s">
        <v>14</v>
      </c>
      <c r="D210" s="106">
        <v>2137.36</v>
      </c>
      <c r="E210" s="26">
        <v>3933.59</v>
      </c>
      <c r="F210" s="93">
        <f t="shared" si="19"/>
        <v>0.84039656398547735</v>
      </c>
      <c r="G210" s="105">
        <f t="shared" si="16"/>
        <v>43466</v>
      </c>
      <c r="H210" s="30">
        <f t="shared" si="17"/>
        <v>0</v>
      </c>
      <c r="P210" s="37" t="str">
        <f t="shared" si="18"/>
        <v/>
      </c>
      <c r="Q210" s="36" t="s">
        <v>480</v>
      </c>
    </row>
    <row r="211" spans="1:17" ht="25.2" customHeight="1" x14ac:dyDescent="0.25">
      <c r="A211" s="24">
        <v>20025</v>
      </c>
      <c r="B211" s="27" t="s">
        <v>114</v>
      </c>
      <c r="C211" s="106" t="s">
        <v>14</v>
      </c>
      <c r="D211" s="106">
        <v>1921.03</v>
      </c>
      <c r="E211" s="26">
        <v>3535.46</v>
      </c>
      <c r="F211" s="93">
        <f t="shared" si="19"/>
        <v>0.84039811975867118</v>
      </c>
      <c r="G211" s="105">
        <f t="shared" si="16"/>
        <v>43466</v>
      </c>
      <c r="H211" s="30">
        <f t="shared" si="17"/>
        <v>0</v>
      </c>
      <c r="P211" s="37" t="str">
        <f t="shared" si="18"/>
        <v/>
      </c>
      <c r="Q211" s="36" t="s">
        <v>114</v>
      </c>
    </row>
    <row r="212" spans="1:17" ht="25.2" customHeight="1" x14ac:dyDescent="0.25">
      <c r="A212" s="24">
        <v>20026</v>
      </c>
      <c r="B212" s="27" t="s">
        <v>115</v>
      </c>
      <c r="C212" s="106" t="s">
        <v>14</v>
      </c>
      <c r="D212" s="106">
        <v>2137.36</v>
      </c>
      <c r="E212" s="26">
        <v>3933.59</v>
      </c>
      <c r="F212" s="93">
        <f t="shared" si="19"/>
        <v>0.84039656398547735</v>
      </c>
      <c r="G212" s="105">
        <f t="shared" si="16"/>
        <v>43466</v>
      </c>
      <c r="H212" s="30">
        <f t="shared" si="17"/>
        <v>0</v>
      </c>
      <c r="P212" s="37" t="str">
        <f t="shared" si="18"/>
        <v/>
      </c>
      <c r="Q212" s="36" t="s">
        <v>115</v>
      </c>
    </row>
    <row r="213" spans="1:17" ht="25.2" customHeight="1" x14ac:dyDescent="0.25">
      <c r="A213" s="24">
        <v>20027</v>
      </c>
      <c r="B213" s="27" t="s">
        <v>110</v>
      </c>
      <c r="C213" s="106" t="s">
        <v>14</v>
      </c>
      <c r="D213" s="106">
        <v>1674.7</v>
      </c>
      <c r="E213" s="26">
        <v>3082.11</v>
      </c>
      <c r="F213" s="93">
        <f t="shared" si="19"/>
        <v>0.84039529467964424</v>
      </c>
      <c r="G213" s="105">
        <f t="shared" si="16"/>
        <v>43466</v>
      </c>
      <c r="H213" s="30">
        <f t="shared" si="17"/>
        <v>0</v>
      </c>
      <c r="P213" s="37" t="str">
        <f t="shared" si="18"/>
        <v/>
      </c>
      <c r="Q213" s="36" t="s">
        <v>110</v>
      </c>
    </row>
    <row r="214" spans="1:17" ht="25.2" customHeight="1" x14ac:dyDescent="0.25">
      <c r="A214" s="24">
        <v>20029</v>
      </c>
      <c r="B214" s="27" t="s">
        <v>116</v>
      </c>
      <c r="C214" s="106" t="s">
        <v>14</v>
      </c>
      <c r="D214" s="106">
        <v>2137.36</v>
      </c>
      <c r="E214" s="26">
        <v>3933.59</v>
      </c>
      <c r="F214" s="93">
        <f t="shared" si="19"/>
        <v>0.84039656398547735</v>
      </c>
      <c r="G214" s="105">
        <f t="shared" si="16"/>
        <v>43466</v>
      </c>
      <c r="H214" s="30">
        <f t="shared" si="17"/>
        <v>0</v>
      </c>
      <c r="P214" s="37" t="str">
        <f t="shared" si="18"/>
        <v/>
      </c>
      <c r="Q214" s="36" t="s">
        <v>116</v>
      </c>
    </row>
    <row r="215" spans="1:17" ht="25.2" customHeight="1" x14ac:dyDescent="0.25">
      <c r="A215" s="24">
        <v>20032</v>
      </c>
      <c r="B215" s="27" t="s">
        <v>479</v>
      </c>
      <c r="C215" s="106" t="s">
        <v>14</v>
      </c>
      <c r="D215" s="106">
        <v>2137.36</v>
      </c>
      <c r="E215" s="26">
        <v>3933.59</v>
      </c>
      <c r="F215" s="93">
        <f t="shared" si="19"/>
        <v>0.84039656398547735</v>
      </c>
      <c r="G215" s="105">
        <f t="shared" si="16"/>
        <v>43466</v>
      </c>
      <c r="H215" s="30">
        <f t="shared" si="17"/>
        <v>0</v>
      </c>
      <c r="P215" s="37" t="str">
        <f t="shared" si="18"/>
        <v/>
      </c>
      <c r="Q215" s="36" t="s">
        <v>479</v>
      </c>
    </row>
    <row r="216" spans="1:17" ht="25.2" customHeight="1" x14ac:dyDescent="0.25">
      <c r="A216" s="24">
        <v>20024</v>
      </c>
      <c r="B216" s="27" t="s">
        <v>478</v>
      </c>
      <c r="C216" s="106" t="s">
        <v>14</v>
      </c>
      <c r="D216" s="106">
        <v>3564.53</v>
      </c>
      <c r="E216" s="26">
        <v>6560.16</v>
      </c>
      <c r="F216" s="93">
        <f t="shared" si="19"/>
        <v>0.84039971609160236</v>
      </c>
      <c r="G216" s="105">
        <f t="shared" si="16"/>
        <v>43466</v>
      </c>
      <c r="H216" s="30">
        <f t="shared" si="17"/>
        <v>0</v>
      </c>
      <c r="P216" s="37" t="str">
        <f t="shared" si="18"/>
        <v/>
      </c>
      <c r="Q216" s="36" t="s">
        <v>478</v>
      </c>
    </row>
    <row r="217" spans="1:17" ht="25.2" customHeight="1" x14ac:dyDescent="0.25">
      <c r="A217" s="24">
        <v>20043</v>
      </c>
      <c r="B217" s="27" t="s">
        <v>477</v>
      </c>
      <c r="C217" s="106" t="s">
        <v>14</v>
      </c>
      <c r="D217" s="106">
        <v>19906.25</v>
      </c>
      <c r="E217" s="26">
        <v>23887.5</v>
      </c>
      <c r="F217" s="93">
        <f t="shared" si="19"/>
        <v>0.19999999999999996</v>
      </c>
      <c r="G217" s="105">
        <f t="shared" si="16"/>
        <v>43466</v>
      </c>
      <c r="H217" s="30">
        <f t="shared" si="17"/>
        <v>0</v>
      </c>
      <c r="P217" s="37" t="str">
        <f t="shared" si="18"/>
        <v/>
      </c>
      <c r="Q217" s="36" t="s">
        <v>477</v>
      </c>
    </row>
    <row r="218" spans="1:17" ht="25.2" customHeight="1" x14ac:dyDescent="0.25">
      <c r="A218" s="24">
        <v>20044</v>
      </c>
      <c r="B218" s="27" t="s">
        <v>117</v>
      </c>
      <c r="C218" s="106" t="s">
        <v>14</v>
      </c>
      <c r="D218" s="106">
        <v>8483</v>
      </c>
      <c r="E218" s="26">
        <v>15612.11</v>
      </c>
      <c r="F218" s="93">
        <f t="shared" si="19"/>
        <v>0.84039962277496172</v>
      </c>
      <c r="G218" s="105">
        <f t="shared" si="16"/>
        <v>43466</v>
      </c>
      <c r="H218" s="30">
        <f t="shared" si="17"/>
        <v>0</v>
      </c>
      <c r="P218" s="37" t="str">
        <f t="shared" si="18"/>
        <v/>
      </c>
      <c r="Q218" s="36" t="s">
        <v>117</v>
      </c>
    </row>
    <row r="219" spans="1:17" ht="25.2" customHeight="1" x14ac:dyDescent="0.25">
      <c r="A219" s="24">
        <v>20048</v>
      </c>
      <c r="B219" s="27" t="s">
        <v>118</v>
      </c>
      <c r="C219" s="106" t="s">
        <v>14</v>
      </c>
      <c r="D219" s="106">
        <v>3564.53</v>
      </c>
      <c r="E219" s="26">
        <v>6560.16</v>
      </c>
      <c r="F219" s="93">
        <f t="shared" si="19"/>
        <v>0.84039971609160236</v>
      </c>
      <c r="G219" s="105">
        <f t="shared" si="16"/>
        <v>43466</v>
      </c>
      <c r="H219" s="30">
        <f t="shared" si="17"/>
        <v>0</v>
      </c>
      <c r="P219" s="37" t="str">
        <f t="shared" si="18"/>
        <v/>
      </c>
      <c r="Q219" s="36" t="s">
        <v>118</v>
      </c>
    </row>
    <row r="220" spans="1:17" ht="25.2" customHeight="1" x14ac:dyDescent="0.25">
      <c r="A220" s="24">
        <v>20049</v>
      </c>
      <c r="B220" s="27" t="s">
        <v>476</v>
      </c>
      <c r="C220" s="106" t="s">
        <v>14</v>
      </c>
      <c r="D220" s="106">
        <v>4713.42</v>
      </c>
      <c r="E220" s="26">
        <v>8674.57</v>
      </c>
      <c r="F220" s="93">
        <f t="shared" si="19"/>
        <v>0.8403982670757113</v>
      </c>
      <c r="G220" s="105">
        <f t="shared" si="16"/>
        <v>43466</v>
      </c>
      <c r="H220" s="30">
        <f t="shared" si="17"/>
        <v>0</v>
      </c>
      <c r="P220" s="37" t="str">
        <f t="shared" si="18"/>
        <v/>
      </c>
      <c r="Q220" s="36" t="s">
        <v>476</v>
      </c>
    </row>
    <row r="221" spans="1:17" ht="25.2" customHeight="1" x14ac:dyDescent="0.25">
      <c r="A221" s="24">
        <v>20051</v>
      </c>
      <c r="B221" s="27" t="s">
        <v>119</v>
      </c>
      <c r="C221" s="106" t="s">
        <v>14</v>
      </c>
      <c r="D221" s="106">
        <v>6179.74</v>
      </c>
      <c r="E221" s="26">
        <v>11373.19</v>
      </c>
      <c r="F221" s="93">
        <f t="shared" si="19"/>
        <v>0.84039943428040687</v>
      </c>
      <c r="G221" s="105">
        <f t="shared" si="16"/>
        <v>43466</v>
      </c>
      <c r="H221" s="30">
        <f t="shared" si="17"/>
        <v>0</v>
      </c>
      <c r="P221" s="37" t="str">
        <f t="shared" si="18"/>
        <v/>
      </c>
      <c r="Q221" s="36" t="s">
        <v>119</v>
      </c>
    </row>
    <row r="222" spans="1:17" ht="25.2" customHeight="1" x14ac:dyDescent="0.25">
      <c r="A222" s="24">
        <v>20052</v>
      </c>
      <c r="B222" s="27" t="s">
        <v>120</v>
      </c>
      <c r="C222" s="106" t="s">
        <v>14</v>
      </c>
      <c r="D222" s="106">
        <v>2137.36</v>
      </c>
      <c r="E222" s="26">
        <v>3933.59</v>
      </c>
      <c r="F222" s="93">
        <f t="shared" si="19"/>
        <v>0.84039656398547735</v>
      </c>
      <c r="G222" s="105">
        <f t="shared" ref="G222:G248" si="20">$E$126</f>
        <v>43466</v>
      </c>
      <c r="H222" s="30">
        <f t="shared" si="17"/>
        <v>0</v>
      </c>
      <c r="P222" s="37" t="str">
        <f t="shared" si="18"/>
        <v/>
      </c>
      <c r="Q222" s="36" t="s">
        <v>120</v>
      </c>
    </row>
    <row r="223" spans="1:17" ht="25.2" customHeight="1" x14ac:dyDescent="0.25">
      <c r="A223" s="24">
        <v>20054</v>
      </c>
      <c r="B223" s="27" t="s">
        <v>121</v>
      </c>
      <c r="C223" s="106" t="s">
        <v>14</v>
      </c>
      <c r="D223" s="106">
        <v>8483</v>
      </c>
      <c r="E223" s="26">
        <v>15612.11</v>
      </c>
      <c r="F223" s="93">
        <f t="shared" si="19"/>
        <v>0.84039962277496172</v>
      </c>
      <c r="G223" s="105">
        <f t="shared" si="20"/>
        <v>43466</v>
      </c>
      <c r="H223" s="30">
        <f t="shared" si="17"/>
        <v>0</v>
      </c>
      <c r="P223" s="37" t="str">
        <f t="shared" si="18"/>
        <v/>
      </c>
      <c r="Q223" s="36" t="s">
        <v>121</v>
      </c>
    </row>
    <row r="224" spans="1:17" ht="25.2" customHeight="1" x14ac:dyDescent="0.25">
      <c r="A224" s="24">
        <v>20077</v>
      </c>
      <c r="B224" s="27" t="s">
        <v>122</v>
      </c>
      <c r="C224" s="106" t="s">
        <v>14</v>
      </c>
      <c r="D224" s="106">
        <v>8483</v>
      </c>
      <c r="E224" s="26">
        <v>15612.11</v>
      </c>
      <c r="F224" s="93">
        <f t="shared" si="19"/>
        <v>0.84039962277496172</v>
      </c>
      <c r="G224" s="105">
        <f t="shared" si="20"/>
        <v>43466</v>
      </c>
      <c r="H224" s="30">
        <f t="shared" ref="H224:H248" si="21">IFERROR(D224*$M$129,0)</f>
        <v>0</v>
      </c>
      <c r="P224" s="37" t="str">
        <f t="shared" si="18"/>
        <v/>
      </c>
      <c r="Q224" s="36" t="s">
        <v>122</v>
      </c>
    </row>
    <row r="225" spans="1:17" ht="25.2" customHeight="1" x14ac:dyDescent="0.25">
      <c r="A225" s="24">
        <v>20071</v>
      </c>
      <c r="B225" s="27" t="s">
        <v>475</v>
      </c>
      <c r="C225" s="106" t="s">
        <v>14</v>
      </c>
      <c r="D225" s="106">
        <v>17298.93</v>
      </c>
      <c r="E225" s="26">
        <v>20758.71</v>
      </c>
      <c r="F225" s="93">
        <f t="shared" si="19"/>
        <v>0.1999996531577386</v>
      </c>
      <c r="G225" s="105">
        <f t="shared" si="20"/>
        <v>43466</v>
      </c>
      <c r="H225" s="30">
        <f t="shared" si="21"/>
        <v>0</v>
      </c>
      <c r="P225" s="37" t="str">
        <f t="shared" si="18"/>
        <v/>
      </c>
      <c r="Q225" s="36" t="s">
        <v>475</v>
      </c>
    </row>
    <row r="226" spans="1:17" ht="25.2" customHeight="1" x14ac:dyDescent="0.25">
      <c r="A226" s="24">
        <v>20073</v>
      </c>
      <c r="B226" s="27" t="s">
        <v>123</v>
      </c>
      <c r="C226" s="106" t="s">
        <v>14</v>
      </c>
      <c r="D226" s="106">
        <v>17298.93</v>
      </c>
      <c r="E226" s="26">
        <v>31836.95</v>
      </c>
      <c r="F226" s="93">
        <f t="shared" si="19"/>
        <v>0.84039995537296242</v>
      </c>
      <c r="G226" s="105">
        <f t="shared" si="20"/>
        <v>43466</v>
      </c>
      <c r="H226" s="30">
        <f t="shared" si="21"/>
        <v>0</v>
      </c>
      <c r="P226" s="37" t="str">
        <f t="shared" si="18"/>
        <v/>
      </c>
      <c r="Q226" s="36" t="s">
        <v>123</v>
      </c>
    </row>
    <row r="227" spans="1:17" ht="25.2" customHeight="1" x14ac:dyDescent="0.25">
      <c r="A227" s="24">
        <v>20070</v>
      </c>
      <c r="B227" s="27" t="s">
        <v>124</v>
      </c>
      <c r="C227" s="106" t="s">
        <v>14</v>
      </c>
      <c r="D227" s="106">
        <v>8773.18</v>
      </c>
      <c r="E227" s="26">
        <v>16146.16</v>
      </c>
      <c r="F227" s="93">
        <f t="shared" si="19"/>
        <v>0.84039994619966762</v>
      </c>
      <c r="G227" s="105">
        <f t="shared" si="20"/>
        <v>43466</v>
      </c>
      <c r="H227" s="30">
        <f t="shared" si="21"/>
        <v>0</v>
      </c>
      <c r="P227" s="37" t="str">
        <f t="shared" si="18"/>
        <v/>
      </c>
      <c r="Q227" s="36" t="s">
        <v>124</v>
      </c>
    </row>
    <row r="228" spans="1:17" ht="25.2" customHeight="1" x14ac:dyDescent="0.25">
      <c r="A228" s="24">
        <v>20069</v>
      </c>
      <c r="B228" s="27" t="s">
        <v>125</v>
      </c>
      <c r="C228" s="106" t="s">
        <v>14</v>
      </c>
      <c r="D228" s="106">
        <v>10663.79</v>
      </c>
      <c r="E228" s="26">
        <v>19625.63</v>
      </c>
      <c r="F228" s="93">
        <f t="shared" si="19"/>
        <v>0.84039914514445613</v>
      </c>
      <c r="G228" s="105">
        <f t="shared" si="20"/>
        <v>43466</v>
      </c>
      <c r="H228" s="30">
        <f t="shared" si="21"/>
        <v>0</v>
      </c>
      <c r="P228" s="37" t="str">
        <f t="shared" si="18"/>
        <v/>
      </c>
      <c r="Q228" s="36" t="s">
        <v>125</v>
      </c>
    </row>
    <row r="229" spans="1:17" ht="25.2" customHeight="1" x14ac:dyDescent="0.25">
      <c r="A229" s="24">
        <v>20079</v>
      </c>
      <c r="B229" s="27" t="s">
        <v>126</v>
      </c>
      <c r="C229" s="106" t="s">
        <v>14</v>
      </c>
      <c r="D229" s="106">
        <v>13630.9</v>
      </c>
      <c r="E229" s="26">
        <v>25086.3</v>
      </c>
      <c r="F229" s="93">
        <f t="shared" si="19"/>
        <v>0.84039938668759939</v>
      </c>
      <c r="G229" s="105">
        <f t="shared" si="20"/>
        <v>43466</v>
      </c>
      <c r="H229" s="30">
        <f t="shared" si="21"/>
        <v>0</v>
      </c>
      <c r="P229" s="37" t="str">
        <f t="shared" si="18"/>
        <v/>
      </c>
      <c r="Q229" s="36" t="s">
        <v>126</v>
      </c>
    </row>
    <row r="230" spans="1:17" ht="25.2" customHeight="1" x14ac:dyDescent="0.25">
      <c r="A230" s="24">
        <v>20153</v>
      </c>
      <c r="B230" s="27" t="s">
        <v>127</v>
      </c>
      <c r="C230" s="106" t="s">
        <v>14</v>
      </c>
      <c r="D230" s="106">
        <v>17298.93</v>
      </c>
      <c r="E230" s="26">
        <v>31836.95</v>
      </c>
      <c r="F230" s="93">
        <f t="shared" si="19"/>
        <v>0.84039995537296242</v>
      </c>
      <c r="G230" s="105">
        <f t="shared" si="20"/>
        <v>43466</v>
      </c>
      <c r="H230" s="30">
        <f t="shared" si="21"/>
        <v>0</v>
      </c>
      <c r="P230" s="37" t="str">
        <f t="shared" si="18"/>
        <v/>
      </c>
      <c r="Q230" s="36" t="s">
        <v>127</v>
      </c>
    </row>
    <row r="231" spans="1:17" ht="25.2" customHeight="1" x14ac:dyDescent="0.25">
      <c r="A231" s="24">
        <v>20084</v>
      </c>
      <c r="B231" s="27" t="s">
        <v>128</v>
      </c>
      <c r="C231" s="106" t="s">
        <v>14</v>
      </c>
      <c r="D231" s="106">
        <v>13630.9</v>
      </c>
      <c r="E231" s="26">
        <v>25086.3</v>
      </c>
      <c r="F231" s="93">
        <f t="shared" si="19"/>
        <v>0.84039938668759939</v>
      </c>
      <c r="G231" s="105">
        <f t="shared" si="20"/>
        <v>43466</v>
      </c>
      <c r="H231" s="30">
        <f t="shared" si="21"/>
        <v>0</v>
      </c>
      <c r="P231" s="37" t="str">
        <f t="shared" si="18"/>
        <v/>
      </c>
      <c r="Q231" s="36" t="s">
        <v>128</v>
      </c>
    </row>
    <row r="232" spans="1:17" ht="25.2" customHeight="1" x14ac:dyDescent="0.25">
      <c r="A232" s="24">
        <v>20089</v>
      </c>
      <c r="B232" s="27" t="s">
        <v>129</v>
      </c>
      <c r="C232" s="106" t="s">
        <v>14</v>
      </c>
      <c r="D232" s="106">
        <v>3564.53</v>
      </c>
      <c r="E232" s="26">
        <v>6560.16</v>
      </c>
      <c r="F232" s="93">
        <f t="shared" si="19"/>
        <v>0.84039971609160236</v>
      </c>
      <c r="G232" s="105">
        <f t="shared" si="20"/>
        <v>43466</v>
      </c>
      <c r="H232" s="30">
        <f t="shared" si="21"/>
        <v>0</v>
      </c>
      <c r="P232" s="37" t="str">
        <f t="shared" si="18"/>
        <v/>
      </c>
      <c r="Q232" s="36" t="s">
        <v>129</v>
      </c>
    </row>
    <row r="233" spans="1:17" ht="25.2" customHeight="1" x14ac:dyDescent="0.25">
      <c r="A233" s="24">
        <v>20090</v>
      </c>
      <c r="B233" s="27" t="s">
        <v>130</v>
      </c>
      <c r="C233" s="106" t="s">
        <v>14</v>
      </c>
      <c r="D233" s="106">
        <v>2861.02</v>
      </c>
      <c r="E233" s="26">
        <v>5265.42</v>
      </c>
      <c r="F233" s="93">
        <f t="shared" si="19"/>
        <v>0.84039957777296204</v>
      </c>
      <c r="G233" s="105">
        <f t="shared" si="20"/>
        <v>43466</v>
      </c>
      <c r="H233" s="30">
        <f t="shared" si="21"/>
        <v>0</v>
      </c>
      <c r="P233" s="37" t="str">
        <f t="shared" si="18"/>
        <v/>
      </c>
      <c r="Q233" s="36" t="s">
        <v>130</v>
      </c>
    </row>
    <row r="234" spans="1:17" ht="25.2" customHeight="1" x14ac:dyDescent="0.25">
      <c r="A234" s="24">
        <v>20091</v>
      </c>
      <c r="B234" s="27" t="s">
        <v>131</v>
      </c>
      <c r="C234" s="106" t="s">
        <v>14</v>
      </c>
      <c r="D234" s="106">
        <v>4713.42</v>
      </c>
      <c r="E234" s="26">
        <v>8674.57</v>
      </c>
      <c r="F234" s="93">
        <f t="shared" si="19"/>
        <v>0.8403982670757113</v>
      </c>
      <c r="G234" s="105">
        <f t="shared" si="20"/>
        <v>43466</v>
      </c>
      <c r="H234" s="30">
        <f t="shared" si="21"/>
        <v>0</v>
      </c>
      <c r="P234" s="37" t="str">
        <f t="shared" si="18"/>
        <v/>
      </c>
      <c r="Q234" s="36" t="s">
        <v>131</v>
      </c>
    </row>
    <row r="235" spans="1:17" ht="25.2" customHeight="1" x14ac:dyDescent="0.25">
      <c r="A235" s="24">
        <v>20097</v>
      </c>
      <c r="B235" s="27" t="s">
        <v>111</v>
      </c>
      <c r="C235" s="106" t="s">
        <v>14</v>
      </c>
      <c r="D235" s="106">
        <v>1921.03</v>
      </c>
      <c r="E235" s="26">
        <v>3535.46</v>
      </c>
      <c r="F235" s="93">
        <f t="shared" si="19"/>
        <v>0.84039811975867118</v>
      </c>
      <c r="G235" s="105">
        <f t="shared" si="20"/>
        <v>43466</v>
      </c>
      <c r="H235" s="30">
        <f t="shared" si="21"/>
        <v>0</v>
      </c>
      <c r="P235" s="37" t="str">
        <f t="shared" si="18"/>
        <v/>
      </c>
      <c r="Q235" s="36" t="s">
        <v>111</v>
      </c>
    </row>
    <row r="236" spans="1:17" ht="25.2" customHeight="1" x14ac:dyDescent="0.25">
      <c r="A236" s="24">
        <v>20098</v>
      </c>
      <c r="B236" s="27" t="s">
        <v>132</v>
      </c>
      <c r="C236" s="106" t="s">
        <v>14</v>
      </c>
      <c r="D236" s="106">
        <v>2861.02</v>
      </c>
      <c r="E236" s="26">
        <v>5265.42</v>
      </c>
      <c r="F236" s="93">
        <f t="shared" si="19"/>
        <v>0.84039957777296204</v>
      </c>
      <c r="G236" s="105">
        <f t="shared" si="20"/>
        <v>43466</v>
      </c>
      <c r="H236" s="30">
        <f t="shared" si="21"/>
        <v>0</v>
      </c>
      <c r="P236" s="37" t="str">
        <f t="shared" si="18"/>
        <v/>
      </c>
      <c r="Q236" s="36" t="s">
        <v>132</v>
      </c>
    </row>
    <row r="237" spans="1:17" ht="25.2" customHeight="1" x14ac:dyDescent="0.25">
      <c r="A237" s="24">
        <v>20114</v>
      </c>
      <c r="B237" s="27" t="s">
        <v>133</v>
      </c>
      <c r="C237" s="106" t="s">
        <v>14</v>
      </c>
      <c r="D237" s="106">
        <v>2973.33</v>
      </c>
      <c r="E237" s="26">
        <v>5472.11</v>
      </c>
      <c r="F237" s="93">
        <f t="shared" si="19"/>
        <v>0.84039780313655044</v>
      </c>
      <c r="G237" s="105">
        <f t="shared" si="20"/>
        <v>43466</v>
      </c>
      <c r="H237" s="30">
        <f t="shared" si="21"/>
        <v>0</v>
      </c>
      <c r="P237" s="37" t="str">
        <f t="shared" si="18"/>
        <v/>
      </c>
      <c r="Q237" s="36" t="s">
        <v>133</v>
      </c>
    </row>
    <row r="238" spans="1:17" ht="25.2" customHeight="1" x14ac:dyDescent="0.25">
      <c r="A238" s="24">
        <v>20174</v>
      </c>
      <c r="B238" s="27" t="s">
        <v>134</v>
      </c>
      <c r="C238" s="106" t="s">
        <v>14</v>
      </c>
      <c r="D238" s="106">
        <v>1674.7</v>
      </c>
      <c r="E238" s="26">
        <v>3082.11</v>
      </c>
      <c r="F238" s="93">
        <f t="shared" si="19"/>
        <v>0.84039529467964424</v>
      </c>
      <c r="G238" s="105">
        <f t="shared" si="20"/>
        <v>43466</v>
      </c>
      <c r="H238" s="30">
        <f t="shared" si="21"/>
        <v>0</v>
      </c>
      <c r="P238" s="37" t="str">
        <f t="shared" si="18"/>
        <v/>
      </c>
      <c r="Q238" s="36" t="s">
        <v>134</v>
      </c>
    </row>
    <row r="239" spans="1:17" ht="25.2" customHeight="1" x14ac:dyDescent="0.25">
      <c r="A239" s="24">
        <v>20007</v>
      </c>
      <c r="B239" s="27" t="s">
        <v>135</v>
      </c>
      <c r="C239" s="106" t="s">
        <v>14</v>
      </c>
      <c r="D239" s="106">
        <v>2599.16</v>
      </c>
      <c r="E239" s="26">
        <v>4783.49</v>
      </c>
      <c r="F239" s="93">
        <f t="shared" si="19"/>
        <v>0.84039843641791956</v>
      </c>
      <c r="G239" s="105">
        <f t="shared" si="20"/>
        <v>43466</v>
      </c>
      <c r="H239" s="30">
        <f t="shared" si="21"/>
        <v>0</v>
      </c>
      <c r="P239" s="37" t="str">
        <f t="shared" si="18"/>
        <v/>
      </c>
      <c r="Q239" s="36" t="s">
        <v>135</v>
      </c>
    </row>
    <row r="240" spans="1:17" ht="25.2" customHeight="1" x14ac:dyDescent="0.25">
      <c r="A240" s="24">
        <v>20009</v>
      </c>
      <c r="B240" s="27" t="s">
        <v>136</v>
      </c>
      <c r="C240" s="106" t="s">
        <v>14</v>
      </c>
      <c r="D240" s="106">
        <v>2861.02</v>
      </c>
      <c r="E240" s="26">
        <v>5265.42</v>
      </c>
      <c r="F240" s="93">
        <f t="shared" si="19"/>
        <v>0.84039957777296204</v>
      </c>
      <c r="G240" s="105">
        <f t="shared" si="20"/>
        <v>43466</v>
      </c>
      <c r="H240" s="30">
        <f t="shared" si="21"/>
        <v>0</v>
      </c>
      <c r="P240" s="37" t="str">
        <f t="shared" si="18"/>
        <v/>
      </c>
      <c r="Q240" s="36" t="s">
        <v>136</v>
      </c>
    </row>
    <row r="241" spans="1:17" ht="25.2" customHeight="1" x14ac:dyDescent="0.25">
      <c r="A241" s="24">
        <v>99511</v>
      </c>
      <c r="B241" s="27" t="s">
        <v>474</v>
      </c>
      <c r="C241" s="106" t="s">
        <v>14</v>
      </c>
      <c r="D241" s="106">
        <v>3564.53</v>
      </c>
      <c r="E241" s="26">
        <v>6560.16</v>
      </c>
      <c r="F241" s="93">
        <f t="shared" si="19"/>
        <v>0.84039971609160236</v>
      </c>
      <c r="G241" s="105">
        <f t="shared" si="20"/>
        <v>43466</v>
      </c>
      <c r="H241" s="30">
        <f t="shared" si="21"/>
        <v>0</v>
      </c>
      <c r="P241" s="37" t="str">
        <f t="shared" si="18"/>
        <v/>
      </c>
      <c r="Q241" s="36" t="s">
        <v>474</v>
      </c>
    </row>
    <row r="242" spans="1:17" ht="25.2" customHeight="1" x14ac:dyDescent="0.25">
      <c r="A242" s="24">
        <v>99512</v>
      </c>
      <c r="B242" s="27" t="s">
        <v>473</v>
      </c>
      <c r="C242" s="106" t="s">
        <v>14</v>
      </c>
      <c r="D242" s="106">
        <v>4713.42</v>
      </c>
      <c r="E242" s="26">
        <v>8674.57</v>
      </c>
      <c r="F242" s="93">
        <f t="shared" si="19"/>
        <v>0.8403982670757113</v>
      </c>
      <c r="G242" s="105">
        <f t="shared" si="20"/>
        <v>43466</v>
      </c>
      <c r="H242" s="30">
        <f t="shared" si="21"/>
        <v>0</v>
      </c>
      <c r="P242" s="37" t="str">
        <f t="shared" si="18"/>
        <v/>
      </c>
      <c r="Q242" s="36" t="s">
        <v>473</v>
      </c>
    </row>
    <row r="243" spans="1:17" ht="25.2" customHeight="1" x14ac:dyDescent="0.25">
      <c r="A243" s="24">
        <v>20008</v>
      </c>
      <c r="B243" s="27" t="s">
        <v>137</v>
      </c>
      <c r="C243" s="106" t="s">
        <v>14</v>
      </c>
      <c r="D243" s="106">
        <v>2861.02</v>
      </c>
      <c r="E243" s="26">
        <v>5265.42</v>
      </c>
      <c r="F243" s="93">
        <f t="shared" si="19"/>
        <v>0.84039957777296204</v>
      </c>
      <c r="G243" s="105">
        <f t="shared" si="20"/>
        <v>43466</v>
      </c>
      <c r="H243" s="30">
        <f t="shared" si="21"/>
        <v>0</v>
      </c>
      <c r="P243" s="37" t="str">
        <f t="shared" si="18"/>
        <v/>
      </c>
      <c r="Q243" s="36" t="s">
        <v>137</v>
      </c>
    </row>
    <row r="244" spans="1:17" ht="25.2" customHeight="1" x14ac:dyDescent="0.25">
      <c r="A244" s="24">
        <v>20010</v>
      </c>
      <c r="B244" s="27" t="s">
        <v>138</v>
      </c>
      <c r="C244" s="106" t="s">
        <v>14</v>
      </c>
      <c r="D244" s="106">
        <v>3564.53</v>
      </c>
      <c r="E244" s="26">
        <v>6560.16</v>
      </c>
      <c r="F244" s="93">
        <f t="shared" si="19"/>
        <v>0.84039971609160236</v>
      </c>
      <c r="G244" s="105">
        <f t="shared" si="20"/>
        <v>43466</v>
      </c>
      <c r="H244" s="30">
        <f t="shared" si="21"/>
        <v>0</v>
      </c>
      <c r="P244" s="37" t="str">
        <f t="shared" si="18"/>
        <v/>
      </c>
      <c r="Q244" s="36" t="s">
        <v>138</v>
      </c>
    </row>
    <row r="245" spans="1:17" ht="25.2" customHeight="1" x14ac:dyDescent="0.25">
      <c r="A245" s="24">
        <v>99515</v>
      </c>
      <c r="B245" s="27" t="s">
        <v>472</v>
      </c>
      <c r="C245" s="106" t="s">
        <v>14</v>
      </c>
      <c r="D245" s="106">
        <v>6179.74</v>
      </c>
      <c r="E245" s="26">
        <v>11373.19</v>
      </c>
      <c r="F245" s="93">
        <f t="shared" si="19"/>
        <v>0.84039943428040687</v>
      </c>
      <c r="G245" s="105">
        <f t="shared" si="20"/>
        <v>43466</v>
      </c>
      <c r="H245" s="30">
        <f t="shared" si="21"/>
        <v>0</v>
      </c>
      <c r="P245" s="37" t="str">
        <f t="shared" si="18"/>
        <v/>
      </c>
      <c r="Q245" s="36" t="s">
        <v>472</v>
      </c>
    </row>
    <row r="246" spans="1:17" ht="25.2" customHeight="1" x14ac:dyDescent="0.25">
      <c r="A246" s="24">
        <v>20014</v>
      </c>
      <c r="B246" s="27" t="s">
        <v>139</v>
      </c>
      <c r="C246" s="106" t="s">
        <v>14</v>
      </c>
      <c r="D246" s="106">
        <v>3564.53</v>
      </c>
      <c r="E246" s="26">
        <v>6560.16</v>
      </c>
      <c r="F246" s="93">
        <f t="shared" si="19"/>
        <v>0.84039971609160236</v>
      </c>
      <c r="G246" s="105">
        <f t="shared" si="20"/>
        <v>43466</v>
      </c>
      <c r="H246" s="30">
        <f t="shared" si="21"/>
        <v>0</v>
      </c>
      <c r="P246" s="37" t="str">
        <f t="shared" si="18"/>
        <v/>
      </c>
      <c r="Q246" s="36" t="s">
        <v>139</v>
      </c>
    </row>
    <row r="247" spans="1:17" ht="25.2" customHeight="1" x14ac:dyDescent="0.25">
      <c r="A247" s="24">
        <v>20015</v>
      </c>
      <c r="B247" s="27" t="s">
        <v>150</v>
      </c>
      <c r="C247" s="106" t="s">
        <v>14</v>
      </c>
      <c r="D247" s="106">
        <v>2861.02</v>
      </c>
      <c r="E247" s="26">
        <v>5265.42</v>
      </c>
      <c r="F247" s="93">
        <f t="shared" si="19"/>
        <v>0.84039957777296204</v>
      </c>
      <c r="G247" s="105">
        <f t="shared" si="20"/>
        <v>43466</v>
      </c>
      <c r="H247" s="30">
        <f t="shared" si="21"/>
        <v>0</v>
      </c>
      <c r="P247" s="37" t="str">
        <f t="shared" si="18"/>
        <v/>
      </c>
      <c r="Q247" s="36" t="s">
        <v>150</v>
      </c>
    </row>
    <row r="248" spans="1:17" ht="25.2" customHeight="1" x14ac:dyDescent="0.25">
      <c r="A248" s="24">
        <v>20016</v>
      </c>
      <c r="B248" s="27" t="s">
        <v>140</v>
      </c>
      <c r="C248" s="106" t="s">
        <v>14</v>
      </c>
      <c r="D248" s="106">
        <v>4713.42</v>
      </c>
      <c r="E248" s="26">
        <v>8674.57</v>
      </c>
      <c r="F248" s="93">
        <f t="shared" si="19"/>
        <v>0.8403982670757113</v>
      </c>
      <c r="G248" s="105">
        <f t="shared" si="20"/>
        <v>43466</v>
      </c>
      <c r="H248" s="30">
        <f t="shared" si="21"/>
        <v>0</v>
      </c>
      <c r="P248" s="37" t="str">
        <f t="shared" si="18"/>
        <v/>
      </c>
      <c r="Q248" s="36" t="s">
        <v>140</v>
      </c>
    </row>
    <row r="249" spans="1:17" ht="25.2" customHeight="1" x14ac:dyDescent="0.25">
      <c r="P249" s="37" t="str">
        <f t="shared" si="18"/>
        <v/>
      </c>
      <c r="Q249" s="36"/>
    </row>
    <row r="250" spans="1:17" ht="25.2" customHeight="1" x14ac:dyDescent="0.25">
      <c r="A250" s="279" t="s">
        <v>471</v>
      </c>
      <c r="B250" s="279"/>
      <c r="C250" s="279"/>
      <c r="D250" s="104">
        <v>0.35</v>
      </c>
      <c r="E250" s="103">
        <v>41640</v>
      </c>
      <c r="G250" s="88">
        <f t="shared" ref="G250:G281" si="22">$E$250</f>
        <v>41640</v>
      </c>
      <c r="H250" s="102" t="s">
        <v>191</v>
      </c>
      <c r="K250" s="96" t="s">
        <v>190</v>
      </c>
      <c r="L250" s="96" t="s">
        <v>59</v>
      </c>
      <c r="M250" s="96" t="s">
        <v>189</v>
      </c>
      <c r="P250" s="37" t="str">
        <f t="shared" si="18"/>
        <v/>
      </c>
      <c r="Q250" s="36"/>
    </row>
    <row r="251" spans="1:17" ht="25.2" customHeight="1" x14ac:dyDescent="0.25">
      <c r="G251" s="88">
        <f t="shared" si="22"/>
        <v>41640</v>
      </c>
      <c r="H251" s="101">
        <f>$H$3</f>
        <v>44409</v>
      </c>
      <c r="K251" s="96" t="s">
        <v>86</v>
      </c>
      <c r="L251" s="95">
        <f>E250</f>
        <v>41640</v>
      </c>
      <c r="M251" s="94">
        <v>192.333</v>
      </c>
      <c r="P251" s="37" t="str">
        <f t="shared" si="18"/>
        <v/>
      </c>
      <c r="Q251" s="36"/>
    </row>
    <row r="252" spans="1:17" ht="25.2" customHeight="1" x14ac:dyDescent="0.25">
      <c r="A252" s="100" t="s">
        <v>80</v>
      </c>
      <c r="B252" s="99" t="s">
        <v>81</v>
      </c>
      <c r="C252" s="98" t="s">
        <v>9</v>
      </c>
      <c r="D252" s="97" t="s">
        <v>470</v>
      </c>
      <c r="E252" s="97"/>
      <c r="G252" s="88">
        <f t="shared" si="22"/>
        <v>41640</v>
      </c>
      <c r="H252" s="87">
        <f t="shared" ref="H252:H283" si="23">IFERROR(D252*$M$253,0)</f>
        <v>0</v>
      </c>
      <c r="K252" s="96" t="s">
        <v>87</v>
      </c>
      <c r="L252" s="95">
        <f>H251</f>
        <v>44409</v>
      </c>
      <c r="M252" s="94" t="e">
        <f>+$M$4</f>
        <v>#REF!</v>
      </c>
      <c r="P252" s="37" t="str">
        <f t="shared" si="18"/>
        <v/>
      </c>
      <c r="Q252" s="36" t="s">
        <v>81</v>
      </c>
    </row>
    <row r="253" spans="1:17" ht="25.2" customHeight="1" x14ac:dyDescent="0.25">
      <c r="A253" s="92" t="s">
        <v>4</v>
      </c>
      <c r="B253" s="91"/>
      <c r="C253" s="90"/>
      <c r="D253" s="89"/>
      <c r="E253" s="89"/>
      <c r="G253" s="88">
        <f t="shared" si="22"/>
        <v>41640</v>
      </c>
      <c r="H253" s="87">
        <f t="shared" si="23"/>
        <v>0</v>
      </c>
      <c r="K253" s="273" t="s">
        <v>186</v>
      </c>
      <c r="L253" s="273"/>
      <c r="M253" s="43" t="e">
        <f>ROUND(1+((M252-M251)/M251),3)</f>
        <v>#REF!</v>
      </c>
      <c r="P253" s="37" t="str">
        <f t="shared" si="18"/>
        <v/>
      </c>
      <c r="Q253" s="36"/>
    </row>
    <row r="254" spans="1:17" ht="25.2" customHeight="1" x14ac:dyDescent="0.25">
      <c r="A254" s="24">
        <v>42878</v>
      </c>
      <c r="B254" s="27" t="s">
        <v>469</v>
      </c>
      <c r="C254" s="24" t="s">
        <v>82</v>
      </c>
      <c r="D254" s="26">
        <v>3984.66</v>
      </c>
      <c r="G254" s="88">
        <f t="shared" si="22"/>
        <v>41640</v>
      </c>
      <c r="H254" s="87">
        <f t="shared" si="23"/>
        <v>0</v>
      </c>
      <c r="P254" s="37" t="str">
        <f t="shared" si="18"/>
        <v/>
      </c>
      <c r="Q254" s="36" t="s">
        <v>469</v>
      </c>
    </row>
    <row r="255" spans="1:17" ht="25.2" customHeight="1" x14ac:dyDescent="0.25">
      <c r="A255" s="24">
        <v>42888</v>
      </c>
      <c r="B255" s="27" t="s">
        <v>10</v>
      </c>
      <c r="C255" s="24" t="s">
        <v>82</v>
      </c>
      <c r="D255" s="26">
        <v>5712.75</v>
      </c>
      <c r="G255" s="88">
        <f t="shared" si="22"/>
        <v>41640</v>
      </c>
      <c r="H255" s="87">
        <f t="shared" si="23"/>
        <v>0</v>
      </c>
      <c r="P255" s="37" t="str">
        <f t="shared" si="18"/>
        <v/>
      </c>
      <c r="Q255" s="36" t="s">
        <v>10</v>
      </c>
    </row>
    <row r="256" spans="1:17" ht="25.2" customHeight="1" x14ac:dyDescent="0.25">
      <c r="G256" s="88">
        <f t="shared" si="22"/>
        <v>41640</v>
      </c>
      <c r="H256" s="87">
        <f t="shared" si="23"/>
        <v>0</v>
      </c>
      <c r="P256" s="37" t="str">
        <f t="shared" si="18"/>
        <v/>
      </c>
      <c r="Q256" s="36"/>
    </row>
    <row r="257" spans="1:17" ht="25.2" customHeight="1" x14ac:dyDescent="0.25">
      <c r="A257" s="92" t="s">
        <v>4</v>
      </c>
      <c r="B257" s="91"/>
      <c r="C257" s="90"/>
      <c r="D257" s="89"/>
      <c r="E257" s="89"/>
      <c r="G257" s="88">
        <f t="shared" si="22"/>
        <v>41640</v>
      </c>
      <c r="H257" s="87">
        <f t="shared" si="23"/>
        <v>0</v>
      </c>
      <c r="P257" s="37" t="str">
        <f t="shared" si="18"/>
        <v/>
      </c>
      <c r="Q257" s="36"/>
    </row>
    <row r="258" spans="1:17" ht="25.2" customHeight="1" x14ac:dyDescent="0.25">
      <c r="A258" s="24">
        <v>42532</v>
      </c>
      <c r="B258" s="27" t="s">
        <v>468</v>
      </c>
      <c r="C258" s="24" t="s">
        <v>82</v>
      </c>
      <c r="D258" s="26">
        <v>18562.5</v>
      </c>
      <c r="G258" s="88">
        <f t="shared" si="22"/>
        <v>41640</v>
      </c>
      <c r="H258" s="87">
        <f t="shared" si="23"/>
        <v>0</v>
      </c>
      <c r="P258" s="37" t="str">
        <f t="shared" ref="P258:P321" si="24">IF(Q258=B258,"","DESCRIÇÃO ALTERADA!")</f>
        <v/>
      </c>
      <c r="Q258" s="36" t="s">
        <v>468</v>
      </c>
    </row>
    <row r="259" spans="1:17" ht="25.2" customHeight="1" x14ac:dyDescent="0.25">
      <c r="A259" s="24">
        <v>42531</v>
      </c>
      <c r="B259" s="27" t="s">
        <v>467</v>
      </c>
      <c r="C259" s="24" t="s">
        <v>82</v>
      </c>
      <c r="D259" s="26">
        <v>24131.25</v>
      </c>
      <c r="G259" s="88">
        <f t="shared" si="22"/>
        <v>41640</v>
      </c>
      <c r="H259" s="87">
        <f t="shared" si="23"/>
        <v>0</v>
      </c>
      <c r="P259" s="37" t="str">
        <f t="shared" si="24"/>
        <v/>
      </c>
      <c r="Q259" s="36" t="s">
        <v>467</v>
      </c>
    </row>
    <row r="260" spans="1:17" ht="25.2" customHeight="1" x14ac:dyDescent="0.25">
      <c r="G260" s="88">
        <f t="shared" si="22"/>
        <v>41640</v>
      </c>
      <c r="H260" s="87">
        <f t="shared" si="23"/>
        <v>0</v>
      </c>
      <c r="P260" s="37" t="str">
        <f t="shared" si="24"/>
        <v/>
      </c>
      <c r="Q260" s="36"/>
    </row>
    <row r="261" spans="1:17" ht="25.2" customHeight="1" x14ac:dyDescent="0.25">
      <c r="A261" s="92" t="s">
        <v>466</v>
      </c>
      <c r="B261" s="91"/>
      <c r="C261" s="90"/>
      <c r="D261" s="89"/>
      <c r="E261" s="89"/>
      <c r="G261" s="88">
        <f t="shared" si="22"/>
        <v>41640</v>
      </c>
      <c r="H261" s="87">
        <f t="shared" si="23"/>
        <v>0</v>
      </c>
      <c r="P261" s="37" t="str">
        <f t="shared" si="24"/>
        <v/>
      </c>
      <c r="Q261" s="36"/>
    </row>
    <row r="262" spans="1:17" ht="25.2" customHeight="1" x14ac:dyDescent="0.25">
      <c r="A262" s="24">
        <v>42186</v>
      </c>
      <c r="B262" s="27" t="s">
        <v>11</v>
      </c>
      <c r="C262" s="24" t="s">
        <v>82</v>
      </c>
      <c r="D262" s="26">
        <v>2281.5</v>
      </c>
      <c r="G262" s="88">
        <f t="shared" si="22"/>
        <v>41640</v>
      </c>
      <c r="H262" s="87">
        <f t="shared" si="23"/>
        <v>0</v>
      </c>
      <c r="P262" s="37" t="str">
        <f t="shared" si="24"/>
        <v/>
      </c>
      <c r="Q262" s="36" t="s">
        <v>11</v>
      </c>
    </row>
    <row r="263" spans="1:17" ht="25.2" customHeight="1" x14ac:dyDescent="0.25">
      <c r="G263" s="88">
        <f t="shared" si="22"/>
        <v>41640</v>
      </c>
      <c r="H263" s="87">
        <f t="shared" si="23"/>
        <v>0</v>
      </c>
      <c r="P263" s="37" t="str">
        <f t="shared" si="24"/>
        <v/>
      </c>
      <c r="Q263" s="36"/>
    </row>
    <row r="264" spans="1:17" ht="25.2" customHeight="1" x14ac:dyDescent="0.25">
      <c r="A264" s="92" t="s">
        <v>465</v>
      </c>
      <c r="B264" s="91"/>
      <c r="C264" s="90"/>
      <c r="D264" s="89"/>
      <c r="E264" s="89"/>
      <c r="G264" s="88">
        <f t="shared" si="22"/>
        <v>41640</v>
      </c>
      <c r="H264" s="87">
        <f t="shared" si="23"/>
        <v>0</v>
      </c>
      <c r="P264" s="37" t="str">
        <f t="shared" si="24"/>
        <v/>
      </c>
      <c r="Q264" s="36"/>
    </row>
    <row r="265" spans="1:17" ht="25.2" customHeight="1" x14ac:dyDescent="0.25">
      <c r="A265" s="24">
        <v>42651</v>
      </c>
      <c r="B265" s="27" t="s">
        <v>464</v>
      </c>
      <c r="C265" s="24" t="s">
        <v>461</v>
      </c>
      <c r="D265" s="26">
        <v>310.5</v>
      </c>
      <c r="G265" s="88">
        <f t="shared" si="22"/>
        <v>41640</v>
      </c>
      <c r="H265" s="87">
        <f t="shared" si="23"/>
        <v>0</v>
      </c>
      <c r="P265" s="37" t="str">
        <f t="shared" si="24"/>
        <v/>
      </c>
      <c r="Q265" s="36" t="s">
        <v>464</v>
      </c>
    </row>
    <row r="266" spans="1:17" ht="25.2" customHeight="1" x14ac:dyDescent="0.25">
      <c r="A266" s="24">
        <v>42617</v>
      </c>
      <c r="B266" s="27" t="s">
        <v>463</v>
      </c>
      <c r="C266" s="24" t="s">
        <v>79</v>
      </c>
      <c r="D266" s="26">
        <v>31050</v>
      </c>
      <c r="G266" s="88">
        <f t="shared" si="22"/>
        <v>41640</v>
      </c>
      <c r="H266" s="87">
        <f t="shared" si="23"/>
        <v>0</v>
      </c>
      <c r="P266" s="37" t="str">
        <f t="shared" si="24"/>
        <v>DESCRIÇÃO ALTERADA!</v>
      </c>
      <c r="Q266" s="36" t="s">
        <v>462</v>
      </c>
    </row>
    <row r="267" spans="1:17" ht="25.2" customHeight="1" x14ac:dyDescent="0.25">
      <c r="A267" s="24">
        <v>42652</v>
      </c>
      <c r="B267" s="27" t="s">
        <v>460</v>
      </c>
      <c r="C267" s="24" t="s">
        <v>461</v>
      </c>
      <c r="D267" s="26">
        <v>5602.5</v>
      </c>
      <c r="G267" s="88">
        <f t="shared" si="22"/>
        <v>41640</v>
      </c>
      <c r="H267" s="87">
        <f t="shared" si="23"/>
        <v>0</v>
      </c>
      <c r="P267" s="37" t="str">
        <f t="shared" si="24"/>
        <v/>
      </c>
      <c r="Q267" s="36" t="s">
        <v>460</v>
      </c>
    </row>
    <row r="268" spans="1:17" ht="25.2" customHeight="1" x14ac:dyDescent="0.25">
      <c r="A268" s="24">
        <v>40073</v>
      </c>
      <c r="B268" s="27" t="s">
        <v>459</v>
      </c>
      <c r="C268" s="24" t="s">
        <v>79</v>
      </c>
      <c r="D268" s="26">
        <v>1465.3</v>
      </c>
      <c r="G268" s="88">
        <f t="shared" si="22"/>
        <v>41640</v>
      </c>
      <c r="H268" s="87">
        <f t="shared" si="23"/>
        <v>0</v>
      </c>
      <c r="P268" s="37" t="str">
        <f t="shared" si="24"/>
        <v/>
      </c>
      <c r="Q268" s="36" t="s">
        <v>459</v>
      </c>
    </row>
    <row r="269" spans="1:17" ht="25.2" customHeight="1" x14ac:dyDescent="0.25">
      <c r="A269" s="24">
        <v>40072</v>
      </c>
      <c r="B269" s="27" t="s">
        <v>458</v>
      </c>
      <c r="C269" s="24" t="s">
        <v>79</v>
      </c>
      <c r="D269" s="26">
        <v>826.36</v>
      </c>
      <c r="G269" s="88">
        <f t="shared" si="22"/>
        <v>41640</v>
      </c>
      <c r="H269" s="87">
        <f t="shared" si="23"/>
        <v>0</v>
      </c>
      <c r="P269" s="37" t="str">
        <f t="shared" si="24"/>
        <v/>
      </c>
      <c r="Q269" s="36" t="s">
        <v>458</v>
      </c>
    </row>
    <row r="270" spans="1:17" ht="25.2" customHeight="1" x14ac:dyDescent="0.25">
      <c r="A270" s="24">
        <v>42548</v>
      </c>
      <c r="B270" s="27" t="s">
        <v>457</v>
      </c>
      <c r="C270" s="24" t="s">
        <v>79</v>
      </c>
      <c r="D270" s="26">
        <v>797.24</v>
      </c>
      <c r="G270" s="88">
        <f t="shared" si="22"/>
        <v>41640</v>
      </c>
      <c r="H270" s="87">
        <f t="shared" si="23"/>
        <v>0</v>
      </c>
      <c r="P270" s="37" t="str">
        <f t="shared" si="24"/>
        <v/>
      </c>
      <c r="Q270" s="36" t="s">
        <v>457</v>
      </c>
    </row>
    <row r="271" spans="1:17" ht="25.2" customHeight="1" x14ac:dyDescent="0.25">
      <c r="A271" s="24">
        <v>42581</v>
      </c>
      <c r="B271" s="27" t="s">
        <v>456</v>
      </c>
      <c r="C271" s="24" t="s">
        <v>149</v>
      </c>
      <c r="D271" s="26">
        <v>2701.09</v>
      </c>
      <c r="G271" s="88">
        <f t="shared" si="22"/>
        <v>41640</v>
      </c>
      <c r="H271" s="87">
        <f t="shared" si="23"/>
        <v>0</v>
      </c>
      <c r="P271" s="37" t="str">
        <f t="shared" si="24"/>
        <v/>
      </c>
      <c r="Q271" s="36" t="s">
        <v>456</v>
      </c>
    </row>
    <row r="272" spans="1:17" ht="25.2" customHeight="1" x14ac:dyDescent="0.25">
      <c r="A272" s="24">
        <v>42579</v>
      </c>
      <c r="B272" s="27" t="s">
        <v>455</v>
      </c>
      <c r="C272" s="24" t="s">
        <v>149</v>
      </c>
      <c r="D272" s="26">
        <v>1303.6400000000001</v>
      </c>
      <c r="G272" s="88">
        <f t="shared" si="22"/>
        <v>41640</v>
      </c>
      <c r="H272" s="87">
        <f t="shared" si="23"/>
        <v>0</v>
      </c>
      <c r="P272" s="37" t="str">
        <f t="shared" si="24"/>
        <v/>
      </c>
      <c r="Q272" s="36" t="s">
        <v>455</v>
      </c>
    </row>
    <row r="273" spans="1:17" ht="25.2" customHeight="1" x14ac:dyDescent="0.25">
      <c r="A273" s="24">
        <v>42618</v>
      </c>
      <c r="B273" s="27" t="s">
        <v>454</v>
      </c>
      <c r="C273" s="24" t="s">
        <v>149</v>
      </c>
      <c r="D273" s="26">
        <v>902.52</v>
      </c>
      <c r="G273" s="88">
        <f t="shared" si="22"/>
        <v>41640</v>
      </c>
      <c r="H273" s="87">
        <f t="shared" si="23"/>
        <v>0</v>
      </c>
      <c r="P273" s="37" t="str">
        <f t="shared" si="24"/>
        <v/>
      </c>
      <c r="Q273" s="36" t="s">
        <v>454</v>
      </c>
    </row>
    <row r="274" spans="1:17" ht="25.2" customHeight="1" x14ac:dyDescent="0.25">
      <c r="A274" s="24">
        <v>42549</v>
      </c>
      <c r="B274" s="27" t="s">
        <v>453</v>
      </c>
      <c r="C274" s="24" t="s">
        <v>149</v>
      </c>
      <c r="D274" s="26">
        <v>557.79</v>
      </c>
      <c r="G274" s="88">
        <f t="shared" si="22"/>
        <v>41640</v>
      </c>
      <c r="H274" s="87">
        <f t="shared" si="23"/>
        <v>0</v>
      </c>
      <c r="P274" s="37" t="str">
        <f t="shared" si="24"/>
        <v/>
      </c>
      <c r="Q274" s="36" t="s">
        <v>453</v>
      </c>
    </row>
    <row r="275" spans="1:17" ht="25.2" customHeight="1" x14ac:dyDescent="0.25">
      <c r="A275" s="24">
        <v>42941</v>
      </c>
      <c r="B275" s="27" t="s">
        <v>452</v>
      </c>
      <c r="C275" s="24" t="s">
        <v>79</v>
      </c>
      <c r="D275" s="26">
        <v>12330.41</v>
      </c>
      <c r="G275" s="88">
        <f t="shared" si="22"/>
        <v>41640</v>
      </c>
      <c r="H275" s="87">
        <f t="shared" si="23"/>
        <v>0</v>
      </c>
      <c r="P275" s="37" t="str">
        <f t="shared" si="24"/>
        <v/>
      </c>
      <c r="Q275" s="36" t="s">
        <v>452</v>
      </c>
    </row>
    <row r="276" spans="1:17" ht="25.2" customHeight="1" x14ac:dyDescent="0.25">
      <c r="A276" s="24">
        <v>43013</v>
      </c>
      <c r="B276" s="27" t="s">
        <v>451</v>
      </c>
      <c r="C276" s="24" t="s">
        <v>13</v>
      </c>
      <c r="D276" s="26">
        <v>0.14000000000000001</v>
      </c>
      <c r="G276" s="88">
        <f t="shared" si="22"/>
        <v>41640</v>
      </c>
      <c r="H276" s="87">
        <f t="shared" si="23"/>
        <v>0</v>
      </c>
      <c r="P276" s="37" t="str">
        <f t="shared" si="24"/>
        <v/>
      </c>
      <c r="Q276" s="36" t="s">
        <v>451</v>
      </c>
    </row>
    <row r="277" spans="1:17" ht="25.2" customHeight="1" x14ac:dyDescent="0.25">
      <c r="A277" s="24">
        <v>42939</v>
      </c>
      <c r="B277" s="27" t="s">
        <v>450</v>
      </c>
      <c r="C277" s="24" t="s">
        <v>149</v>
      </c>
      <c r="D277" s="26">
        <v>826.57</v>
      </c>
      <c r="G277" s="88">
        <f t="shared" si="22"/>
        <v>41640</v>
      </c>
      <c r="H277" s="87">
        <f t="shared" si="23"/>
        <v>0</v>
      </c>
      <c r="P277" s="37" t="str">
        <f t="shared" si="24"/>
        <v/>
      </c>
      <c r="Q277" s="36" t="s">
        <v>450</v>
      </c>
    </row>
    <row r="278" spans="1:17" ht="25.2" customHeight="1" x14ac:dyDescent="0.25">
      <c r="A278" s="24">
        <v>42641</v>
      </c>
      <c r="B278" s="27" t="s">
        <v>449</v>
      </c>
      <c r="C278" s="24" t="s">
        <v>199</v>
      </c>
      <c r="D278" s="26">
        <v>614.58000000000004</v>
      </c>
      <c r="G278" s="88">
        <f t="shared" si="22"/>
        <v>41640</v>
      </c>
      <c r="H278" s="87">
        <f t="shared" si="23"/>
        <v>0</v>
      </c>
      <c r="P278" s="37" t="str">
        <f t="shared" si="24"/>
        <v>DESCRIÇÃO ALTERADA!</v>
      </c>
      <c r="Q278" s="36" t="s">
        <v>448</v>
      </c>
    </row>
    <row r="279" spans="1:17" ht="25.2" customHeight="1" x14ac:dyDescent="0.25">
      <c r="A279" s="24">
        <v>42640</v>
      </c>
      <c r="B279" s="27" t="s">
        <v>447</v>
      </c>
      <c r="C279" s="24" t="s">
        <v>199</v>
      </c>
      <c r="D279" s="26">
        <v>443</v>
      </c>
      <c r="G279" s="88">
        <f t="shared" si="22"/>
        <v>41640</v>
      </c>
      <c r="H279" s="87">
        <f t="shared" si="23"/>
        <v>0</v>
      </c>
      <c r="P279" s="37" t="str">
        <f t="shared" si="24"/>
        <v>DESCRIÇÃO ALTERADA!</v>
      </c>
      <c r="Q279" s="36" t="s">
        <v>446</v>
      </c>
    </row>
    <row r="280" spans="1:17" ht="25.2" customHeight="1" x14ac:dyDescent="0.25">
      <c r="A280" s="24">
        <v>42639</v>
      </c>
      <c r="B280" s="27" t="s">
        <v>445</v>
      </c>
      <c r="C280" s="24" t="s">
        <v>199</v>
      </c>
      <c r="D280" s="26">
        <v>307.27999999999997</v>
      </c>
      <c r="G280" s="88">
        <f t="shared" si="22"/>
        <v>41640</v>
      </c>
      <c r="H280" s="87">
        <f t="shared" si="23"/>
        <v>0</v>
      </c>
      <c r="P280" s="37" t="str">
        <f t="shared" si="24"/>
        <v>DESCRIÇÃO ALTERADA!</v>
      </c>
      <c r="Q280" s="36" t="s">
        <v>444</v>
      </c>
    </row>
    <row r="281" spans="1:17" ht="25.2" customHeight="1" x14ac:dyDescent="0.25">
      <c r="A281" s="24">
        <v>42644</v>
      </c>
      <c r="B281" s="27" t="s">
        <v>443</v>
      </c>
      <c r="C281" s="24" t="s">
        <v>199</v>
      </c>
      <c r="D281" s="26">
        <v>2303.6999999999998</v>
      </c>
      <c r="G281" s="88">
        <f t="shared" si="22"/>
        <v>41640</v>
      </c>
      <c r="H281" s="87">
        <f t="shared" si="23"/>
        <v>0</v>
      </c>
      <c r="P281" s="37" t="str">
        <f t="shared" si="24"/>
        <v>DESCRIÇÃO ALTERADA!</v>
      </c>
      <c r="Q281" s="36" t="s">
        <v>442</v>
      </c>
    </row>
    <row r="282" spans="1:17" ht="25.2" customHeight="1" x14ac:dyDescent="0.25">
      <c r="A282" s="24">
        <v>42672</v>
      </c>
      <c r="B282" s="27" t="s">
        <v>441</v>
      </c>
      <c r="C282" s="24" t="s">
        <v>149</v>
      </c>
      <c r="D282" s="26">
        <v>688.81</v>
      </c>
      <c r="G282" s="88">
        <f t="shared" ref="G282:G313" si="25">$E$250</f>
        <v>41640</v>
      </c>
      <c r="H282" s="87">
        <f t="shared" si="23"/>
        <v>0</v>
      </c>
      <c r="P282" s="37" t="str">
        <f t="shared" si="24"/>
        <v/>
      </c>
      <c r="Q282" s="36" t="s">
        <v>441</v>
      </c>
    </row>
    <row r="283" spans="1:17" ht="25.2" customHeight="1" x14ac:dyDescent="0.25">
      <c r="A283" s="24">
        <v>42589</v>
      </c>
      <c r="B283" s="27" t="s">
        <v>440</v>
      </c>
      <c r="C283" s="24" t="s">
        <v>149</v>
      </c>
      <c r="D283" s="26">
        <v>558.61</v>
      </c>
      <c r="G283" s="88">
        <f t="shared" si="25"/>
        <v>41640</v>
      </c>
      <c r="H283" s="87">
        <f t="shared" si="23"/>
        <v>0</v>
      </c>
      <c r="P283" s="37" t="str">
        <f t="shared" si="24"/>
        <v/>
      </c>
      <c r="Q283" s="36" t="s">
        <v>440</v>
      </c>
    </row>
    <row r="284" spans="1:17" ht="25.2" customHeight="1" x14ac:dyDescent="0.25">
      <c r="A284" s="24">
        <v>42584</v>
      </c>
      <c r="B284" s="27" t="s">
        <v>439</v>
      </c>
      <c r="C284" s="24" t="s">
        <v>149</v>
      </c>
      <c r="D284" s="26">
        <v>249.75</v>
      </c>
      <c r="G284" s="88">
        <f t="shared" si="25"/>
        <v>41640</v>
      </c>
      <c r="H284" s="87">
        <f t="shared" ref="H284:H315" si="26">IFERROR(D284*$M$253,0)</f>
        <v>0</v>
      </c>
      <c r="P284" s="37" t="str">
        <f t="shared" si="24"/>
        <v/>
      </c>
      <c r="Q284" s="36" t="s">
        <v>439</v>
      </c>
    </row>
    <row r="285" spans="1:17" ht="25.2" customHeight="1" x14ac:dyDescent="0.25">
      <c r="A285" s="24">
        <v>42588</v>
      </c>
      <c r="B285" s="27" t="s">
        <v>438</v>
      </c>
      <c r="C285" s="24" t="s">
        <v>149</v>
      </c>
      <c r="D285" s="26">
        <v>326.60000000000002</v>
      </c>
      <c r="G285" s="88">
        <f t="shared" si="25"/>
        <v>41640</v>
      </c>
      <c r="H285" s="87">
        <f t="shared" si="26"/>
        <v>0</v>
      </c>
      <c r="P285" s="37" t="str">
        <f t="shared" si="24"/>
        <v/>
      </c>
      <c r="Q285" s="36" t="s">
        <v>438</v>
      </c>
    </row>
    <row r="286" spans="1:17" ht="25.2" customHeight="1" x14ac:dyDescent="0.25">
      <c r="G286" s="88">
        <f t="shared" si="25"/>
        <v>41640</v>
      </c>
      <c r="H286" s="87">
        <f t="shared" si="26"/>
        <v>0</v>
      </c>
      <c r="P286" s="37" t="str">
        <f t="shared" si="24"/>
        <v/>
      </c>
      <c r="Q286" s="36"/>
    </row>
    <row r="287" spans="1:17" ht="25.2" customHeight="1" x14ac:dyDescent="0.25">
      <c r="A287" s="92" t="s">
        <v>437</v>
      </c>
      <c r="B287" s="91"/>
      <c r="C287" s="90"/>
      <c r="D287" s="89"/>
      <c r="E287" s="89"/>
      <c r="G287" s="88">
        <f t="shared" si="25"/>
        <v>41640</v>
      </c>
      <c r="H287" s="87">
        <f t="shared" si="26"/>
        <v>0</v>
      </c>
      <c r="P287" s="37" t="str">
        <f t="shared" si="24"/>
        <v/>
      </c>
      <c r="Q287" s="36"/>
    </row>
    <row r="288" spans="1:17" ht="25.2" customHeight="1" x14ac:dyDescent="0.25">
      <c r="A288" s="24">
        <v>43186</v>
      </c>
      <c r="B288" s="27" t="s">
        <v>436</v>
      </c>
      <c r="C288" s="24" t="s">
        <v>79</v>
      </c>
      <c r="D288" s="26">
        <v>1932.55</v>
      </c>
      <c r="G288" s="88">
        <f t="shared" si="25"/>
        <v>41640</v>
      </c>
      <c r="H288" s="87">
        <f t="shared" si="26"/>
        <v>0</v>
      </c>
      <c r="P288" s="37" t="str">
        <f t="shared" si="24"/>
        <v/>
      </c>
      <c r="Q288" s="36" t="s">
        <v>436</v>
      </c>
    </row>
    <row r="289" spans="1:17" ht="25.2" customHeight="1" x14ac:dyDescent="0.25">
      <c r="A289" s="24">
        <v>43185</v>
      </c>
      <c r="B289" s="27" t="s">
        <v>435</v>
      </c>
      <c r="C289" s="24" t="s">
        <v>79</v>
      </c>
      <c r="D289" s="26">
        <v>1206.31</v>
      </c>
      <c r="G289" s="88">
        <f t="shared" si="25"/>
        <v>41640</v>
      </c>
      <c r="H289" s="87">
        <f t="shared" si="26"/>
        <v>0</v>
      </c>
      <c r="P289" s="37" t="str">
        <f t="shared" si="24"/>
        <v>DESCRIÇÃO ALTERADA!</v>
      </c>
      <c r="Q289" s="36" t="s">
        <v>434</v>
      </c>
    </row>
    <row r="290" spans="1:17" ht="25.2" customHeight="1" x14ac:dyDescent="0.25">
      <c r="A290" s="24">
        <v>42643</v>
      </c>
      <c r="B290" s="27" t="s">
        <v>433</v>
      </c>
      <c r="C290" s="24" t="s">
        <v>79</v>
      </c>
      <c r="D290" s="26">
        <v>986.74</v>
      </c>
      <c r="G290" s="88">
        <f t="shared" si="25"/>
        <v>41640</v>
      </c>
      <c r="H290" s="87">
        <f t="shared" si="26"/>
        <v>0</v>
      </c>
      <c r="P290" s="37" t="str">
        <f t="shared" si="24"/>
        <v/>
      </c>
      <c r="Q290" s="36" t="s">
        <v>433</v>
      </c>
    </row>
    <row r="291" spans="1:17" ht="25.2" customHeight="1" x14ac:dyDescent="0.25">
      <c r="A291" s="24">
        <v>43187</v>
      </c>
      <c r="B291" s="27" t="s">
        <v>432</v>
      </c>
      <c r="C291" s="24" t="s">
        <v>79</v>
      </c>
      <c r="D291" s="26">
        <v>4162.4799999999996</v>
      </c>
      <c r="G291" s="88">
        <f t="shared" si="25"/>
        <v>41640</v>
      </c>
      <c r="H291" s="87">
        <f t="shared" si="26"/>
        <v>0</v>
      </c>
      <c r="P291" s="37" t="str">
        <f t="shared" si="24"/>
        <v/>
      </c>
      <c r="Q291" s="36" t="s">
        <v>432</v>
      </c>
    </row>
    <row r="292" spans="1:17" ht="25.2" customHeight="1" x14ac:dyDescent="0.25">
      <c r="A292" s="24">
        <v>42629</v>
      </c>
      <c r="B292" s="27" t="s">
        <v>431</v>
      </c>
      <c r="C292" s="24" t="s">
        <v>149</v>
      </c>
      <c r="D292" s="26">
        <v>1430.55</v>
      </c>
      <c r="G292" s="88">
        <f t="shared" si="25"/>
        <v>41640</v>
      </c>
      <c r="H292" s="87">
        <f t="shared" si="26"/>
        <v>0</v>
      </c>
      <c r="P292" s="37" t="str">
        <f t="shared" si="24"/>
        <v/>
      </c>
      <c r="Q292" s="36" t="s">
        <v>431</v>
      </c>
    </row>
    <row r="293" spans="1:17" ht="25.2" customHeight="1" x14ac:dyDescent="0.25">
      <c r="A293" s="24">
        <v>43179</v>
      </c>
      <c r="B293" s="27" t="s">
        <v>430</v>
      </c>
      <c r="C293" s="24" t="s">
        <v>79</v>
      </c>
      <c r="D293" s="26">
        <v>2573.38</v>
      </c>
      <c r="G293" s="88">
        <f t="shared" si="25"/>
        <v>41640</v>
      </c>
      <c r="H293" s="87">
        <f t="shared" si="26"/>
        <v>0</v>
      </c>
      <c r="P293" s="37" t="str">
        <f t="shared" si="24"/>
        <v/>
      </c>
      <c r="Q293" s="36" t="s">
        <v>430</v>
      </c>
    </row>
    <row r="294" spans="1:17" ht="25.2" customHeight="1" x14ac:dyDescent="0.25">
      <c r="A294" s="24">
        <v>43180</v>
      </c>
      <c r="B294" s="27" t="s">
        <v>429</v>
      </c>
      <c r="C294" s="24" t="s">
        <v>79</v>
      </c>
      <c r="D294" s="26">
        <v>3043.69</v>
      </c>
      <c r="G294" s="88">
        <f t="shared" si="25"/>
        <v>41640</v>
      </c>
      <c r="H294" s="87">
        <f t="shared" si="26"/>
        <v>0</v>
      </c>
      <c r="P294" s="37" t="str">
        <f t="shared" si="24"/>
        <v/>
      </c>
      <c r="Q294" s="36" t="s">
        <v>429</v>
      </c>
    </row>
    <row r="295" spans="1:17" ht="25.2" customHeight="1" x14ac:dyDescent="0.25">
      <c r="A295" s="24">
        <v>43181</v>
      </c>
      <c r="B295" s="27" t="s">
        <v>428</v>
      </c>
      <c r="C295" s="24" t="s">
        <v>79</v>
      </c>
      <c r="D295" s="26">
        <v>3848.49</v>
      </c>
      <c r="G295" s="88">
        <f t="shared" si="25"/>
        <v>41640</v>
      </c>
      <c r="H295" s="87">
        <f t="shared" si="26"/>
        <v>0</v>
      </c>
      <c r="P295" s="37" t="str">
        <f t="shared" si="24"/>
        <v/>
      </c>
      <c r="Q295" s="36" t="s">
        <v>428</v>
      </c>
    </row>
    <row r="296" spans="1:17" ht="25.2" customHeight="1" x14ac:dyDescent="0.25">
      <c r="A296" s="24">
        <v>43182</v>
      </c>
      <c r="B296" s="27" t="s">
        <v>427</v>
      </c>
      <c r="C296" s="24" t="s">
        <v>79</v>
      </c>
      <c r="D296" s="26">
        <v>3197.83</v>
      </c>
      <c r="G296" s="88">
        <f t="shared" si="25"/>
        <v>41640</v>
      </c>
      <c r="H296" s="87">
        <f t="shared" si="26"/>
        <v>0</v>
      </c>
      <c r="P296" s="37" t="str">
        <f t="shared" si="24"/>
        <v/>
      </c>
      <c r="Q296" s="36" t="s">
        <v>427</v>
      </c>
    </row>
    <row r="297" spans="1:17" ht="25.2" customHeight="1" x14ac:dyDescent="0.25">
      <c r="A297" s="24">
        <v>43183</v>
      </c>
      <c r="B297" s="27" t="s">
        <v>426</v>
      </c>
      <c r="C297" s="24" t="s">
        <v>79</v>
      </c>
      <c r="D297" s="26">
        <v>3668.15</v>
      </c>
      <c r="G297" s="88">
        <f t="shared" si="25"/>
        <v>41640</v>
      </c>
      <c r="H297" s="87">
        <f t="shared" si="26"/>
        <v>0</v>
      </c>
      <c r="P297" s="37" t="str">
        <f t="shared" si="24"/>
        <v/>
      </c>
      <c r="Q297" s="36" t="s">
        <v>426</v>
      </c>
    </row>
    <row r="298" spans="1:17" ht="25.2" customHeight="1" x14ac:dyDescent="0.25">
      <c r="A298" s="24">
        <v>43184</v>
      </c>
      <c r="B298" s="27" t="s">
        <v>425</v>
      </c>
      <c r="C298" s="24" t="s">
        <v>79</v>
      </c>
      <c r="D298" s="26">
        <v>4456.08</v>
      </c>
      <c r="G298" s="88">
        <f t="shared" si="25"/>
        <v>41640</v>
      </c>
      <c r="H298" s="87">
        <f t="shared" si="26"/>
        <v>0</v>
      </c>
      <c r="P298" s="37" t="str">
        <f t="shared" si="24"/>
        <v/>
      </c>
      <c r="Q298" s="36" t="s">
        <v>425</v>
      </c>
    </row>
    <row r="299" spans="1:17" ht="25.2" customHeight="1" x14ac:dyDescent="0.25">
      <c r="A299" s="24">
        <v>42624</v>
      </c>
      <c r="B299" s="27" t="s">
        <v>424</v>
      </c>
      <c r="C299" s="24" t="s">
        <v>149</v>
      </c>
      <c r="D299" s="26">
        <v>5131.9799999999996</v>
      </c>
      <c r="G299" s="88">
        <f t="shared" si="25"/>
        <v>41640</v>
      </c>
      <c r="H299" s="87">
        <f t="shared" si="26"/>
        <v>0</v>
      </c>
      <c r="P299" s="37" t="str">
        <f t="shared" si="24"/>
        <v/>
      </c>
      <c r="Q299" s="36" t="s">
        <v>424</v>
      </c>
    </row>
    <row r="300" spans="1:17" ht="25.2" customHeight="1" x14ac:dyDescent="0.25">
      <c r="A300" s="24">
        <v>43223</v>
      </c>
      <c r="B300" s="27" t="s">
        <v>423</v>
      </c>
      <c r="C300" s="24" t="s">
        <v>79</v>
      </c>
      <c r="D300" s="26">
        <v>464.84</v>
      </c>
      <c r="G300" s="88">
        <f t="shared" si="25"/>
        <v>41640</v>
      </c>
      <c r="H300" s="87">
        <f t="shared" si="26"/>
        <v>0</v>
      </c>
      <c r="P300" s="37" t="str">
        <f t="shared" si="24"/>
        <v/>
      </c>
      <c r="Q300" s="36" t="s">
        <v>423</v>
      </c>
    </row>
    <row r="301" spans="1:17" ht="25.2" customHeight="1" x14ac:dyDescent="0.25">
      <c r="A301" s="24">
        <v>43224</v>
      </c>
      <c r="B301" s="27" t="s">
        <v>422</v>
      </c>
      <c r="C301" s="24" t="s">
        <v>79</v>
      </c>
      <c r="D301" s="26">
        <v>570.19000000000005</v>
      </c>
      <c r="G301" s="88">
        <f t="shared" si="25"/>
        <v>41640</v>
      </c>
      <c r="H301" s="87">
        <f t="shared" si="26"/>
        <v>0</v>
      </c>
      <c r="P301" s="37" t="str">
        <f t="shared" si="24"/>
        <v/>
      </c>
      <c r="Q301" s="36" t="s">
        <v>422</v>
      </c>
    </row>
    <row r="302" spans="1:17" ht="25.2" customHeight="1" x14ac:dyDescent="0.25">
      <c r="A302" s="24">
        <v>43146</v>
      </c>
      <c r="B302" s="27" t="s">
        <v>421</v>
      </c>
      <c r="C302" s="24" t="s">
        <v>79</v>
      </c>
      <c r="D302" s="26">
        <v>2382.64</v>
      </c>
      <c r="G302" s="88">
        <f t="shared" si="25"/>
        <v>41640</v>
      </c>
      <c r="H302" s="87">
        <f t="shared" si="26"/>
        <v>0</v>
      </c>
      <c r="P302" s="37" t="str">
        <f t="shared" si="24"/>
        <v/>
      </c>
      <c r="Q302" s="36" t="s">
        <v>421</v>
      </c>
    </row>
    <row r="303" spans="1:17" ht="25.2" customHeight="1" x14ac:dyDescent="0.25">
      <c r="A303" s="24">
        <v>43113</v>
      </c>
      <c r="B303" s="27" t="s">
        <v>420</v>
      </c>
      <c r="C303" s="24" t="s">
        <v>149</v>
      </c>
      <c r="D303" s="26">
        <v>4064.25</v>
      </c>
      <c r="G303" s="88">
        <f t="shared" si="25"/>
        <v>41640</v>
      </c>
      <c r="H303" s="87">
        <f t="shared" si="26"/>
        <v>0</v>
      </c>
      <c r="P303" s="37" t="str">
        <f t="shared" si="24"/>
        <v/>
      </c>
      <c r="Q303" s="36" t="s">
        <v>420</v>
      </c>
    </row>
    <row r="304" spans="1:17" ht="25.2" customHeight="1" x14ac:dyDescent="0.25">
      <c r="A304" s="24">
        <v>43115</v>
      </c>
      <c r="B304" s="27" t="s">
        <v>419</v>
      </c>
      <c r="C304" s="24" t="s">
        <v>149</v>
      </c>
      <c r="D304" s="26">
        <v>6651.05</v>
      </c>
      <c r="G304" s="88">
        <f t="shared" si="25"/>
        <v>41640</v>
      </c>
      <c r="H304" s="87">
        <f t="shared" si="26"/>
        <v>0</v>
      </c>
      <c r="P304" s="37" t="str">
        <f t="shared" si="24"/>
        <v/>
      </c>
      <c r="Q304" s="36" t="s">
        <v>419</v>
      </c>
    </row>
    <row r="305" spans="1:17" ht="25.2" customHeight="1" x14ac:dyDescent="0.25">
      <c r="A305" s="24">
        <v>43112</v>
      </c>
      <c r="B305" s="27" t="s">
        <v>418</v>
      </c>
      <c r="C305" s="24" t="s">
        <v>149</v>
      </c>
      <c r="D305" s="26">
        <v>2923.03</v>
      </c>
      <c r="G305" s="88">
        <f t="shared" si="25"/>
        <v>41640</v>
      </c>
      <c r="H305" s="87">
        <f t="shared" si="26"/>
        <v>0</v>
      </c>
      <c r="P305" s="37" t="str">
        <f t="shared" si="24"/>
        <v/>
      </c>
      <c r="Q305" s="36" t="s">
        <v>418</v>
      </c>
    </row>
    <row r="306" spans="1:17" ht="25.2" customHeight="1" x14ac:dyDescent="0.25">
      <c r="A306" s="24">
        <v>43114</v>
      </c>
      <c r="B306" s="27" t="s">
        <v>417</v>
      </c>
      <c r="C306" s="24" t="s">
        <v>149</v>
      </c>
      <c r="D306" s="26">
        <v>4698.28</v>
      </c>
      <c r="G306" s="88">
        <f t="shared" si="25"/>
        <v>41640</v>
      </c>
      <c r="H306" s="87">
        <f t="shared" si="26"/>
        <v>0</v>
      </c>
      <c r="P306" s="37" t="str">
        <f t="shared" si="24"/>
        <v/>
      </c>
      <c r="Q306" s="36" t="s">
        <v>417</v>
      </c>
    </row>
    <row r="307" spans="1:17" ht="25.2" customHeight="1" x14ac:dyDescent="0.25">
      <c r="A307" s="24">
        <v>43145</v>
      </c>
      <c r="B307" s="27" t="s">
        <v>416</v>
      </c>
      <c r="C307" s="24" t="s">
        <v>149</v>
      </c>
      <c r="D307" s="26">
        <v>4825.07</v>
      </c>
      <c r="G307" s="88">
        <f t="shared" si="25"/>
        <v>41640</v>
      </c>
      <c r="H307" s="87">
        <f t="shared" si="26"/>
        <v>0</v>
      </c>
      <c r="P307" s="37" t="str">
        <f t="shared" si="24"/>
        <v/>
      </c>
      <c r="Q307" s="36" t="s">
        <v>416</v>
      </c>
    </row>
    <row r="308" spans="1:17" ht="25.2" customHeight="1" x14ac:dyDescent="0.25">
      <c r="A308" s="24">
        <v>43124</v>
      </c>
      <c r="B308" s="27" t="s">
        <v>415</v>
      </c>
      <c r="C308" s="24" t="s">
        <v>149</v>
      </c>
      <c r="D308" s="26">
        <v>3455.6</v>
      </c>
      <c r="G308" s="88">
        <f t="shared" si="25"/>
        <v>41640</v>
      </c>
      <c r="H308" s="87">
        <f t="shared" si="26"/>
        <v>0</v>
      </c>
      <c r="P308" s="37" t="str">
        <f t="shared" si="24"/>
        <v/>
      </c>
      <c r="Q308" s="36" t="s">
        <v>415</v>
      </c>
    </row>
    <row r="309" spans="1:17" ht="25.2" customHeight="1" x14ac:dyDescent="0.25">
      <c r="A309" s="24">
        <v>43174</v>
      </c>
      <c r="B309" s="27" t="s">
        <v>414</v>
      </c>
      <c r="C309" s="24" t="s">
        <v>79</v>
      </c>
      <c r="D309" s="26">
        <v>4852.04</v>
      </c>
      <c r="G309" s="88">
        <f t="shared" si="25"/>
        <v>41640</v>
      </c>
      <c r="H309" s="87">
        <f t="shared" si="26"/>
        <v>0</v>
      </c>
      <c r="P309" s="37" t="str">
        <f t="shared" si="24"/>
        <v/>
      </c>
      <c r="Q309" s="36" t="s">
        <v>414</v>
      </c>
    </row>
    <row r="310" spans="1:17" ht="25.2" customHeight="1" x14ac:dyDescent="0.25">
      <c r="A310" s="24">
        <v>42600</v>
      </c>
      <c r="B310" s="27" t="s">
        <v>413</v>
      </c>
      <c r="C310" s="24" t="s">
        <v>79</v>
      </c>
      <c r="D310" s="26">
        <v>3636.46</v>
      </c>
      <c r="G310" s="88">
        <f t="shared" si="25"/>
        <v>41640</v>
      </c>
      <c r="H310" s="87">
        <f t="shared" si="26"/>
        <v>0</v>
      </c>
      <c r="P310" s="37" t="str">
        <f t="shared" si="24"/>
        <v/>
      </c>
      <c r="Q310" s="36" t="s">
        <v>413</v>
      </c>
    </row>
    <row r="311" spans="1:17" ht="25.2" customHeight="1" x14ac:dyDescent="0.25">
      <c r="A311" s="24">
        <v>43175</v>
      </c>
      <c r="B311" s="27" t="s">
        <v>412</v>
      </c>
      <c r="C311" s="24" t="s">
        <v>79</v>
      </c>
      <c r="D311" s="26">
        <v>9061.26</v>
      </c>
      <c r="G311" s="88">
        <f t="shared" si="25"/>
        <v>41640</v>
      </c>
      <c r="H311" s="87">
        <f t="shared" si="26"/>
        <v>0</v>
      </c>
      <c r="P311" s="37" t="str">
        <f t="shared" si="24"/>
        <v/>
      </c>
      <c r="Q311" s="36" t="s">
        <v>412</v>
      </c>
    </row>
    <row r="312" spans="1:17" ht="25.2" customHeight="1" x14ac:dyDescent="0.25">
      <c r="A312" s="24">
        <v>43176</v>
      </c>
      <c r="B312" s="27" t="s">
        <v>411</v>
      </c>
      <c r="C312" s="24" t="s">
        <v>79</v>
      </c>
      <c r="D312" s="26">
        <v>11172.68</v>
      </c>
      <c r="G312" s="88">
        <f t="shared" si="25"/>
        <v>41640</v>
      </c>
      <c r="H312" s="87">
        <f t="shared" si="26"/>
        <v>0</v>
      </c>
      <c r="P312" s="37" t="str">
        <f t="shared" si="24"/>
        <v/>
      </c>
      <c r="Q312" s="36" t="s">
        <v>411</v>
      </c>
    </row>
    <row r="313" spans="1:17" ht="25.2" customHeight="1" x14ac:dyDescent="0.25">
      <c r="A313" s="24">
        <v>43276</v>
      </c>
      <c r="B313" s="27" t="s">
        <v>410</v>
      </c>
      <c r="C313" s="24" t="s">
        <v>13</v>
      </c>
      <c r="D313" s="26">
        <v>10.86</v>
      </c>
      <c r="G313" s="88">
        <f t="shared" si="25"/>
        <v>41640</v>
      </c>
      <c r="H313" s="87">
        <f t="shared" si="26"/>
        <v>0</v>
      </c>
      <c r="P313" s="37" t="str">
        <f t="shared" si="24"/>
        <v/>
      </c>
      <c r="Q313" s="36" t="s">
        <v>410</v>
      </c>
    </row>
    <row r="314" spans="1:17" ht="25.2" customHeight="1" x14ac:dyDescent="0.25">
      <c r="A314" s="24">
        <v>43273</v>
      </c>
      <c r="B314" s="27" t="s">
        <v>409</v>
      </c>
      <c r="C314" s="24" t="s">
        <v>13</v>
      </c>
      <c r="D314" s="26">
        <v>18.170000000000002</v>
      </c>
      <c r="G314" s="88">
        <f t="shared" ref="G314:G345" si="27">$E$250</f>
        <v>41640</v>
      </c>
      <c r="H314" s="87">
        <f t="shared" si="26"/>
        <v>0</v>
      </c>
      <c r="P314" s="37" t="str">
        <f t="shared" si="24"/>
        <v/>
      </c>
      <c r="Q314" s="36" t="s">
        <v>409</v>
      </c>
    </row>
    <row r="315" spans="1:17" ht="25.2" customHeight="1" x14ac:dyDescent="0.25">
      <c r="A315" s="24">
        <v>43118</v>
      </c>
      <c r="B315" s="27" t="s">
        <v>408</v>
      </c>
      <c r="C315" s="24" t="s">
        <v>149</v>
      </c>
      <c r="D315" s="26">
        <v>785.76</v>
      </c>
      <c r="G315" s="88">
        <f t="shared" si="27"/>
        <v>41640</v>
      </c>
      <c r="H315" s="87">
        <f t="shared" si="26"/>
        <v>0</v>
      </c>
      <c r="P315" s="37" t="str">
        <f t="shared" si="24"/>
        <v/>
      </c>
      <c r="Q315" s="36" t="s">
        <v>408</v>
      </c>
    </row>
    <row r="316" spans="1:17" ht="25.2" customHeight="1" x14ac:dyDescent="0.25">
      <c r="A316" s="24">
        <v>42637</v>
      </c>
      <c r="B316" s="27" t="s">
        <v>407</v>
      </c>
      <c r="C316" s="24" t="s">
        <v>79</v>
      </c>
      <c r="D316" s="26">
        <v>9542.94</v>
      </c>
      <c r="G316" s="88">
        <f t="shared" si="27"/>
        <v>41640</v>
      </c>
      <c r="H316" s="87">
        <f t="shared" ref="H316:H347" si="28">IFERROR(D316*$M$253,0)</f>
        <v>0</v>
      </c>
      <c r="P316" s="37" t="str">
        <f t="shared" si="24"/>
        <v/>
      </c>
      <c r="Q316" s="36" t="s">
        <v>407</v>
      </c>
    </row>
    <row r="317" spans="1:17" ht="25.2" customHeight="1" x14ac:dyDescent="0.25">
      <c r="A317" s="24">
        <v>42636</v>
      </c>
      <c r="B317" s="27" t="s">
        <v>406</v>
      </c>
      <c r="C317" s="24" t="s">
        <v>79</v>
      </c>
      <c r="D317" s="26">
        <v>5807.83</v>
      </c>
      <c r="G317" s="88">
        <f t="shared" si="27"/>
        <v>41640</v>
      </c>
      <c r="H317" s="87">
        <f t="shared" si="28"/>
        <v>0</v>
      </c>
      <c r="P317" s="37" t="str">
        <f t="shared" si="24"/>
        <v/>
      </c>
      <c r="Q317" s="36" t="s">
        <v>406</v>
      </c>
    </row>
    <row r="318" spans="1:17" ht="25.2" customHeight="1" x14ac:dyDescent="0.25">
      <c r="A318" s="24">
        <v>43196</v>
      </c>
      <c r="B318" s="27" t="s">
        <v>405</v>
      </c>
      <c r="C318" s="24" t="s">
        <v>149</v>
      </c>
      <c r="D318" s="26">
        <v>993.26</v>
      </c>
      <c r="G318" s="88">
        <f t="shared" si="27"/>
        <v>41640</v>
      </c>
      <c r="H318" s="87">
        <f t="shared" si="28"/>
        <v>0</v>
      </c>
      <c r="P318" s="37" t="str">
        <f t="shared" si="24"/>
        <v/>
      </c>
      <c r="Q318" s="36" t="s">
        <v>405</v>
      </c>
    </row>
    <row r="319" spans="1:17" ht="25.2" customHeight="1" x14ac:dyDescent="0.25">
      <c r="A319" s="24">
        <v>43275</v>
      </c>
      <c r="B319" s="27" t="s">
        <v>404</v>
      </c>
      <c r="C319" s="24" t="s">
        <v>13</v>
      </c>
      <c r="D319" s="26">
        <v>29.59</v>
      </c>
      <c r="G319" s="88">
        <f t="shared" si="27"/>
        <v>41640</v>
      </c>
      <c r="H319" s="87">
        <f t="shared" si="28"/>
        <v>0</v>
      </c>
      <c r="P319" s="37" t="str">
        <f t="shared" si="24"/>
        <v/>
      </c>
      <c r="Q319" s="36" t="s">
        <v>404</v>
      </c>
    </row>
    <row r="320" spans="1:17" ht="25.2" customHeight="1" x14ac:dyDescent="0.25">
      <c r="A320" s="24">
        <v>43274</v>
      </c>
      <c r="B320" s="27" t="s">
        <v>403</v>
      </c>
      <c r="C320" s="24" t="s">
        <v>13</v>
      </c>
      <c r="D320" s="26">
        <v>78.709999999999994</v>
      </c>
      <c r="G320" s="88">
        <f t="shared" si="27"/>
        <v>41640</v>
      </c>
      <c r="H320" s="87">
        <f t="shared" si="28"/>
        <v>0</v>
      </c>
      <c r="P320" s="37" t="str">
        <f t="shared" si="24"/>
        <v/>
      </c>
      <c r="Q320" s="36" t="s">
        <v>403</v>
      </c>
    </row>
    <row r="321" spans="1:17" ht="25.2" customHeight="1" x14ac:dyDescent="0.25">
      <c r="A321" s="24">
        <v>43150</v>
      </c>
      <c r="B321" s="27" t="s">
        <v>402</v>
      </c>
      <c r="C321" s="24" t="s">
        <v>149</v>
      </c>
      <c r="D321" s="26">
        <v>2152.88</v>
      </c>
      <c r="G321" s="88">
        <f t="shared" si="27"/>
        <v>41640</v>
      </c>
      <c r="H321" s="87">
        <f t="shared" si="28"/>
        <v>0</v>
      </c>
      <c r="P321" s="37" t="str">
        <f t="shared" si="24"/>
        <v/>
      </c>
      <c r="Q321" s="36" t="s">
        <v>402</v>
      </c>
    </row>
    <row r="322" spans="1:17" ht="25.2" customHeight="1" x14ac:dyDescent="0.25">
      <c r="A322" s="24">
        <v>43149</v>
      </c>
      <c r="B322" s="27" t="s">
        <v>401</v>
      </c>
      <c r="C322" s="24" t="s">
        <v>149</v>
      </c>
      <c r="D322" s="26">
        <v>1540.47</v>
      </c>
      <c r="G322" s="88">
        <f t="shared" si="27"/>
        <v>41640</v>
      </c>
      <c r="H322" s="87">
        <f t="shared" si="28"/>
        <v>0</v>
      </c>
      <c r="P322" s="37" t="str">
        <f t="shared" ref="P322:P385" si="29">IF(Q322=B322,"","DESCRIÇÃO ALTERADA!")</f>
        <v/>
      </c>
      <c r="Q322" s="36" t="s">
        <v>401</v>
      </c>
    </row>
    <row r="323" spans="1:17" ht="25.2" customHeight="1" x14ac:dyDescent="0.25">
      <c r="A323" s="24">
        <v>43152</v>
      </c>
      <c r="B323" s="27" t="s">
        <v>400</v>
      </c>
      <c r="C323" s="24" t="s">
        <v>149</v>
      </c>
      <c r="D323" s="26">
        <v>2510.4299999999998</v>
      </c>
      <c r="G323" s="88">
        <f t="shared" si="27"/>
        <v>41640</v>
      </c>
      <c r="H323" s="87">
        <f t="shared" si="28"/>
        <v>0</v>
      </c>
      <c r="P323" s="37" t="str">
        <f t="shared" si="29"/>
        <v/>
      </c>
      <c r="Q323" s="36" t="s">
        <v>400</v>
      </c>
    </row>
    <row r="324" spans="1:17" ht="25.2" customHeight="1" x14ac:dyDescent="0.25">
      <c r="A324" s="24">
        <v>43151</v>
      </c>
      <c r="B324" s="27" t="s">
        <v>399</v>
      </c>
      <c r="C324" s="24" t="s">
        <v>149</v>
      </c>
      <c r="D324" s="26">
        <v>1790.74</v>
      </c>
      <c r="G324" s="88">
        <f t="shared" si="27"/>
        <v>41640</v>
      </c>
      <c r="H324" s="87">
        <f t="shared" si="28"/>
        <v>0</v>
      </c>
      <c r="P324" s="37" t="str">
        <f t="shared" si="29"/>
        <v/>
      </c>
      <c r="Q324" s="36" t="s">
        <v>399</v>
      </c>
    </row>
    <row r="325" spans="1:17" ht="25.2" customHeight="1" x14ac:dyDescent="0.25">
      <c r="A325" s="24">
        <v>43169</v>
      </c>
      <c r="B325" s="27" t="s">
        <v>398</v>
      </c>
      <c r="C325" s="24" t="s">
        <v>13</v>
      </c>
      <c r="D325" s="26">
        <v>54.75</v>
      </c>
      <c r="G325" s="88">
        <f t="shared" si="27"/>
        <v>41640</v>
      </c>
      <c r="H325" s="87">
        <f t="shared" si="28"/>
        <v>0</v>
      </c>
      <c r="P325" s="37" t="str">
        <f t="shared" si="29"/>
        <v/>
      </c>
      <c r="Q325" s="36" t="s">
        <v>398</v>
      </c>
    </row>
    <row r="326" spans="1:17" ht="25.2" customHeight="1" x14ac:dyDescent="0.25">
      <c r="A326" s="24">
        <v>43170</v>
      </c>
      <c r="B326" s="27" t="s">
        <v>397</v>
      </c>
      <c r="C326" s="24" t="s">
        <v>13</v>
      </c>
      <c r="D326" s="26">
        <v>80.94</v>
      </c>
      <c r="G326" s="88">
        <f t="shared" si="27"/>
        <v>41640</v>
      </c>
      <c r="H326" s="87">
        <f t="shared" si="28"/>
        <v>0</v>
      </c>
      <c r="P326" s="37" t="str">
        <f t="shared" si="29"/>
        <v/>
      </c>
      <c r="Q326" s="36" t="s">
        <v>397</v>
      </c>
    </row>
    <row r="327" spans="1:17" ht="25.2" customHeight="1" x14ac:dyDescent="0.25">
      <c r="A327" s="24">
        <v>43154</v>
      </c>
      <c r="B327" s="27" t="s">
        <v>396</v>
      </c>
      <c r="C327" s="24" t="s">
        <v>149</v>
      </c>
      <c r="D327" s="26">
        <v>1707.46</v>
      </c>
      <c r="G327" s="88">
        <f t="shared" si="27"/>
        <v>41640</v>
      </c>
      <c r="H327" s="87">
        <f t="shared" si="28"/>
        <v>0</v>
      </c>
      <c r="P327" s="37" t="str">
        <f t="shared" si="29"/>
        <v/>
      </c>
      <c r="Q327" s="36" t="s">
        <v>396</v>
      </c>
    </row>
    <row r="328" spans="1:17" ht="25.2" customHeight="1" x14ac:dyDescent="0.25">
      <c r="A328" s="24">
        <v>43158</v>
      </c>
      <c r="B328" s="27" t="s">
        <v>395</v>
      </c>
      <c r="C328" s="24" t="s">
        <v>149</v>
      </c>
      <c r="D328" s="26">
        <v>2643.85</v>
      </c>
      <c r="G328" s="88">
        <f t="shared" si="27"/>
        <v>41640</v>
      </c>
      <c r="H328" s="87">
        <f t="shared" si="28"/>
        <v>0</v>
      </c>
      <c r="P328" s="37" t="str">
        <f t="shared" si="29"/>
        <v/>
      </c>
      <c r="Q328" s="36" t="s">
        <v>395</v>
      </c>
    </row>
    <row r="329" spans="1:17" ht="25.2" customHeight="1" x14ac:dyDescent="0.25">
      <c r="A329" s="24">
        <v>43153</v>
      </c>
      <c r="B329" s="27" t="s">
        <v>394</v>
      </c>
      <c r="C329" s="24" t="s">
        <v>149</v>
      </c>
      <c r="D329" s="26">
        <v>1250.97</v>
      </c>
      <c r="G329" s="88">
        <f t="shared" si="27"/>
        <v>41640</v>
      </c>
      <c r="H329" s="87">
        <f t="shared" si="28"/>
        <v>0</v>
      </c>
      <c r="P329" s="37" t="str">
        <f t="shared" si="29"/>
        <v/>
      </c>
      <c r="Q329" s="36" t="s">
        <v>394</v>
      </c>
    </row>
    <row r="330" spans="1:17" ht="25.2" customHeight="1" x14ac:dyDescent="0.25">
      <c r="A330" s="24">
        <v>43157</v>
      </c>
      <c r="B330" s="27" t="s">
        <v>393</v>
      </c>
      <c r="C330" s="24" t="s">
        <v>149</v>
      </c>
      <c r="D330" s="26">
        <v>1961.07</v>
      </c>
      <c r="G330" s="88">
        <f t="shared" si="27"/>
        <v>41640</v>
      </c>
      <c r="H330" s="87">
        <f t="shared" si="28"/>
        <v>0</v>
      </c>
      <c r="P330" s="37" t="str">
        <f t="shared" si="29"/>
        <v/>
      </c>
      <c r="Q330" s="36" t="s">
        <v>393</v>
      </c>
    </row>
    <row r="331" spans="1:17" ht="25.2" customHeight="1" x14ac:dyDescent="0.25">
      <c r="A331" s="24">
        <v>43156</v>
      </c>
      <c r="B331" s="27" t="s">
        <v>392</v>
      </c>
      <c r="C331" s="24" t="s">
        <v>149</v>
      </c>
      <c r="D331" s="26">
        <v>1597.72</v>
      </c>
      <c r="G331" s="88">
        <f t="shared" si="27"/>
        <v>41640</v>
      </c>
      <c r="H331" s="87">
        <f t="shared" si="28"/>
        <v>0</v>
      </c>
      <c r="P331" s="37" t="str">
        <f t="shared" si="29"/>
        <v/>
      </c>
      <c r="Q331" s="36" t="s">
        <v>392</v>
      </c>
    </row>
    <row r="332" spans="1:17" ht="25.2" customHeight="1" x14ac:dyDescent="0.25">
      <c r="A332" s="24">
        <v>43160</v>
      </c>
      <c r="B332" s="27" t="s">
        <v>391</v>
      </c>
      <c r="C332" s="24" t="s">
        <v>149</v>
      </c>
      <c r="D332" s="26">
        <v>2848.7</v>
      </c>
      <c r="G332" s="88">
        <f t="shared" si="27"/>
        <v>41640</v>
      </c>
      <c r="H332" s="87">
        <f t="shared" si="28"/>
        <v>0</v>
      </c>
      <c r="P332" s="37" t="str">
        <f t="shared" si="29"/>
        <v/>
      </c>
      <c r="Q332" s="36" t="s">
        <v>391</v>
      </c>
    </row>
    <row r="333" spans="1:17" ht="25.2" customHeight="1" x14ac:dyDescent="0.25">
      <c r="A333" s="24">
        <v>43155</v>
      </c>
      <c r="B333" s="27" t="s">
        <v>390</v>
      </c>
      <c r="C333" s="24" t="s">
        <v>149</v>
      </c>
      <c r="D333" s="26">
        <v>1327.05</v>
      </c>
      <c r="G333" s="88">
        <f t="shared" si="27"/>
        <v>41640</v>
      </c>
      <c r="H333" s="87">
        <f t="shared" si="28"/>
        <v>0</v>
      </c>
      <c r="P333" s="37" t="str">
        <f t="shared" si="29"/>
        <v/>
      </c>
      <c r="Q333" s="36" t="s">
        <v>390</v>
      </c>
    </row>
    <row r="334" spans="1:17" ht="25.2" customHeight="1" x14ac:dyDescent="0.25">
      <c r="A334" s="24">
        <v>43159</v>
      </c>
      <c r="B334" s="27" t="s">
        <v>389</v>
      </c>
      <c r="C334" s="24" t="s">
        <v>149</v>
      </c>
      <c r="D334" s="26">
        <v>2065.5</v>
      </c>
      <c r="G334" s="88">
        <f t="shared" si="27"/>
        <v>41640</v>
      </c>
      <c r="H334" s="87">
        <f t="shared" si="28"/>
        <v>0</v>
      </c>
      <c r="P334" s="37" t="str">
        <f t="shared" si="29"/>
        <v/>
      </c>
      <c r="Q334" s="36" t="s">
        <v>389</v>
      </c>
    </row>
    <row r="335" spans="1:17" ht="25.2" customHeight="1" x14ac:dyDescent="0.25">
      <c r="A335" s="24">
        <v>42983</v>
      </c>
      <c r="B335" s="27" t="s">
        <v>388</v>
      </c>
      <c r="C335" s="24" t="s">
        <v>149</v>
      </c>
      <c r="D335" s="26">
        <v>2631.87</v>
      </c>
      <c r="G335" s="88">
        <f t="shared" si="27"/>
        <v>41640</v>
      </c>
      <c r="H335" s="87">
        <f t="shared" si="28"/>
        <v>0</v>
      </c>
      <c r="P335" s="37" t="str">
        <f t="shared" si="29"/>
        <v/>
      </c>
      <c r="Q335" s="36" t="s">
        <v>388</v>
      </c>
    </row>
    <row r="336" spans="1:17" ht="25.2" customHeight="1" x14ac:dyDescent="0.25">
      <c r="A336" s="24">
        <v>43108</v>
      </c>
      <c r="B336" s="27" t="s">
        <v>387</v>
      </c>
      <c r="C336" s="24" t="s">
        <v>149</v>
      </c>
      <c r="D336" s="26">
        <v>2852.07</v>
      </c>
      <c r="G336" s="88">
        <f t="shared" si="27"/>
        <v>41640</v>
      </c>
      <c r="H336" s="87">
        <f t="shared" si="28"/>
        <v>0</v>
      </c>
      <c r="P336" s="37" t="str">
        <f t="shared" si="29"/>
        <v/>
      </c>
      <c r="Q336" s="36" t="s">
        <v>387</v>
      </c>
    </row>
    <row r="337" spans="1:17" ht="25.2" customHeight="1" x14ac:dyDescent="0.25">
      <c r="A337" s="24">
        <v>43110</v>
      </c>
      <c r="B337" s="27" t="s">
        <v>386</v>
      </c>
      <c r="C337" s="24" t="s">
        <v>149</v>
      </c>
      <c r="D337" s="26">
        <v>4451.82</v>
      </c>
      <c r="G337" s="88">
        <f t="shared" si="27"/>
        <v>41640</v>
      </c>
      <c r="H337" s="87">
        <f t="shared" si="28"/>
        <v>0</v>
      </c>
      <c r="P337" s="37" t="str">
        <f t="shared" si="29"/>
        <v/>
      </c>
      <c r="Q337" s="36" t="s">
        <v>386</v>
      </c>
    </row>
    <row r="338" spans="1:17" ht="25.2" customHeight="1" x14ac:dyDescent="0.25">
      <c r="A338" s="24">
        <v>43107</v>
      </c>
      <c r="B338" s="27" t="s">
        <v>385</v>
      </c>
      <c r="C338" s="24" t="s">
        <v>149</v>
      </c>
      <c r="D338" s="26">
        <v>2067.87</v>
      </c>
      <c r="G338" s="88">
        <f t="shared" si="27"/>
        <v>41640</v>
      </c>
      <c r="H338" s="87">
        <f t="shared" si="28"/>
        <v>0</v>
      </c>
      <c r="P338" s="37" t="str">
        <f t="shared" si="29"/>
        <v/>
      </c>
      <c r="Q338" s="36" t="s">
        <v>385</v>
      </c>
    </row>
    <row r="339" spans="1:17" ht="25.2" customHeight="1" x14ac:dyDescent="0.25">
      <c r="A339" s="24">
        <v>43109</v>
      </c>
      <c r="B339" s="27" t="s">
        <v>384</v>
      </c>
      <c r="C339" s="24" t="s">
        <v>149</v>
      </c>
      <c r="D339" s="26">
        <v>3385.32</v>
      </c>
      <c r="F339" s="93"/>
      <c r="G339" s="88">
        <f t="shared" si="27"/>
        <v>41640</v>
      </c>
      <c r="H339" s="87">
        <f t="shared" si="28"/>
        <v>0</v>
      </c>
      <c r="P339" s="37" t="str">
        <f t="shared" si="29"/>
        <v/>
      </c>
      <c r="Q339" s="36" t="s">
        <v>384</v>
      </c>
    </row>
    <row r="340" spans="1:17" ht="25.2" customHeight="1" x14ac:dyDescent="0.25">
      <c r="A340" s="24">
        <v>42626</v>
      </c>
      <c r="B340" s="27" t="s">
        <v>383</v>
      </c>
      <c r="C340" s="24" t="s">
        <v>79</v>
      </c>
      <c r="D340" s="26">
        <v>1273.49</v>
      </c>
      <c r="F340" s="93"/>
      <c r="G340" s="88">
        <f t="shared" si="27"/>
        <v>41640</v>
      </c>
      <c r="H340" s="87">
        <f t="shared" si="28"/>
        <v>0</v>
      </c>
      <c r="P340" s="37" t="str">
        <f t="shared" si="29"/>
        <v/>
      </c>
      <c r="Q340" s="36" t="s">
        <v>383</v>
      </c>
    </row>
    <row r="341" spans="1:17" ht="25.2" customHeight="1" x14ac:dyDescent="0.25">
      <c r="A341" s="24">
        <v>42631</v>
      </c>
      <c r="B341" s="27" t="s">
        <v>382</v>
      </c>
      <c r="C341" s="24" t="s">
        <v>149</v>
      </c>
      <c r="D341" s="26">
        <v>1835.63</v>
      </c>
      <c r="F341" s="93"/>
      <c r="G341" s="88">
        <f t="shared" si="27"/>
        <v>41640</v>
      </c>
      <c r="H341" s="87">
        <f t="shared" si="28"/>
        <v>0</v>
      </c>
      <c r="P341" s="37" t="str">
        <f t="shared" si="29"/>
        <v/>
      </c>
      <c r="Q341" s="36" t="s">
        <v>382</v>
      </c>
    </row>
    <row r="342" spans="1:17" ht="25.2" customHeight="1" x14ac:dyDescent="0.25">
      <c r="A342" s="24">
        <v>42633</v>
      </c>
      <c r="B342" s="27" t="s">
        <v>381</v>
      </c>
      <c r="C342" s="24" t="s">
        <v>149</v>
      </c>
      <c r="D342" s="26">
        <v>2846.01</v>
      </c>
      <c r="F342" s="93"/>
      <c r="G342" s="88">
        <f t="shared" si="27"/>
        <v>41640</v>
      </c>
      <c r="H342" s="87">
        <f t="shared" si="28"/>
        <v>0</v>
      </c>
      <c r="P342" s="37" t="str">
        <f t="shared" si="29"/>
        <v/>
      </c>
      <c r="Q342" s="36" t="s">
        <v>381</v>
      </c>
    </row>
    <row r="343" spans="1:17" ht="25.2" customHeight="1" x14ac:dyDescent="0.25">
      <c r="A343" s="24">
        <v>42630</v>
      </c>
      <c r="B343" s="27" t="s">
        <v>380</v>
      </c>
      <c r="C343" s="24" t="s">
        <v>149</v>
      </c>
      <c r="D343" s="26">
        <v>1391.06</v>
      </c>
      <c r="F343" s="93"/>
      <c r="G343" s="88">
        <f t="shared" si="27"/>
        <v>41640</v>
      </c>
      <c r="H343" s="87">
        <f t="shared" si="28"/>
        <v>0</v>
      </c>
      <c r="P343" s="37" t="str">
        <f t="shared" si="29"/>
        <v/>
      </c>
      <c r="Q343" s="36" t="s">
        <v>380</v>
      </c>
    </row>
    <row r="344" spans="1:17" ht="25.2" customHeight="1" x14ac:dyDescent="0.25">
      <c r="A344" s="24">
        <v>42632</v>
      </c>
      <c r="B344" s="27" t="s">
        <v>379</v>
      </c>
      <c r="C344" s="24" t="s">
        <v>149</v>
      </c>
      <c r="D344" s="26">
        <v>2153.1799999999998</v>
      </c>
      <c r="F344" s="93"/>
      <c r="G344" s="88">
        <f t="shared" si="27"/>
        <v>41640</v>
      </c>
      <c r="H344" s="87">
        <f t="shared" si="28"/>
        <v>0</v>
      </c>
      <c r="P344" s="37" t="str">
        <f t="shared" si="29"/>
        <v/>
      </c>
      <c r="Q344" s="36" t="s">
        <v>379</v>
      </c>
    </row>
    <row r="345" spans="1:17" ht="25.2" customHeight="1" x14ac:dyDescent="0.25">
      <c r="A345" s="24">
        <v>42627</v>
      </c>
      <c r="B345" s="27" t="s">
        <v>378</v>
      </c>
      <c r="C345" s="24" t="s">
        <v>149</v>
      </c>
      <c r="D345" s="26">
        <v>1120.08</v>
      </c>
      <c r="F345" s="93"/>
      <c r="G345" s="88">
        <f t="shared" si="27"/>
        <v>41640</v>
      </c>
      <c r="H345" s="87">
        <f t="shared" si="28"/>
        <v>0</v>
      </c>
      <c r="P345" s="37" t="str">
        <f t="shared" si="29"/>
        <v/>
      </c>
      <c r="Q345" s="36" t="s">
        <v>378</v>
      </c>
    </row>
    <row r="346" spans="1:17" ht="25.2" customHeight="1" x14ac:dyDescent="0.25">
      <c r="A346" s="24">
        <v>42628</v>
      </c>
      <c r="B346" s="27" t="s">
        <v>377</v>
      </c>
      <c r="C346" s="24" t="s">
        <v>149</v>
      </c>
      <c r="D346" s="26">
        <v>1683.62</v>
      </c>
      <c r="F346" s="93"/>
      <c r="G346" s="88">
        <f t="shared" ref="G346:G377" si="30">$E$250</f>
        <v>41640</v>
      </c>
      <c r="H346" s="87">
        <f t="shared" si="28"/>
        <v>0</v>
      </c>
      <c r="P346" s="37" t="str">
        <f t="shared" si="29"/>
        <v/>
      </c>
      <c r="Q346" s="36" t="s">
        <v>377</v>
      </c>
    </row>
    <row r="347" spans="1:17" ht="25.2" customHeight="1" x14ac:dyDescent="0.25">
      <c r="A347" s="24">
        <v>42662</v>
      </c>
      <c r="B347" s="27" t="s">
        <v>376</v>
      </c>
      <c r="C347" s="24" t="s">
        <v>149</v>
      </c>
      <c r="D347" s="26">
        <v>1941.43</v>
      </c>
      <c r="F347" s="93"/>
      <c r="G347" s="88">
        <f t="shared" si="30"/>
        <v>41640</v>
      </c>
      <c r="H347" s="87">
        <f t="shared" si="28"/>
        <v>0</v>
      </c>
      <c r="P347" s="37" t="str">
        <f t="shared" si="29"/>
        <v>DESCRIÇÃO ALTERADA!</v>
      </c>
      <c r="Q347" s="36" t="s">
        <v>375</v>
      </c>
    </row>
    <row r="348" spans="1:17" ht="25.2" customHeight="1" x14ac:dyDescent="0.25">
      <c r="A348" s="24">
        <v>43225</v>
      </c>
      <c r="B348" s="27" t="s">
        <v>374</v>
      </c>
      <c r="C348" s="24" t="s">
        <v>149</v>
      </c>
      <c r="D348" s="26">
        <v>6640.06</v>
      </c>
      <c r="F348" s="93"/>
      <c r="G348" s="88">
        <f t="shared" si="30"/>
        <v>41640</v>
      </c>
      <c r="H348" s="87">
        <f t="shared" ref="H348:H379" si="31">IFERROR(D348*$M$253,0)</f>
        <v>0</v>
      </c>
      <c r="P348" s="37" t="str">
        <f t="shared" si="29"/>
        <v/>
      </c>
      <c r="Q348" s="36" t="s">
        <v>374</v>
      </c>
    </row>
    <row r="349" spans="1:17" ht="25.2" customHeight="1" x14ac:dyDescent="0.25">
      <c r="F349" s="93"/>
      <c r="G349" s="88">
        <f t="shared" si="30"/>
        <v>41640</v>
      </c>
      <c r="H349" s="87">
        <f t="shared" si="31"/>
        <v>0</v>
      </c>
      <c r="P349" s="37" t="str">
        <f t="shared" si="29"/>
        <v/>
      </c>
      <c r="Q349" s="36"/>
    </row>
    <row r="350" spans="1:17" ht="25.2" customHeight="1" x14ac:dyDescent="0.25">
      <c r="A350" s="92" t="s">
        <v>373</v>
      </c>
      <c r="B350" s="91"/>
      <c r="C350" s="90"/>
      <c r="D350" s="89"/>
      <c r="E350" s="89"/>
      <c r="F350" s="93"/>
      <c r="G350" s="88">
        <f t="shared" si="30"/>
        <v>41640</v>
      </c>
      <c r="H350" s="87">
        <f t="shared" si="31"/>
        <v>0</v>
      </c>
      <c r="P350" s="37" t="str">
        <f t="shared" si="29"/>
        <v/>
      </c>
      <c r="Q350" s="36"/>
    </row>
    <row r="351" spans="1:17" ht="25.2" customHeight="1" x14ac:dyDescent="0.25">
      <c r="A351" s="24">
        <v>43344</v>
      </c>
      <c r="B351" s="27" t="s">
        <v>372</v>
      </c>
      <c r="C351" s="24" t="s">
        <v>79</v>
      </c>
      <c r="D351" s="26">
        <v>71.209999999999994</v>
      </c>
      <c r="F351" s="93"/>
      <c r="G351" s="88">
        <f t="shared" si="30"/>
        <v>41640</v>
      </c>
      <c r="H351" s="87">
        <f t="shared" si="31"/>
        <v>0</v>
      </c>
      <c r="P351" s="37" t="str">
        <f t="shared" si="29"/>
        <v/>
      </c>
      <c r="Q351" s="36" t="s">
        <v>372</v>
      </c>
    </row>
    <row r="352" spans="1:17" ht="25.2" customHeight="1" x14ac:dyDescent="0.25">
      <c r="A352" s="24">
        <v>42873</v>
      </c>
      <c r="B352" s="27" t="s">
        <v>371</v>
      </c>
      <c r="C352" s="24" t="s">
        <v>79</v>
      </c>
      <c r="D352" s="26">
        <v>139.05000000000001</v>
      </c>
      <c r="F352" s="93"/>
      <c r="G352" s="88">
        <f t="shared" si="30"/>
        <v>41640</v>
      </c>
      <c r="H352" s="87">
        <f t="shared" si="31"/>
        <v>0</v>
      </c>
      <c r="P352" s="37" t="str">
        <f t="shared" si="29"/>
        <v/>
      </c>
      <c r="Q352" s="36" t="s">
        <v>371</v>
      </c>
    </row>
    <row r="353" spans="1:17" ht="25.2" customHeight="1" x14ac:dyDescent="0.25">
      <c r="A353" s="24">
        <v>42665</v>
      </c>
      <c r="B353" s="27" t="s">
        <v>370</v>
      </c>
      <c r="C353" s="24" t="s">
        <v>149</v>
      </c>
      <c r="D353" s="26">
        <v>329.15</v>
      </c>
      <c r="F353" s="93"/>
      <c r="G353" s="88">
        <f t="shared" si="30"/>
        <v>41640</v>
      </c>
      <c r="H353" s="87">
        <f t="shared" si="31"/>
        <v>0</v>
      </c>
      <c r="P353" s="37" t="str">
        <f t="shared" si="29"/>
        <v/>
      </c>
      <c r="Q353" s="36" t="s">
        <v>370</v>
      </c>
    </row>
    <row r="354" spans="1:17" ht="25.2" customHeight="1" x14ac:dyDescent="0.25">
      <c r="A354" s="24">
        <v>42661</v>
      </c>
      <c r="B354" s="27" t="s">
        <v>369</v>
      </c>
      <c r="C354" s="24" t="s">
        <v>79</v>
      </c>
      <c r="D354" s="26">
        <v>2092.5</v>
      </c>
      <c r="F354" s="93"/>
      <c r="G354" s="88">
        <f t="shared" si="30"/>
        <v>41640</v>
      </c>
      <c r="H354" s="87">
        <f t="shared" si="31"/>
        <v>0</v>
      </c>
      <c r="P354" s="37" t="str">
        <f t="shared" si="29"/>
        <v/>
      </c>
      <c r="Q354" s="36" t="s">
        <v>369</v>
      </c>
    </row>
    <row r="355" spans="1:17" ht="25.2" customHeight="1" x14ac:dyDescent="0.25">
      <c r="A355" s="24">
        <v>42666</v>
      </c>
      <c r="B355" s="27" t="s">
        <v>368</v>
      </c>
      <c r="C355" s="24" t="s">
        <v>79</v>
      </c>
      <c r="D355" s="26">
        <v>1288.75</v>
      </c>
      <c r="F355" s="93"/>
      <c r="G355" s="88">
        <f t="shared" si="30"/>
        <v>41640</v>
      </c>
      <c r="H355" s="87">
        <f t="shared" si="31"/>
        <v>0</v>
      </c>
      <c r="P355" s="37" t="str">
        <f t="shared" si="29"/>
        <v/>
      </c>
      <c r="Q355" s="36" t="s">
        <v>368</v>
      </c>
    </row>
    <row r="356" spans="1:17" ht="25.2" customHeight="1" x14ac:dyDescent="0.25">
      <c r="A356" s="24">
        <v>42667</v>
      </c>
      <c r="B356" s="27" t="s">
        <v>367</v>
      </c>
      <c r="C356" s="24" t="s">
        <v>79</v>
      </c>
      <c r="D356" s="26">
        <v>1248.5</v>
      </c>
      <c r="F356" s="24"/>
      <c r="G356" s="88">
        <f t="shared" si="30"/>
        <v>41640</v>
      </c>
      <c r="H356" s="87">
        <f t="shared" si="31"/>
        <v>0</v>
      </c>
      <c r="P356" s="37" t="str">
        <f t="shared" si="29"/>
        <v/>
      </c>
      <c r="Q356" s="36" t="s">
        <v>367</v>
      </c>
    </row>
    <row r="357" spans="1:17" ht="25.2" customHeight="1" x14ac:dyDescent="0.25">
      <c r="A357" s="24">
        <v>43200</v>
      </c>
      <c r="B357" s="27" t="s">
        <v>366</v>
      </c>
      <c r="C357" s="24" t="s">
        <v>101</v>
      </c>
      <c r="D357" s="26">
        <v>1398.73</v>
      </c>
      <c r="F357" s="24"/>
      <c r="G357" s="88">
        <f t="shared" si="30"/>
        <v>41640</v>
      </c>
      <c r="H357" s="87">
        <f t="shared" si="31"/>
        <v>0</v>
      </c>
      <c r="P357" s="37" t="str">
        <f t="shared" si="29"/>
        <v/>
      </c>
      <c r="Q357" s="36" t="s">
        <v>366</v>
      </c>
    </row>
    <row r="358" spans="1:17" ht="25.2" customHeight="1" x14ac:dyDescent="0.25">
      <c r="A358" s="24">
        <v>43195</v>
      </c>
      <c r="B358" s="27" t="s">
        <v>365</v>
      </c>
      <c r="C358" s="24" t="s">
        <v>101</v>
      </c>
      <c r="D358" s="26">
        <v>1962.53</v>
      </c>
      <c r="F358" s="24"/>
      <c r="G358" s="88">
        <f t="shared" si="30"/>
        <v>41640</v>
      </c>
      <c r="H358" s="87">
        <f t="shared" si="31"/>
        <v>0</v>
      </c>
      <c r="P358" s="37" t="str">
        <f t="shared" si="29"/>
        <v/>
      </c>
      <c r="Q358" s="36" t="s">
        <v>365</v>
      </c>
    </row>
    <row r="359" spans="1:17" ht="25.2" customHeight="1" x14ac:dyDescent="0.25">
      <c r="A359" s="24">
        <v>43194</v>
      </c>
      <c r="B359" s="27" t="s">
        <v>364</v>
      </c>
      <c r="C359" s="24" t="s">
        <v>101</v>
      </c>
      <c r="D359" s="26">
        <v>2455.2399999999998</v>
      </c>
      <c r="F359" s="24"/>
      <c r="G359" s="88">
        <f t="shared" si="30"/>
        <v>41640</v>
      </c>
      <c r="H359" s="87">
        <f t="shared" si="31"/>
        <v>0</v>
      </c>
      <c r="P359" s="37" t="str">
        <f t="shared" si="29"/>
        <v/>
      </c>
      <c r="Q359" s="36" t="s">
        <v>364</v>
      </c>
    </row>
    <row r="360" spans="1:17" ht="25.2" customHeight="1" x14ac:dyDescent="0.25">
      <c r="A360" s="24">
        <v>43193</v>
      </c>
      <c r="B360" s="27" t="s">
        <v>363</v>
      </c>
      <c r="C360" s="24" t="s">
        <v>101</v>
      </c>
      <c r="D360" s="26">
        <v>3266.02</v>
      </c>
      <c r="F360" s="93"/>
      <c r="G360" s="88">
        <f t="shared" si="30"/>
        <v>41640</v>
      </c>
      <c r="H360" s="87">
        <f t="shared" si="31"/>
        <v>0</v>
      </c>
      <c r="P360" s="37" t="str">
        <f t="shared" si="29"/>
        <v/>
      </c>
      <c r="Q360" s="36" t="s">
        <v>363</v>
      </c>
    </row>
    <row r="361" spans="1:17" ht="25.2" customHeight="1" x14ac:dyDescent="0.25">
      <c r="A361" s="24">
        <v>43192</v>
      </c>
      <c r="B361" s="27" t="s">
        <v>362</v>
      </c>
      <c r="C361" s="24" t="s">
        <v>101</v>
      </c>
      <c r="D361" s="26">
        <v>4102.3500000000004</v>
      </c>
      <c r="F361" s="93"/>
      <c r="G361" s="88">
        <f t="shared" si="30"/>
        <v>41640</v>
      </c>
      <c r="H361" s="87">
        <f t="shared" si="31"/>
        <v>0</v>
      </c>
      <c r="P361" s="37" t="str">
        <f t="shared" si="29"/>
        <v/>
      </c>
      <c r="Q361" s="36" t="s">
        <v>362</v>
      </c>
    </row>
    <row r="362" spans="1:17" ht="25.2" customHeight="1" x14ac:dyDescent="0.25">
      <c r="A362" s="24">
        <v>43198</v>
      </c>
      <c r="B362" s="27" t="s">
        <v>361</v>
      </c>
      <c r="C362" s="24" t="s">
        <v>101</v>
      </c>
      <c r="D362" s="26">
        <v>1783.18</v>
      </c>
      <c r="F362" s="93"/>
      <c r="G362" s="88">
        <f t="shared" si="30"/>
        <v>41640</v>
      </c>
      <c r="H362" s="87">
        <f t="shared" si="31"/>
        <v>0</v>
      </c>
      <c r="P362" s="37" t="str">
        <f t="shared" si="29"/>
        <v/>
      </c>
      <c r="Q362" s="36" t="s">
        <v>361</v>
      </c>
    </row>
    <row r="363" spans="1:17" ht="25.2" customHeight="1" x14ac:dyDescent="0.25">
      <c r="A363" s="24">
        <v>42649</v>
      </c>
      <c r="B363" s="27" t="s">
        <v>360</v>
      </c>
      <c r="C363" s="24" t="s">
        <v>149</v>
      </c>
      <c r="D363" s="26">
        <v>5.62</v>
      </c>
      <c r="F363" s="93"/>
      <c r="G363" s="88">
        <f t="shared" si="30"/>
        <v>41640</v>
      </c>
      <c r="H363" s="87">
        <f t="shared" si="31"/>
        <v>0</v>
      </c>
      <c r="P363" s="37" t="str">
        <f t="shared" si="29"/>
        <v/>
      </c>
      <c r="Q363" s="36" t="s">
        <v>360</v>
      </c>
    </row>
    <row r="364" spans="1:17" ht="25.2" customHeight="1" x14ac:dyDescent="0.25">
      <c r="A364" s="24">
        <v>43199</v>
      </c>
      <c r="B364" s="27" t="s">
        <v>359</v>
      </c>
      <c r="C364" s="24" t="s">
        <v>79</v>
      </c>
      <c r="D364" s="26">
        <v>189</v>
      </c>
      <c r="F364" s="93"/>
      <c r="G364" s="88">
        <f t="shared" si="30"/>
        <v>41640</v>
      </c>
      <c r="H364" s="87">
        <f t="shared" si="31"/>
        <v>0</v>
      </c>
      <c r="P364" s="37" t="str">
        <f t="shared" si="29"/>
        <v/>
      </c>
      <c r="Q364" s="36" t="s">
        <v>359</v>
      </c>
    </row>
    <row r="365" spans="1:17" ht="25.2" customHeight="1" x14ac:dyDescent="0.25">
      <c r="A365" s="24">
        <v>42625</v>
      </c>
      <c r="B365" s="27" t="s">
        <v>358</v>
      </c>
      <c r="C365" s="24" t="s">
        <v>79</v>
      </c>
      <c r="D365" s="26">
        <v>1188</v>
      </c>
      <c r="F365" s="93"/>
      <c r="G365" s="88">
        <f t="shared" si="30"/>
        <v>41640</v>
      </c>
      <c r="H365" s="87">
        <f t="shared" si="31"/>
        <v>0</v>
      </c>
      <c r="P365" s="37" t="str">
        <f t="shared" si="29"/>
        <v/>
      </c>
      <c r="Q365" s="36" t="s">
        <v>358</v>
      </c>
    </row>
    <row r="366" spans="1:17" ht="25.2" customHeight="1" x14ac:dyDescent="0.25">
      <c r="A366" s="24">
        <v>42621</v>
      </c>
      <c r="B366" s="27" t="s">
        <v>357</v>
      </c>
      <c r="C366" s="24" t="s">
        <v>79</v>
      </c>
      <c r="D366" s="26">
        <v>1911.27</v>
      </c>
      <c r="F366" s="93"/>
      <c r="G366" s="88">
        <f t="shared" si="30"/>
        <v>41640</v>
      </c>
      <c r="H366" s="87">
        <f t="shared" si="31"/>
        <v>0</v>
      </c>
      <c r="P366" s="37" t="str">
        <f t="shared" si="29"/>
        <v/>
      </c>
      <c r="Q366" s="36" t="s">
        <v>357</v>
      </c>
    </row>
    <row r="367" spans="1:17" ht="25.2" customHeight="1" x14ac:dyDescent="0.25">
      <c r="A367" s="24">
        <v>42620</v>
      </c>
      <c r="B367" s="27" t="s">
        <v>356</v>
      </c>
      <c r="C367" s="24" t="s">
        <v>79</v>
      </c>
      <c r="D367" s="26">
        <v>955.63</v>
      </c>
      <c r="F367" s="93"/>
      <c r="G367" s="88">
        <f t="shared" si="30"/>
        <v>41640</v>
      </c>
      <c r="H367" s="87">
        <f t="shared" si="31"/>
        <v>0</v>
      </c>
      <c r="P367" s="37" t="str">
        <f t="shared" si="29"/>
        <v/>
      </c>
      <c r="Q367" s="36" t="s">
        <v>356</v>
      </c>
    </row>
    <row r="368" spans="1:17" ht="25.2" customHeight="1" x14ac:dyDescent="0.25">
      <c r="A368" s="24">
        <v>43279</v>
      </c>
      <c r="B368" s="27" t="s">
        <v>355</v>
      </c>
      <c r="C368" s="24" t="s">
        <v>79</v>
      </c>
      <c r="D368" s="26">
        <v>621</v>
      </c>
      <c r="F368" s="93"/>
      <c r="G368" s="88">
        <f t="shared" si="30"/>
        <v>41640</v>
      </c>
      <c r="H368" s="87">
        <f t="shared" si="31"/>
        <v>0</v>
      </c>
      <c r="P368" s="37" t="str">
        <f t="shared" si="29"/>
        <v/>
      </c>
      <c r="Q368" s="36" t="s">
        <v>355</v>
      </c>
    </row>
    <row r="369" spans="1:17" ht="25.2" customHeight="1" x14ac:dyDescent="0.25">
      <c r="A369" s="24">
        <v>43017</v>
      </c>
      <c r="B369" s="27" t="s">
        <v>354</v>
      </c>
      <c r="C369" s="24" t="s">
        <v>79</v>
      </c>
      <c r="D369" s="26">
        <v>405</v>
      </c>
      <c r="F369" s="93"/>
      <c r="G369" s="88">
        <f t="shared" si="30"/>
        <v>41640</v>
      </c>
      <c r="H369" s="87">
        <f t="shared" si="31"/>
        <v>0</v>
      </c>
      <c r="P369" s="37" t="str">
        <f t="shared" si="29"/>
        <v/>
      </c>
      <c r="Q369" s="36" t="s">
        <v>354</v>
      </c>
    </row>
    <row r="370" spans="1:17" ht="25.2" customHeight="1" x14ac:dyDescent="0.25">
      <c r="A370" s="24">
        <v>42874</v>
      </c>
      <c r="B370" s="27" t="s">
        <v>353</v>
      </c>
      <c r="C370" s="24" t="s">
        <v>79</v>
      </c>
      <c r="D370" s="26">
        <v>207.22</v>
      </c>
      <c r="F370" s="93"/>
      <c r="G370" s="88">
        <f t="shared" si="30"/>
        <v>41640</v>
      </c>
      <c r="H370" s="87">
        <f t="shared" si="31"/>
        <v>0</v>
      </c>
      <c r="P370" s="37" t="str">
        <f t="shared" si="29"/>
        <v/>
      </c>
      <c r="Q370" s="36" t="s">
        <v>353</v>
      </c>
    </row>
    <row r="371" spans="1:17" ht="25.2" customHeight="1" x14ac:dyDescent="0.25">
      <c r="A371" s="24">
        <v>42885</v>
      </c>
      <c r="B371" s="27" t="s">
        <v>352</v>
      </c>
      <c r="C371" s="24" t="s">
        <v>79</v>
      </c>
      <c r="D371" s="26">
        <v>261.22000000000003</v>
      </c>
      <c r="F371" s="93"/>
      <c r="G371" s="88">
        <f t="shared" si="30"/>
        <v>41640</v>
      </c>
      <c r="H371" s="87">
        <f t="shared" si="31"/>
        <v>0</v>
      </c>
      <c r="P371" s="37" t="str">
        <f t="shared" si="29"/>
        <v/>
      </c>
      <c r="Q371" s="36" t="s">
        <v>352</v>
      </c>
    </row>
    <row r="372" spans="1:17" ht="25.2" customHeight="1" x14ac:dyDescent="0.25">
      <c r="A372" s="24">
        <v>43227</v>
      </c>
      <c r="B372" s="27" t="s">
        <v>351</v>
      </c>
      <c r="C372" s="24" t="s">
        <v>79</v>
      </c>
      <c r="D372" s="26">
        <v>783</v>
      </c>
      <c r="F372" s="93"/>
      <c r="G372" s="88">
        <f t="shared" si="30"/>
        <v>41640</v>
      </c>
      <c r="H372" s="87">
        <f t="shared" si="31"/>
        <v>0</v>
      </c>
      <c r="P372" s="37" t="str">
        <f t="shared" si="29"/>
        <v/>
      </c>
      <c r="Q372" s="36" t="s">
        <v>351</v>
      </c>
    </row>
    <row r="373" spans="1:17" ht="25.2" customHeight="1" x14ac:dyDescent="0.25">
      <c r="A373" s="24">
        <v>42892</v>
      </c>
      <c r="B373" s="27" t="s">
        <v>350</v>
      </c>
      <c r="C373" s="24" t="s">
        <v>79</v>
      </c>
      <c r="D373" s="26">
        <v>812.7</v>
      </c>
      <c r="F373" s="93"/>
      <c r="G373" s="88">
        <f t="shared" si="30"/>
        <v>41640</v>
      </c>
      <c r="H373" s="87">
        <f t="shared" si="31"/>
        <v>0</v>
      </c>
      <c r="P373" s="37" t="str">
        <f t="shared" si="29"/>
        <v/>
      </c>
      <c r="Q373" s="36" t="s">
        <v>350</v>
      </c>
    </row>
    <row r="374" spans="1:17" ht="25.2" customHeight="1" x14ac:dyDescent="0.25">
      <c r="A374" s="24">
        <v>42893</v>
      </c>
      <c r="B374" s="27" t="s">
        <v>349</v>
      </c>
      <c r="C374" s="24" t="s">
        <v>79</v>
      </c>
      <c r="D374" s="26">
        <v>812.7</v>
      </c>
      <c r="F374" s="93"/>
      <c r="G374" s="88">
        <f t="shared" si="30"/>
        <v>41640</v>
      </c>
      <c r="H374" s="87">
        <f t="shared" si="31"/>
        <v>0</v>
      </c>
      <c r="P374" s="37" t="str">
        <f t="shared" si="29"/>
        <v/>
      </c>
      <c r="Q374" s="36" t="s">
        <v>349</v>
      </c>
    </row>
    <row r="375" spans="1:17" ht="25.2" customHeight="1" x14ac:dyDescent="0.25">
      <c r="A375" s="24">
        <v>42894</v>
      </c>
      <c r="B375" s="27" t="s">
        <v>348</v>
      </c>
      <c r="C375" s="24" t="s">
        <v>79</v>
      </c>
      <c r="D375" s="26">
        <v>777.6</v>
      </c>
      <c r="F375" s="93"/>
      <c r="G375" s="88">
        <f t="shared" si="30"/>
        <v>41640</v>
      </c>
      <c r="H375" s="87">
        <f t="shared" si="31"/>
        <v>0</v>
      </c>
      <c r="P375" s="37" t="str">
        <f t="shared" si="29"/>
        <v/>
      </c>
      <c r="Q375" s="36" t="s">
        <v>348</v>
      </c>
    </row>
    <row r="376" spans="1:17" ht="25.2" customHeight="1" x14ac:dyDescent="0.25">
      <c r="A376" s="24">
        <v>42895</v>
      </c>
      <c r="B376" s="27" t="s">
        <v>347</v>
      </c>
      <c r="C376" s="24" t="s">
        <v>79</v>
      </c>
      <c r="D376" s="26">
        <v>614.25</v>
      </c>
      <c r="F376" s="93"/>
      <c r="G376" s="88">
        <f t="shared" si="30"/>
        <v>41640</v>
      </c>
      <c r="H376" s="87">
        <f t="shared" si="31"/>
        <v>0</v>
      </c>
      <c r="P376" s="37" t="str">
        <f t="shared" si="29"/>
        <v/>
      </c>
      <c r="Q376" s="36" t="s">
        <v>347</v>
      </c>
    </row>
    <row r="377" spans="1:17" ht="25.2" customHeight="1" x14ac:dyDescent="0.25">
      <c r="A377" s="24">
        <v>42896</v>
      </c>
      <c r="B377" s="27" t="s">
        <v>346</v>
      </c>
      <c r="C377" s="24" t="s">
        <v>79</v>
      </c>
      <c r="D377" s="26">
        <v>614.25</v>
      </c>
      <c r="F377" s="93"/>
      <c r="G377" s="88">
        <f t="shared" si="30"/>
        <v>41640</v>
      </c>
      <c r="H377" s="87">
        <f t="shared" si="31"/>
        <v>0</v>
      </c>
      <c r="P377" s="37" t="str">
        <f t="shared" si="29"/>
        <v/>
      </c>
      <c r="Q377" s="36" t="s">
        <v>346</v>
      </c>
    </row>
    <row r="378" spans="1:17" ht="25.2" customHeight="1" x14ac:dyDescent="0.25">
      <c r="A378" s="24">
        <v>42935</v>
      </c>
      <c r="B378" s="27" t="s">
        <v>345</v>
      </c>
      <c r="C378" s="24" t="s">
        <v>79</v>
      </c>
      <c r="D378" s="26">
        <v>2333.0100000000002</v>
      </c>
      <c r="F378" s="93"/>
      <c r="G378" s="88">
        <f t="shared" ref="G378:G409" si="32">$E$250</f>
        <v>41640</v>
      </c>
      <c r="H378" s="87">
        <f t="shared" si="31"/>
        <v>0</v>
      </c>
      <c r="P378" s="37" t="str">
        <f t="shared" si="29"/>
        <v/>
      </c>
      <c r="Q378" s="36" t="s">
        <v>345</v>
      </c>
    </row>
    <row r="379" spans="1:17" ht="25.2" customHeight="1" x14ac:dyDescent="0.25">
      <c r="A379" s="24">
        <v>42877</v>
      </c>
      <c r="B379" s="27" t="s">
        <v>344</v>
      </c>
      <c r="C379" s="24" t="s">
        <v>79</v>
      </c>
      <c r="D379" s="26">
        <v>2401.2800000000002</v>
      </c>
      <c r="F379" s="93"/>
      <c r="G379" s="88">
        <f t="shared" si="32"/>
        <v>41640</v>
      </c>
      <c r="H379" s="87">
        <f t="shared" si="31"/>
        <v>0</v>
      </c>
      <c r="P379" s="37" t="str">
        <f t="shared" si="29"/>
        <v/>
      </c>
      <c r="Q379" s="36" t="s">
        <v>344</v>
      </c>
    </row>
    <row r="380" spans="1:17" ht="25.2" customHeight="1" x14ac:dyDescent="0.25">
      <c r="A380" s="24">
        <v>42898</v>
      </c>
      <c r="B380" s="27" t="s">
        <v>343</v>
      </c>
      <c r="C380" s="24" t="s">
        <v>79</v>
      </c>
      <c r="D380" s="26">
        <v>1207.95</v>
      </c>
      <c r="F380" s="93"/>
      <c r="G380" s="88">
        <f t="shared" si="32"/>
        <v>41640</v>
      </c>
      <c r="H380" s="87">
        <f t="shared" ref="H380:H411" si="33">IFERROR(D380*$M$253,0)</f>
        <v>0</v>
      </c>
      <c r="P380" s="37" t="str">
        <f t="shared" si="29"/>
        <v/>
      </c>
      <c r="Q380" s="36" t="s">
        <v>343</v>
      </c>
    </row>
    <row r="381" spans="1:17" ht="25.2" customHeight="1" x14ac:dyDescent="0.25">
      <c r="A381" s="24">
        <v>42890</v>
      </c>
      <c r="B381" s="27" t="s">
        <v>342</v>
      </c>
      <c r="C381" s="24" t="s">
        <v>79</v>
      </c>
      <c r="D381" s="26">
        <v>1011.96</v>
      </c>
      <c r="F381" s="93"/>
      <c r="G381" s="88">
        <f t="shared" si="32"/>
        <v>41640</v>
      </c>
      <c r="H381" s="87">
        <f t="shared" si="33"/>
        <v>0</v>
      </c>
      <c r="P381" s="37" t="str">
        <f t="shared" si="29"/>
        <v/>
      </c>
      <c r="Q381" s="36" t="s">
        <v>342</v>
      </c>
    </row>
    <row r="382" spans="1:17" ht="25.2" customHeight="1" x14ac:dyDescent="0.25">
      <c r="A382" s="24">
        <v>42891</v>
      </c>
      <c r="B382" s="27" t="s">
        <v>341</v>
      </c>
      <c r="C382" s="24" t="s">
        <v>79</v>
      </c>
      <c r="D382" s="26">
        <v>1519.41</v>
      </c>
      <c r="F382" s="93"/>
      <c r="G382" s="88">
        <f t="shared" si="32"/>
        <v>41640</v>
      </c>
      <c r="H382" s="87">
        <f t="shared" si="33"/>
        <v>0</v>
      </c>
      <c r="P382" s="37" t="str">
        <f t="shared" si="29"/>
        <v/>
      </c>
      <c r="Q382" s="36" t="s">
        <v>341</v>
      </c>
    </row>
    <row r="383" spans="1:17" ht="25.2" customHeight="1" x14ac:dyDescent="0.25">
      <c r="A383" s="24">
        <v>42936</v>
      </c>
      <c r="B383" s="27" t="s">
        <v>340</v>
      </c>
      <c r="C383" s="24" t="s">
        <v>79</v>
      </c>
      <c r="D383" s="26">
        <v>1147.94</v>
      </c>
      <c r="F383" s="93"/>
      <c r="G383" s="88">
        <f t="shared" si="32"/>
        <v>41640</v>
      </c>
      <c r="H383" s="87">
        <f t="shared" si="33"/>
        <v>0</v>
      </c>
      <c r="P383" s="37" t="str">
        <f t="shared" si="29"/>
        <v/>
      </c>
      <c r="Q383" s="36" t="s">
        <v>340</v>
      </c>
    </row>
    <row r="384" spans="1:17" ht="25.2" customHeight="1" x14ac:dyDescent="0.25">
      <c r="A384" s="24">
        <v>42889</v>
      </c>
      <c r="B384" s="27" t="s">
        <v>339</v>
      </c>
      <c r="C384" s="24" t="s">
        <v>79</v>
      </c>
      <c r="D384" s="26">
        <v>3729.07</v>
      </c>
      <c r="G384" s="88">
        <f t="shared" si="32"/>
        <v>41640</v>
      </c>
      <c r="H384" s="87">
        <f t="shared" si="33"/>
        <v>0</v>
      </c>
      <c r="P384" s="37" t="str">
        <f t="shared" si="29"/>
        <v/>
      </c>
      <c r="Q384" s="36" t="s">
        <v>339</v>
      </c>
    </row>
    <row r="385" spans="1:17" ht="25.2" customHeight="1" x14ac:dyDescent="0.25">
      <c r="A385" s="24">
        <v>42897</v>
      </c>
      <c r="B385" s="27" t="s">
        <v>338</v>
      </c>
      <c r="C385" s="24" t="s">
        <v>79</v>
      </c>
      <c r="D385" s="26">
        <v>343.35</v>
      </c>
      <c r="G385" s="88">
        <f t="shared" si="32"/>
        <v>41640</v>
      </c>
      <c r="H385" s="87">
        <f t="shared" si="33"/>
        <v>0</v>
      </c>
      <c r="P385" s="37" t="str">
        <f t="shared" si="29"/>
        <v/>
      </c>
      <c r="Q385" s="36" t="s">
        <v>338</v>
      </c>
    </row>
    <row r="386" spans="1:17" ht="25.2" customHeight="1" x14ac:dyDescent="0.25">
      <c r="A386" s="24">
        <v>43242</v>
      </c>
      <c r="B386" s="27" t="s">
        <v>337</v>
      </c>
      <c r="C386" s="24" t="s">
        <v>79</v>
      </c>
      <c r="D386" s="26">
        <v>700.69</v>
      </c>
      <c r="G386" s="88">
        <f t="shared" si="32"/>
        <v>41640</v>
      </c>
      <c r="H386" s="87">
        <f t="shared" si="33"/>
        <v>0</v>
      </c>
      <c r="P386" s="37" t="str">
        <f t="shared" ref="P386:P449" si="34">IF(Q386=B386,"","DESCRIÇÃO ALTERADA!")</f>
        <v/>
      </c>
      <c r="Q386" s="36" t="s">
        <v>337</v>
      </c>
    </row>
    <row r="387" spans="1:17" ht="25.2" customHeight="1" x14ac:dyDescent="0.25">
      <c r="A387" s="24">
        <v>43246</v>
      </c>
      <c r="B387" s="27" t="s">
        <v>336</v>
      </c>
      <c r="C387" s="24" t="s">
        <v>79</v>
      </c>
      <c r="D387" s="26">
        <v>329.37</v>
      </c>
      <c r="G387" s="88">
        <f t="shared" si="32"/>
        <v>41640</v>
      </c>
      <c r="H387" s="87">
        <f t="shared" si="33"/>
        <v>0</v>
      </c>
      <c r="P387" s="37" t="str">
        <f t="shared" si="34"/>
        <v/>
      </c>
      <c r="Q387" s="36" t="s">
        <v>336</v>
      </c>
    </row>
    <row r="388" spans="1:17" ht="25.2" customHeight="1" x14ac:dyDescent="0.25">
      <c r="A388" s="24">
        <v>43247</v>
      </c>
      <c r="B388" s="27" t="s">
        <v>335</v>
      </c>
      <c r="C388" s="24" t="s">
        <v>79</v>
      </c>
      <c r="D388" s="26">
        <v>369.61</v>
      </c>
      <c r="G388" s="88">
        <f t="shared" si="32"/>
        <v>41640</v>
      </c>
      <c r="H388" s="87">
        <f t="shared" si="33"/>
        <v>0</v>
      </c>
      <c r="P388" s="37" t="str">
        <f t="shared" si="34"/>
        <v/>
      </c>
      <c r="Q388" s="36" t="s">
        <v>335</v>
      </c>
    </row>
    <row r="389" spans="1:17" ht="25.2" customHeight="1" x14ac:dyDescent="0.25">
      <c r="A389" s="24">
        <v>43248</v>
      </c>
      <c r="B389" s="27" t="s">
        <v>334</v>
      </c>
      <c r="C389" s="24" t="s">
        <v>79</v>
      </c>
      <c r="D389" s="26">
        <v>282.14999999999998</v>
      </c>
      <c r="G389" s="88">
        <f t="shared" si="32"/>
        <v>41640</v>
      </c>
      <c r="H389" s="87">
        <f t="shared" si="33"/>
        <v>0</v>
      </c>
      <c r="P389" s="37" t="str">
        <f t="shared" si="34"/>
        <v/>
      </c>
      <c r="Q389" s="36" t="s">
        <v>334</v>
      </c>
    </row>
    <row r="390" spans="1:17" ht="25.2" customHeight="1" x14ac:dyDescent="0.25">
      <c r="A390" s="24">
        <v>43261</v>
      </c>
      <c r="B390" s="27" t="s">
        <v>333</v>
      </c>
      <c r="C390" s="24" t="s">
        <v>79</v>
      </c>
      <c r="D390" s="26">
        <v>175.5</v>
      </c>
      <c r="G390" s="88">
        <f t="shared" si="32"/>
        <v>41640</v>
      </c>
      <c r="H390" s="87">
        <f t="shared" si="33"/>
        <v>0</v>
      </c>
      <c r="P390" s="37" t="str">
        <f t="shared" si="34"/>
        <v/>
      </c>
      <c r="Q390" s="36" t="s">
        <v>333</v>
      </c>
    </row>
    <row r="391" spans="1:17" ht="25.2" customHeight="1" x14ac:dyDescent="0.25">
      <c r="A391" s="24">
        <v>43262</v>
      </c>
      <c r="B391" s="27" t="s">
        <v>332</v>
      </c>
      <c r="C391" s="24" t="s">
        <v>79</v>
      </c>
      <c r="D391" s="26">
        <v>1215</v>
      </c>
      <c r="G391" s="88">
        <f t="shared" si="32"/>
        <v>41640</v>
      </c>
      <c r="H391" s="87">
        <f t="shared" si="33"/>
        <v>0</v>
      </c>
      <c r="P391" s="37" t="str">
        <f t="shared" si="34"/>
        <v/>
      </c>
      <c r="Q391" s="36" t="s">
        <v>332</v>
      </c>
    </row>
    <row r="392" spans="1:17" ht="25.2" customHeight="1" x14ac:dyDescent="0.25">
      <c r="A392" s="24">
        <v>43265</v>
      </c>
      <c r="B392" s="27" t="s">
        <v>331</v>
      </c>
      <c r="C392" s="24" t="s">
        <v>16</v>
      </c>
      <c r="D392" s="26">
        <v>324</v>
      </c>
      <c r="G392" s="88">
        <f t="shared" si="32"/>
        <v>41640</v>
      </c>
      <c r="H392" s="87">
        <f t="shared" si="33"/>
        <v>0</v>
      </c>
      <c r="P392" s="37" t="str">
        <f t="shared" si="34"/>
        <v/>
      </c>
      <c r="Q392" s="36" t="s">
        <v>331</v>
      </c>
    </row>
    <row r="393" spans="1:17" ht="25.2" customHeight="1" x14ac:dyDescent="0.25">
      <c r="A393" s="24">
        <v>43263</v>
      </c>
      <c r="B393" s="27" t="s">
        <v>330</v>
      </c>
      <c r="C393" s="24" t="s">
        <v>79</v>
      </c>
      <c r="D393" s="26">
        <v>403.65</v>
      </c>
      <c r="G393" s="88">
        <f t="shared" si="32"/>
        <v>41640</v>
      </c>
      <c r="H393" s="87">
        <f t="shared" si="33"/>
        <v>0</v>
      </c>
      <c r="P393" s="37" t="str">
        <f t="shared" si="34"/>
        <v/>
      </c>
      <c r="Q393" s="36" t="s">
        <v>330</v>
      </c>
    </row>
    <row r="394" spans="1:17" ht="25.2" customHeight="1" x14ac:dyDescent="0.25">
      <c r="A394" s="24">
        <v>43264</v>
      </c>
      <c r="B394" s="27" t="s">
        <v>329</v>
      </c>
      <c r="C394" s="24" t="s">
        <v>79</v>
      </c>
      <c r="D394" s="26">
        <v>424.57</v>
      </c>
      <c r="G394" s="88">
        <f t="shared" si="32"/>
        <v>41640</v>
      </c>
      <c r="H394" s="87">
        <f t="shared" si="33"/>
        <v>0</v>
      </c>
      <c r="P394" s="37" t="str">
        <f t="shared" si="34"/>
        <v/>
      </c>
      <c r="Q394" s="36" t="s">
        <v>329</v>
      </c>
    </row>
    <row r="395" spans="1:17" ht="25.2" customHeight="1" x14ac:dyDescent="0.25">
      <c r="A395" s="24">
        <v>43272</v>
      </c>
      <c r="B395" s="27" t="s">
        <v>328</v>
      </c>
      <c r="C395" s="24" t="s">
        <v>79</v>
      </c>
      <c r="D395" s="26">
        <v>51.97</v>
      </c>
      <c r="G395" s="88">
        <f t="shared" si="32"/>
        <v>41640</v>
      </c>
      <c r="H395" s="87">
        <f t="shared" si="33"/>
        <v>0</v>
      </c>
      <c r="P395" s="37" t="str">
        <f t="shared" si="34"/>
        <v/>
      </c>
      <c r="Q395" s="36" t="s">
        <v>328</v>
      </c>
    </row>
    <row r="396" spans="1:17" ht="25.2" customHeight="1" x14ac:dyDescent="0.25">
      <c r="A396" s="24">
        <v>42646</v>
      </c>
      <c r="B396" s="27" t="s">
        <v>327</v>
      </c>
      <c r="C396" s="24" t="s">
        <v>149</v>
      </c>
      <c r="D396" s="26">
        <v>5312.06</v>
      </c>
      <c r="G396" s="88">
        <f t="shared" si="32"/>
        <v>41640</v>
      </c>
      <c r="H396" s="87">
        <f t="shared" si="33"/>
        <v>0</v>
      </c>
      <c r="P396" s="37" t="str">
        <f t="shared" si="34"/>
        <v/>
      </c>
      <c r="Q396" s="36" t="s">
        <v>327</v>
      </c>
    </row>
    <row r="397" spans="1:17" ht="25.2" customHeight="1" x14ac:dyDescent="0.25">
      <c r="A397" s="24">
        <v>42664</v>
      </c>
      <c r="B397" s="27" t="s">
        <v>326</v>
      </c>
      <c r="C397" s="24" t="s">
        <v>149</v>
      </c>
      <c r="D397" s="26">
        <v>2138.11</v>
      </c>
      <c r="G397" s="88">
        <f t="shared" si="32"/>
        <v>41640</v>
      </c>
      <c r="H397" s="87">
        <f t="shared" si="33"/>
        <v>0</v>
      </c>
      <c r="P397" s="37" t="str">
        <f t="shared" si="34"/>
        <v/>
      </c>
      <c r="Q397" s="36" t="s">
        <v>326</v>
      </c>
    </row>
    <row r="398" spans="1:17" ht="25.2" customHeight="1" x14ac:dyDescent="0.25">
      <c r="A398" s="24">
        <v>42668</v>
      </c>
      <c r="B398" s="27" t="s">
        <v>325</v>
      </c>
      <c r="C398" s="24" t="s">
        <v>149</v>
      </c>
      <c r="D398" s="26">
        <v>626.44000000000005</v>
      </c>
      <c r="G398" s="88">
        <f t="shared" si="32"/>
        <v>41640</v>
      </c>
      <c r="H398" s="87">
        <f t="shared" si="33"/>
        <v>0</v>
      </c>
      <c r="P398" s="37" t="str">
        <f t="shared" si="34"/>
        <v/>
      </c>
      <c r="Q398" s="36" t="s">
        <v>325</v>
      </c>
    </row>
    <row r="399" spans="1:17" ht="25.2" customHeight="1" x14ac:dyDescent="0.25">
      <c r="A399" s="24">
        <v>42886</v>
      </c>
      <c r="B399" s="27" t="s">
        <v>324</v>
      </c>
      <c r="C399" s="24" t="s">
        <v>16</v>
      </c>
      <c r="D399" s="26">
        <v>365.9</v>
      </c>
      <c r="G399" s="88">
        <f t="shared" si="32"/>
        <v>41640</v>
      </c>
      <c r="H399" s="87">
        <f t="shared" si="33"/>
        <v>0</v>
      </c>
      <c r="P399" s="37" t="str">
        <f t="shared" si="34"/>
        <v/>
      </c>
      <c r="Q399" s="36" t="s">
        <v>324</v>
      </c>
    </row>
    <row r="400" spans="1:17" ht="25.2" customHeight="1" x14ac:dyDescent="0.25">
      <c r="A400" s="24">
        <v>43266</v>
      </c>
      <c r="B400" s="27" t="s">
        <v>323</v>
      </c>
      <c r="C400" s="24" t="s">
        <v>79</v>
      </c>
      <c r="D400" s="26">
        <v>3556</v>
      </c>
      <c r="G400" s="88">
        <f t="shared" si="32"/>
        <v>41640</v>
      </c>
      <c r="H400" s="87">
        <f t="shared" si="33"/>
        <v>0</v>
      </c>
      <c r="P400" s="37" t="str">
        <f t="shared" si="34"/>
        <v/>
      </c>
      <c r="Q400" s="36" t="s">
        <v>323</v>
      </c>
    </row>
    <row r="401" spans="1:17" ht="25.2" customHeight="1" x14ac:dyDescent="0.25">
      <c r="A401" s="24">
        <v>42616</v>
      </c>
      <c r="B401" s="27" t="s">
        <v>322</v>
      </c>
      <c r="C401" s="24" t="s">
        <v>79</v>
      </c>
      <c r="D401" s="26">
        <v>945</v>
      </c>
      <c r="G401" s="88">
        <f t="shared" si="32"/>
        <v>41640</v>
      </c>
      <c r="H401" s="87">
        <f t="shared" si="33"/>
        <v>0</v>
      </c>
      <c r="P401" s="37" t="str">
        <f t="shared" si="34"/>
        <v/>
      </c>
      <c r="Q401" s="36" t="s">
        <v>322</v>
      </c>
    </row>
    <row r="402" spans="1:17" ht="25.2" customHeight="1" x14ac:dyDescent="0.25">
      <c r="A402" s="24">
        <v>43280</v>
      </c>
      <c r="B402" s="27" t="s">
        <v>321</v>
      </c>
      <c r="C402" s="24" t="s">
        <v>79</v>
      </c>
      <c r="D402" s="26">
        <v>631.09</v>
      </c>
      <c r="G402" s="88">
        <f t="shared" si="32"/>
        <v>41640</v>
      </c>
      <c r="H402" s="87">
        <f t="shared" si="33"/>
        <v>0</v>
      </c>
      <c r="P402" s="37" t="str">
        <f t="shared" si="34"/>
        <v/>
      </c>
      <c r="Q402" s="36" t="s">
        <v>321</v>
      </c>
    </row>
    <row r="403" spans="1:17" ht="25.2" customHeight="1" x14ac:dyDescent="0.25">
      <c r="A403" s="24">
        <v>42546</v>
      </c>
      <c r="B403" s="27" t="s">
        <v>320</v>
      </c>
      <c r="C403" s="24" t="s">
        <v>79</v>
      </c>
      <c r="D403" s="26">
        <v>2039.24</v>
      </c>
      <c r="G403" s="88">
        <f t="shared" si="32"/>
        <v>41640</v>
      </c>
      <c r="H403" s="87">
        <f t="shared" si="33"/>
        <v>0</v>
      </c>
      <c r="P403" s="37" t="str">
        <f t="shared" si="34"/>
        <v/>
      </c>
      <c r="Q403" s="36" t="s">
        <v>320</v>
      </c>
    </row>
    <row r="404" spans="1:17" ht="25.2" customHeight="1" x14ac:dyDescent="0.25">
      <c r="A404" s="24">
        <v>42887</v>
      </c>
      <c r="B404" s="27" t="s">
        <v>319</v>
      </c>
      <c r="C404" s="24" t="s">
        <v>79</v>
      </c>
      <c r="D404" s="26">
        <v>621.04</v>
      </c>
      <c r="G404" s="88">
        <f t="shared" si="32"/>
        <v>41640</v>
      </c>
      <c r="H404" s="87">
        <f t="shared" si="33"/>
        <v>0</v>
      </c>
      <c r="P404" s="37" t="str">
        <f t="shared" si="34"/>
        <v/>
      </c>
      <c r="Q404" s="36" t="s">
        <v>319</v>
      </c>
    </row>
    <row r="405" spans="1:17" ht="25.2" customHeight="1" x14ac:dyDescent="0.25">
      <c r="A405" s="24">
        <v>42671</v>
      </c>
      <c r="B405" s="27" t="s">
        <v>318</v>
      </c>
      <c r="C405" s="24" t="s">
        <v>149</v>
      </c>
      <c r="D405" s="26">
        <v>659.82</v>
      </c>
      <c r="G405" s="88">
        <f t="shared" si="32"/>
        <v>41640</v>
      </c>
      <c r="H405" s="87">
        <f t="shared" si="33"/>
        <v>0</v>
      </c>
      <c r="P405" s="37" t="str">
        <f t="shared" si="34"/>
        <v/>
      </c>
      <c r="Q405" s="36" t="s">
        <v>318</v>
      </c>
    </row>
    <row r="406" spans="1:17" ht="25.2" customHeight="1" x14ac:dyDescent="0.25">
      <c r="A406" s="24">
        <v>42638</v>
      </c>
      <c r="B406" s="27" t="s">
        <v>317</v>
      </c>
      <c r="C406" s="24" t="s">
        <v>149</v>
      </c>
      <c r="D406" s="26">
        <v>251.24</v>
      </c>
      <c r="G406" s="88">
        <f t="shared" si="32"/>
        <v>41640</v>
      </c>
      <c r="H406" s="87">
        <f t="shared" si="33"/>
        <v>0</v>
      </c>
      <c r="P406" s="37" t="str">
        <f t="shared" si="34"/>
        <v/>
      </c>
      <c r="Q406" s="36" t="s">
        <v>317</v>
      </c>
    </row>
    <row r="407" spans="1:17" ht="25.2" customHeight="1" x14ac:dyDescent="0.25">
      <c r="A407" s="24">
        <v>42674</v>
      </c>
      <c r="B407" s="27" t="s">
        <v>316</v>
      </c>
      <c r="C407" s="24" t="s">
        <v>149</v>
      </c>
      <c r="D407" s="26">
        <v>712.07</v>
      </c>
      <c r="G407" s="88">
        <f t="shared" si="32"/>
        <v>41640</v>
      </c>
      <c r="H407" s="87">
        <f t="shared" si="33"/>
        <v>0</v>
      </c>
      <c r="P407" s="37" t="str">
        <f t="shared" si="34"/>
        <v/>
      </c>
      <c r="Q407" s="36" t="s">
        <v>316</v>
      </c>
    </row>
    <row r="408" spans="1:17" ht="25.2" customHeight="1" x14ac:dyDescent="0.25">
      <c r="A408" s="24">
        <v>42663</v>
      </c>
      <c r="B408" s="27" t="s">
        <v>315</v>
      </c>
      <c r="C408" s="24" t="s">
        <v>79</v>
      </c>
      <c r="D408" s="26">
        <v>6210</v>
      </c>
      <c r="G408" s="88">
        <f t="shared" si="32"/>
        <v>41640</v>
      </c>
      <c r="H408" s="87">
        <f t="shared" si="33"/>
        <v>0</v>
      </c>
      <c r="P408" s="37" t="str">
        <f t="shared" si="34"/>
        <v/>
      </c>
      <c r="Q408" s="36" t="s">
        <v>315</v>
      </c>
    </row>
    <row r="409" spans="1:17" ht="25.2" customHeight="1" x14ac:dyDescent="0.25">
      <c r="A409" s="24">
        <v>43282</v>
      </c>
      <c r="B409" s="27" t="s">
        <v>314</v>
      </c>
      <c r="C409" s="24" t="s">
        <v>79</v>
      </c>
      <c r="D409" s="26">
        <v>8100</v>
      </c>
      <c r="G409" s="88">
        <f t="shared" si="32"/>
        <v>41640</v>
      </c>
      <c r="H409" s="87">
        <f t="shared" si="33"/>
        <v>0</v>
      </c>
      <c r="P409" s="37" t="str">
        <f t="shared" si="34"/>
        <v/>
      </c>
      <c r="Q409" s="36" t="s">
        <v>314</v>
      </c>
    </row>
    <row r="410" spans="1:17" ht="25.2" customHeight="1" x14ac:dyDescent="0.25">
      <c r="A410" s="24">
        <v>42650</v>
      </c>
      <c r="B410" s="27" t="s">
        <v>313</v>
      </c>
      <c r="C410" s="24" t="s">
        <v>79</v>
      </c>
      <c r="D410" s="26">
        <v>3408.75</v>
      </c>
      <c r="G410" s="88">
        <f t="shared" ref="G410:G442" si="35">$E$250</f>
        <v>41640</v>
      </c>
      <c r="H410" s="87">
        <f t="shared" si="33"/>
        <v>0</v>
      </c>
      <c r="P410" s="37" t="str">
        <f t="shared" si="34"/>
        <v/>
      </c>
      <c r="Q410" s="36" t="s">
        <v>313</v>
      </c>
    </row>
    <row r="411" spans="1:17" ht="25.2" customHeight="1" x14ac:dyDescent="0.25">
      <c r="A411" s="24">
        <v>42647</v>
      </c>
      <c r="B411" s="27" t="s">
        <v>312</v>
      </c>
      <c r="C411" s="24" t="s">
        <v>79</v>
      </c>
      <c r="D411" s="26">
        <v>1290.93</v>
      </c>
      <c r="G411" s="88">
        <f t="shared" si="35"/>
        <v>41640</v>
      </c>
      <c r="H411" s="87">
        <f t="shared" si="33"/>
        <v>0</v>
      </c>
      <c r="P411" s="37" t="str">
        <f t="shared" si="34"/>
        <v/>
      </c>
      <c r="Q411" s="36" t="s">
        <v>312</v>
      </c>
    </row>
    <row r="412" spans="1:17" ht="25.2" customHeight="1" x14ac:dyDescent="0.25">
      <c r="A412" s="24">
        <v>42659</v>
      </c>
      <c r="B412" s="27" t="s">
        <v>311</v>
      </c>
      <c r="C412" s="24" t="s">
        <v>16</v>
      </c>
      <c r="D412" s="26">
        <v>150.83000000000001</v>
      </c>
      <c r="G412" s="88">
        <f t="shared" si="35"/>
        <v>41640</v>
      </c>
      <c r="H412" s="87">
        <f t="shared" ref="H412:H442" si="36">IFERROR(D412*$M$253,0)</f>
        <v>0</v>
      </c>
      <c r="P412" s="37" t="str">
        <f t="shared" si="34"/>
        <v/>
      </c>
      <c r="Q412" s="36" t="s">
        <v>311</v>
      </c>
    </row>
    <row r="413" spans="1:17" ht="25.2" customHeight="1" x14ac:dyDescent="0.25">
      <c r="A413" s="24">
        <v>42648</v>
      </c>
      <c r="B413" s="27" t="s">
        <v>310</v>
      </c>
      <c r="C413" s="24" t="s">
        <v>16</v>
      </c>
      <c r="D413" s="26">
        <v>270</v>
      </c>
      <c r="G413" s="88">
        <f t="shared" si="35"/>
        <v>41640</v>
      </c>
      <c r="H413" s="87">
        <f t="shared" si="36"/>
        <v>0</v>
      </c>
      <c r="P413" s="37" t="str">
        <f t="shared" si="34"/>
        <v/>
      </c>
      <c r="Q413" s="36" t="s">
        <v>310</v>
      </c>
    </row>
    <row r="414" spans="1:17" ht="25.2" customHeight="1" x14ac:dyDescent="0.25">
      <c r="A414" s="24">
        <v>41019</v>
      </c>
      <c r="B414" s="27" t="s">
        <v>309</v>
      </c>
      <c r="C414" s="24" t="s">
        <v>16</v>
      </c>
      <c r="D414" s="26">
        <v>548.42999999999995</v>
      </c>
      <c r="G414" s="88">
        <f t="shared" si="35"/>
        <v>41640</v>
      </c>
      <c r="H414" s="87">
        <f t="shared" si="36"/>
        <v>0</v>
      </c>
      <c r="P414" s="37" t="str">
        <f t="shared" si="34"/>
        <v/>
      </c>
      <c r="Q414" s="36" t="s">
        <v>309</v>
      </c>
    </row>
    <row r="415" spans="1:17" ht="25.2" customHeight="1" x14ac:dyDescent="0.25">
      <c r="A415" s="24">
        <v>43201</v>
      </c>
      <c r="B415" s="27" t="s">
        <v>308</v>
      </c>
      <c r="C415" s="24" t="s">
        <v>101</v>
      </c>
      <c r="D415" s="26">
        <v>5452.48</v>
      </c>
      <c r="G415" s="88">
        <f t="shared" si="35"/>
        <v>41640</v>
      </c>
      <c r="H415" s="87">
        <f t="shared" si="36"/>
        <v>0</v>
      </c>
      <c r="P415" s="37" t="str">
        <f t="shared" si="34"/>
        <v/>
      </c>
      <c r="Q415" s="36" t="s">
        <v>308</v>
      </c>
    </row>
    <row r="416" spans="1:17" ht="25.2" customHeight="1" x14ac:dyDescent="0.25">
      <c r="A416" s="24">
        <v>43202</v>
      </c>
      <c r="B416" s="27" t="s">
        <v>307</v>
      </c>
      <c r="C416" s="24" t="s">
        <v>101</v>
      </c>
      <c r="D416" s="26">
        <v>6302.98</v>
      </c>
      <c r="G416" s="88">
        <f t="shared" si="35"/>
        <v>41640</v>
      </c>
      <c r="H416" s="87">
        <f t="shared" si="36"/>
        <v>0</v>
      </c>
      <c r="P416" s="37" t="str">
        <f t="shared" si="34"/>
        <v/>
      </c>
      <c r="Q416" s="36" t="s">
        <v>307</v>
      </c>
    </row>
    <row r="417" spans="1:17" ht="25.2" customHeight="1" x14ac:dyDescent="0.25">
      <c r="A417" s="24">
        <v>42634</v>
      </c>
      <c r="B417" s="27" t="s">
        <v>306</v>
      </c>
      <c r="C417" s="24" t="s">
        <v>16</v>
      </c>
      <c r="D417" s="26">
        <v>101.25</v>
      </c>
      <c r="G417" s="88">
        <f t="shared" si="35"/>
        <v>41640</v>
      </c>
      <c r="H417" s="87">
        <f t="shared" si="36"/>
        <v>0</v>
      </c>
      <c r="P417" s="37" t="str">
        <f t="shared" si="34"/>
        <v/>
      </c>
      <c r="Q417" s="36" t="s">
        <v>306</v>
      </c>
    </row>
    <row r="418" spans="1:17" ht="25.2" customHeight="1" x14ac:dyDescent="0.25">
      <c r="A418" s="24">
        <v>42645</v>
      </c>
      <c r="B418" s="27" t="s">
        <v>305</v>
      </c>
      <c r="C418" s="24" t="s">
        <v>16</v>
      </c>
      <c r="D418" s="26">
        <v>117.45</v>
      </c>
      <c r="G418" s="88">
        <f t="shared" si="35"/>
        <v>41640</v>
      </c>
      <c r="H418" s="87">
        <f t="shared" si="36"/>
        <v>0</v>
      </c>
      <c r="P418" s="37" t="str">
        <f t="shared" si="34"/>
        <v/>
      </c>
      <c r="Q418" s="36" t="s">
        <v>305</v>
      </c>
    </row>
    <row r="419" spans="1:17" ht="25.2" customHeight="1" x14ac:dyDescent="0.25">
      <c r="A419" s="24">
        <v>42619</v>
      </c>
      <c r="B419" s="27" t="s">
        <v>304</v>
      </c>
      <c r="C419" s="24" t="s">
        <v>79</v>
      </c>
      <c r="D419" s="26">
        <v>82.35</v>
      </c>
      <c r="G419" s="88">
        <f t="shared" si="35"/>
        <v>41640</v>
      </c>
      <c r="H419" s="87">
        <f t="shared" si="36"/>
        <v>0</v>
      </c>
      <c r="P419" s="37" t="str">
        <f t="shared" si="34"/>
        <v/>
      </c>
      <c r="Q419" s="36" t="s">
        <v>304</v>
      </c>
    </row>
    <row r="420" spans="1:17" ht="25.2" customHeight="1" x14ac:dyDescent="0.25">
      <c r="A420" s="24">
        <v>42653</v>
      </c>
      <c r="B420" s="27" t="s">
        <v>303</v>
      </c>
      <c r="C420" s="24" t="s">
        <v>16</v>
      </c>
      <c r="D420" s="26">
        <v>103.61</v>
      </c>
      <c r="G420" s="88">
        <f t="shared" si="35"/>
        <v>41640</v>
      </c>
      <c r="H420" s="87">
        <f t="shared" si="36"/>
        <v>0</v>
      </c>
      <c r="P420" s="37" t="str">
        <f t="shared" si="34"/>
        <v/>
      </c>
      <c r="Q420" s="36" t="s">
        <v>303</v>
      </c>
    </row>
    <row r="421" spans="1:17" ht="25.2" customHeight="1" x14ac:dyDescent="0.25">
      <c r="A421" s="24">
        <v>42656</v>
      </c>
      <c r="B421" s="27" t="s">
        <v>302</v>
      </c>
      <c r="C421" s="24" t="s">
        <v>16</v>
      </c>
      <c r="D421" s="26">
        <v>112.05</v>
      </c>
      <c r="G421" s="88">
        <f t="shared" si="35"/>
        <v>41640</v>
      </c>
      <c r="H421" s="87">
        <f t="shared" si="36"/>
        <v>0</v>
      </c>
      <c r="P421" s="37" t="str">
        <f t="shared" si="34"/>
        <v/>
      </c>
      <c r="Q421" s="36" t="s">
        <v>302</v>
      </c>
    </row>
    <row r="422" spans="1:17" ht="25.2" customHeight="1" x14ac:dyDescent="0.25">
      <c r="A422" s="24">
        <v>42655</v>
      </c>
      <c r="B422" s="27" t="s">
        <v>301</v>
      </c>
      <c r="C422" s="24" t="s">
        <v>16</v>
      </c>
      <c r="D422" s="26">
        <v>401.62</v>
      </c>
      <c r="G422" s="88">
        <f t="shared" si="35"/>
        <v>41640</v>
      </c>
      <c r="H422" s="87">
        <f t="shared" si="36"/>
        <v>0</v>
      </c>
      <c r="P422" s="37" t="str">
        <f t="shared" si="34"/>
        <v/>
      </c>
      <c r="Q422" s="36" t="s">
        <v>301</v>
      </c>
    </row>
    <row r="423" spans="1:17" ht="25.2" customHeight="1" x14ac:dyDescent="0.25">
      <c r="A423" s="24">
        <v>43197</v>
      </c>
      <c r="B423" s="27" t="s">
        <v>300</v>
      </c>
      <c r="C423" s="24" t="s">
        <v>16</v>
      </c>
      <c r="D423" s="26">
        <v>911.25</v>
      </c>
      <c r="G423" s="88">
        <f t="shared" si="35"/>
        <v>41640</v>
      </c>
      <c r="H423" s="87">
        <f t="shared" si="36"/>
        <v>0</v>
      </c>
      <c r="P423" s="37" t="str">
        <f t="shared" si="34"/>
        <v/>
      </c>
      <c r="Q423" s="36" t="s">
        <v>300</v>
      </c>
    </row>
    <row r="424" spans="1:17" ht="25.2" customHeight="1" x14ac:dyDescent="0.25">
      <c r="A424" s="24">
        <v>42654</v>
      </c>
      <c r="B424" s="27" t="s">
        <v>299</v>
      </c>
      <c r="C424" s="24" t="s">
        <v>16</v>
      </c>
      <c r="D424" s="26">
        <v>253.12</v>
      </c>
      <c r="G424" s="88">
        <f t="shared" si="35"/>
        <v>41640</v>
      </c>
      <c r="H424" s="87">
        <f t="shared" si="36"/>
        <v>0</v>
      </c>
      <c r="P424" s="37" t="str">
        <f t="shared" si="34"/>
        <v/>
      </c>
      <c r="Q424" s="36" t="s">
        <v>299</v>
      </c>
    </row>
    <row r="425" spans="1:17" ht="25.2" customHeight="1" x14ac:dyDescent="0.25">
      <c r="A425" s="24">
        <v>42696</v>
      </c>
      <c r="B425" s="27" t="s">
        <v>298</v>
      </c>
      <c r="C425" s="24" t="s">
        <v>16</v>
      </c>
      <c r="D425" s="26">
        <v>10.77</v>
      </c>
      <c r="G425" s="88">
        <f t="shared" si="35"/>
        <v>41640</v>
      </c>
      <c r="H425" s="87">
        <f t="shared" si="36"/>
        <v>0</v>
      </c>
      <c r="P425" s="37" t="str">
        <f t="shared" si="34"/>
        <v/>
      </c>
      <c r="Q425" s="36" t="s">
        <v>298</v>
      </c>
    </row>
    <row r="426" spans="1:17" ht="25.2" customHeight="1" x14ac:dyDescent="0.25">
      <c r="A426" s="24">
        <v>42623</v>
      </c>
      <c r="B426" s="27" t="s">
        <v>297</v>
      </c>
      <c r="C426" s="24" t="s">
        <v>79</v>
      </c>
      <c r="D426" s="26">
        <v>1737.94</v>
      </c>
      <c r="G426" s="88">
        <f t="shared" si="35"/>
        <v>41640</v>
      </c>
      <c r="H426" s="87">
        <f t="shared" si="36"/>
        <v>0</v>
      </c>
      <c r="P426" s="37" t="str">
        <f t="shared" si="34"/>
        <v/>
      </c>
      <c r="Q426" s="36" t="s">
        <v>297</v>
      </c>
    </row>
    <row r="427" spans="1:17" ht="25.2" customHeight="1" x14ac:dyDescent="0.25">
      <c r="G427" s="88">
        <f t="shared" si="35"/>
        <v>41640</v>
      </c>
      <c r="H427" s="87">
        <f t="shared" si="36"/>
        <v>0</v>
      </c>
      <c r="P427" s="37" t="str">
        <f t="shared" si="34"/>
        <v/>
      </c>
      <c r="Q427" s="36"/>
    </row>
    <row r="428" spans="1:17" ht="25.2" customHeight="1" x14ac:dyDescent="0.25">
      <c r="A428" s="92" t="s">
        <v>296</v>
      </c>
      <c r="B428" s="91"/>
      <c r="C428" s="90"/>
      <c r="D428" s="89"/>
      <c r="E428" s="89"/>
      <c r="G428" s="88">
        <f t="shared" si="35"/>
        <v>41640</v>
      </c>
      <c r="H428" s="87">
        <f t="shared" si="36"/>
        <v>0</v>
      </c>
      <c r="P428" s="37" t="str">
        <f t="shared" si="34"/>
        <v/>
      </c>
      <c r="Q428" s="36"/>
    </row>
    <row r="429" spans="1:17" ht="25.2" customHeight="1" x14ac:dyDescent="0.25">
      <c r="A429" s="24">
        <v>42642</v>
      </c>
      <c r="B429" s="27" t="s">
        <v>295</v>
      </c>
      <c r="C429" s="24" t="s">
        <v>79</v>
      </c>
      <c r="D429" s="26">
        <v>9935.6299999999992</v>
      </c>
      <c r="G429" s="88">
        <f t="shared" si="35"/>
        <v>41640</v>
      </c>
      <c r="H429" s="87">
        <f t="shared" si="36"/>
        <v>0</v>
      </c>
      <c r="P429" s="37" t="str">
        <f t="shared" si="34"/>
        <v/>
      </c>
      <c r="Q429" s="36" t="s">
        <v>295</v>
      </c>
    </row>
    <row r="430" spans="1:17" ht="25.2" customHeight="1" x14ac:dyDescent="0.25">
      <c r="A430" s="24">
        <v>42657</v>
      </c>
      <c r="B430" s="27" t="s">
        <v>294</v>
      </c>
      <c r="C430" s="24" t="s">
        <v>149</v>
      </c>
      <c r="D430" s="26">
        <v>655.39</v>
      </c>
      <c r="G430" s="88">
        <f t="shared" si="35"/>
        <v>41640</v>
      </c>
      <c r="H430" s="87">
        <f t="shared" si="36"/>
        <v>0</v>
      </c>
      <c r="P430" s="37" t="str">
        <f t="shared" si="34"/>
        <v/>
      </c>
      <c r="Q430" s="36" t="s">
        <v>294</v>
      </c>
    </row>
    <row r="431" spans="1:17" ht="25.2" customHeight="1" x14ac:dyDescent="0.25">
      <c r="A431" s="24">
        <v>43277</v>
      </c>
      <c r="B431" s="27" t="s">
        <v>293</v>
      </c>
      <c r="C431" s="24" t="s">
        <v>79</v>
      </c>
      <c r="D431" s="26">
        <v>60613.19</v>
      </c>
      <c r="G431" s="88">
        <f t="shared" si="35"/>
        <v>41640</v>
      </c>
      <c r="H431" s="87">
        <f t="shared" si="36"/>
        <v>0</v>
      </c>
      <c r="P431" s="37" t="str">
        <f t="shared" si="34"/>
        <v>DESCRIÇÃO ALTERADA!</v>
      </c>
      <c r="Q431" s="36" t="s">
        <v>292</v>
      </c>
    </row>
    <row r="432" spans="1:17" ht="25.2" customHeight="1" x14ac:dyDescent="0.25">
      <c r="A432" s="24">
        <v>43278</v>
      </c>
      <c r="B432" s="27" t="s">
        <v>291</v>
      </c>
      <c r="C432" s="24" t="s">
        <v>149</v>
      </c>
      <c r="D432" s="26">
        <v>1614.74</v>
      </c>
      <c r="G432" s="88">
        <f t="shared" si="35"/>
        <v>41640</v>
      </c>
      <c r="H432" s="87">
        <f t="shared" si="36"/>
        <v>0</v>
      </c>
      <c r="P432" s="37" t="str">
        <f t="shared" si="34"/>
        <v/>
      </c>
      <c r="Q432" s="36" t="s">
        <v>291</v>
      </c>
    </row>
    <row r="433" spans="1:17" ht="25.2" customHeight="1" x14ac:dyDescent="0.25">
      <c r="A433" s="24">
        <v>42881</v>
      </c>
      <c r="B433" s="27" t="s">
        <v>290</v>
      </c>
      <c r="C433" s="24" t="s">
        <v>79</v>
      </c>
      <c r="D433" s="26">
        <v>1586.38</v>
      </c>
      <c r="G433" s="88">
        <f t="shared" si="35"/>
        <v>41640</v>
      </c>
      <c r="H433" s="87">
        <f t="shared" si="36"/>
        <v>0</v>
      </c>
      <c r="P433" s="37" t="str">
        <f t="shared" si="34"/>
        <v/>
      </c>
      <c r="Q433" s="36" t="s">
        <v>290</v>
      </c>
    </row>
    <row r="434" spans="1:17" ht="25.2" customHeight="1" x14ac:dyDescent="0.25">
      <c r="A434" s="24">
        <v>42884</v>
      </c>
      <c r="B434" s="27" t="s">
        <v>289</v>
      </c>
      <c r="C434" s="24" t="s">
        <v>13</v>
      </c>
      <c r="D434" s="26">
        <v>0.28000000000000003</v>
      </c>
      <c r="G434" s="88">
        <f t="shared" si="35"/>
        <v>41640</v>
      </c>
      <c r="H434" s="87">
        <f t="shared" si="36"/>
        <v>0</v>
      </c>
      <c r="P434" s="37" t="str">
        <f t="shared" si="34"/>
        <v>DESCRIÇÃO ALTERADA!</v>
      </c>
      <c r="Q434" s="36" t="s">
        <v>288</v>
      </c>
    </row>
    <row r="435" spans="1:17" ht="25.2" customHeight="1" x14ac:dyDescent="0.25">
      <c r="A435" s="24">
        <v>43206</v>
      </c>
      <c r="B435" s="27" t="s">
        <v>287</v>
      </c>
      <c r="C435" s="24" t="s">
        <v>79</v>
      </c>
      <c r="D435" s="26">
        <v>23415.91</v>
      </c>
      <c r="G435" s="88">
        <f t="shared" si="35"/>
        <v>41640</v>
      </c>
      <c r="H435" s="87">
        <f t="shared" si="36"/>
        <v>0</v>
      </c>
      <c r="P435" s="37" t="str">
        <f t="shared" si="34"/>
        <v>DESCRIÇÃO ALTERADA!</v>
      </c>
      <c r="Q435" s="36" t="s">
        <v>286</v>
      </c>
    </row>
    <row r="436" spans="1:17" ht="25.2" customHeight="1" x14ac:dyDescent="0.25">
      <c r="A436" s="24">
        <v>43207</v>
      </c>
      <c r="B436" s="27" t="s">
        <v>285</v>
      </c>
      <c r="C436" s="24" t="s">
        <v>149</v>
      </c>
      <c r="D436" s="26">
        <v>611.95000000000005</v>
      </c>
      <c r="G436" s="88">
        <f t="shared" si="35"/>
        <v>41640</v>
      </c>
      <c r="H436" s="87">
        <f t="shared" si="36"/>
        <v>0</v>
      </c>
      <c r="P436" s="37" t="str">
        <f t="shared" si="34"/>
        <v/>
      </c>
      <c r="Q436" s="36" t="s">
        <v>285</v>
      </c>
    </row>
    <row r="437" spans="1:17" ht="25.2" customHeight="1" x14ac:dyDescent="0.25">
      <c r="A437" s="24">
        <v>42882</v>
      </c>
      <c r="B437" s="27" t="s">
        <v>284</v>
      </c>
      <c r="C437" s="24" t="s">
        <v>79</v>
      </c>
      <c r="D437" s="26">
        <v>2279.16</v>
      </c>
      <c r="G437" s="88">
        <f t="shared" si="35"/>
        <v>41640</v>
      </c>
      <c r="H437" s="87">
        <f t="shared" si="36"/>
        <v>0</v>
      </c>
      <c r="P437" s="37" t="str">
        <f t="shared" si="34"/>
        <v/>
      </c>
      <c r="Q437" s="36" t="s">
        <v>284</v>
      </c>
    </row>
    <row r="438" spans="1:17" ht="25.2" customHeight="1" x14ac:dyDescent="0.25">
      <c r="A438" s="24">
        <v>42879</v>
      </c>
      <c r="B438" s="27" t="s">
        <v>283</v>
      </c>
      <c r="C438" s="24" t="s">
        <v>13</v>
      </c>
      <c r="D438" s="26">
        <v>0.54</v>
      </c>
      <c r="G438" s="88">
        <f t="shared" si="35"/>
        <v>41640</v>
      </c>
      <c r="H438" s="87">
        <f t="shared" si="36"/>
        <v>0</v>
      </c>
      <c r="P438" s="37" t="str">
        <f t="shared" si="34"/>
        <v/>
      </c>
      <c r="Q438" s="36" t="s">
        <v>283</v>
      </c>
    </row>
    <row r="439" spans="1:17" ht="25.2" customHeight="1" x14ac:dyDescent="0.25">
      <c r="A439" s="24">
        <v>43204</v>
      </c>
      <c r="B439" s="27" t="s">
        <v>282</v>
      </c>
      <c r="C439" s="24" t="s">
        <v>79</v>
      </c>
      <c r="D439" s="26">
        <v>47009.83</v>
      </c>
      <c r="G439" s="88">
        <f t="shared" si="35"/>
        <v>41640</v>
      </c>
      <c r="H439" s="87">
        <f t="shared" si="36"/>
        <v>0</v>
      </c>
      <c r="P439" s="37" t="str">
        <f t="shared" si="34"/>
        <v>DESCRIÇÃO ALTERADA!</v>
      </c>
      <c r="Q439" s="36" t="s">
        <v>281</v>
      </c>
    </row>
    <row r="440" spans="1:17" ht="25.2" customHeight="1" x14ac:dyDescent="0.25">
      <c r="A440" s="24">
        <v>43205</v>
      </c>
      <c r="B440" s="27" t="s">
        <v>280</v>
      </c>
      <c r="C440" s="24" t="s">
        <v>149</v>
      </c>
      <c r="D440" s="26">
        <v>1175.51</v>
      </c>
      <c r="G440" s="88">
        <f t="shared" si="35"/>
        <v>41640</v>
      </c>
      <c r="H440" s="87">
        <f t="shared" si="36"/>
        <v>0</v>
      </c>
      <c r="P440" s="37" t="str">
        <f t="shared" si="34"/>
        <v/>
      </c>
      <c r="Q440" s="36" t="s">
        <v>280</v>
      </c>
    </row>
    <row r="441" spans="1:17" ht="25.2" customHeight="1" x14ac:dyDescent="0.25">
      <c r="A441" s="24">
        <v>42173</v>
      </c>
      <c r="B441" s="27" t="s">
        <v>279</v>
      </c>
      <c r="C441" s="24" t="s">
        <v>79</v>
      </c>
      <c r="D441" s="26">
        <v>12951.15</v>
      </c>
      <c r="G441" s="88">
        <f t="shared" si="35"/>
        <v>41640</v>
      </c>
      <c r="H441" s="87">
        <f t="shared" si="36"/>
        <v>0</v>
      </c>
      <c r="P441" s="37" t="str">
        <f t="shared" si="34"/>
        <v/>
      </c>
      <c r="Q441" s="36" t="s">
        <v>279</v>
      </c>
    </row>
    <row r="442" spans="1:17" ht="25.2" customHeight="1" x14ac:dyDescent="0.25">
      <c r="A442" s="24">
        <v>41559</v>
      </c>
      <c r="B442" s="27" t="s">
        <v>278</v>
      </c>
      <c r="C442" s="24" t="s">
        <v>79</v>
      </c>
      <c r="D442" s="26">
        <v>9068.5400000000009</v>
      </c>
      <c r="G442" s="88">
        <f t="shared" si="35"/>
        <v>41640</v>
      </c>
      <c r="H442" s="87">
        <f t="shared" si="36"/>
        <v>0</v>
      </c>
      <c r="P442" s="37" t="str">
        <f t="shared" si="34"/>
        <v/>
      </c>
      <c r="Q442" s="36" t="s">
        <v>278</v>
      </c>
    </row>
    <row r="443" spans="1:17" x14ac:dyDescent="0.25">
      <c r="P443" s="37" t="str">
        <f t="shared" si="34"/>
        <v/>
      </c>
      <c r="Q443" s="36"/>
    </row>
    <row r="444" spans="1:17" x14ac:dyDescent="0.25">
      <c r="P444" s="37" t="str">
        <f t="shared" si="34"/>
        <v/>
      </c>
      <c r="Q444" s="36"/>
    </row>
    <row r="445" spans="1:17" x14ac:dyDescent="0.25">
      <c r="P445" s="37" t="str">
        <f t="shared" si="34"/>
        <v/>
      </c>
      <c r="Q445" s="36"/>
    </row>
    <row r="446" spans="1:17" ht="30" customHeight="1" x14ac:dyDescent="0.25">
      <c r="A446" s="274" t="s">
        <v>277</v>
      </c>
      <c r="B446" s="274"/>
      <c r="C446" s="274"/>
      <c r="D446" s="86">
        <v>0</v>
      </c>
      <c r="E446" s="85">
        <v>43101</v>
      </c>
      <c r="G446" s="68">
        <f t="shared" ref="G446:G477" si="37">$E$446</f>
        <v>43101</v>
      </c>
      <c r="H446" s="84" t="s">
        <v>191</v>
      </c>
      <c r="K446" s="82" t="s">
        <v>190</v>
      </c>
      <c r="L446" s="82" t="s">
        <v>59</v>
      </c>
      <c r="M446" s="82" t="s">
        <v>189</v>
      </c>
      <c r="P446" s="37" t="str">
        <f t="shared" si="34"/>
        <v/>
      </c>
      <c r="Q446" s="36"/>
    </row>
    <row r="447" spans="1:17" x14ac:dyDescent="0.25">
      <c r="G447" s="68">
        <f t="shared" si="37"/>
        <v>43101</v>
      </c>
      <c r="H447" s="83">
        <f>$H$3</f>
        <v>44409</v>
      </c>
      <c r="K447" s="82" t="s">
        <v>86</v>
      </c>
      <c r="L447" s="81">
        <f>E446</f>
        <v>43101</v>
      </c>
      <c r="M447" s="80">
        <v>220.124</v>
      </c>
      <c r="P447" s="37" t="str">
        <f t="shared" si="34"/>
        <v/>
      </c>
      <c r="Q447" s="36"/>
    </row>
    <row r="448" spans="1:17" s="32" customFormat="1" ht="13.2" x14ac:dyDescent="0.25">
      <c r="B448" s="42"/>
      <c r="G448" s="68">
        <f t="shared" si="37"/>
        <v>43101</v>
      </c>
      <c r="H448" s="67">
        <f t="shared" ref="H448:H479" si="38">IFERROR(D448*$M$449,0)</f>
        <v>0</v>
      </c>
      <c r="K448" s="82" t="s">
        <v>87</v>
      </c>
      <c r="L448" s="81">
        <f>H447</f>
        <v>44409</v>
      </c>
      <c r="M448" s="80" t="e">
        <f>+$M$4</f>
        <v>#REF!</v>
      </c>
      <c r="P448" s="37" t="str">
        <f t="shared" si="34"/>
        <v/>
      </c>
      <c r="Q448" s="38"/>
    </row>
    <row r="449" spans="1:17" s="32" customFormat="1" ht="26.4" x14ac:dyDescent="0.25">
      <c r="A449" s="79" t="s">
        <v>2</v>
      </c>
      <c r="B449" s="79" t="s">
        <v>185</v>
      </c>
      <c r="C449" s="79" t="s">
        <v>188</v>
      </c>
      <c r="D449" s="79" t="s">
        <v>187</v>
      </c>
      <c r="E449" s="78"/>
      <c r="G449" s="68">
        <f t="shared" si="37"/>
        <v>43101</v>
      </c>
      <c r="H449" s="67">
        <f t="shared" si="38"/>
        <v>0</v>
      </c>
      <c r="K449" s="275" t="s">
        <v>186</v>
      </c>
      <c r="L449" s="275"/>
      <c r="M449" s="43" t="e">
        <f>ROUND(1+((M448-M447)/M447),3)</f>
        <v>#REF!</v>
      </c>
      <c r="P449" s="37" t="str">
        <f t="shared" si="34"/>
        <v/>
      </c>
      <c r="Q449" s="38" t="s">
        <v>185</v>
      </c>
    </row>
    <row r="450" spans="1:17" s="32" customFormat="1" ht="13.2" x14ac:dyDescent="0.25">
      <c r="B450" s="42"/>
      <c r="G450" s="68">
        <f t="shared" si="37"/>
        <v>43101</v>
      </c>
      <c r="H450" s="67">
        <f t="shared" si="38"/>
        <v>0</v>
      </c>
      <c r="P450" s="37" t="str">
        <f t="shared" ref="P450:P513" si="39">IF(Q450=B450,"","DESCRIÇÃO ALTERADA!")</f>
        <v/>
      </c>
      <c r="Q450" s="38"/>
    </row>
    <row r="451" spans="1:17" s="32" customFormat="1" ht="13.2" x14ac:dyDescent="0.25">
      <c r="A451" s="70"/>
      <c r="B451" s="72" t="s">
        <v>276</v>
      </c>
      <c r="C451" s="71"/>
      <c r="D451" s="71"/>
      <c r="E451" s="70"/>
      <c r="G451" s="68">
        <f t="shared" si="37"/>
        <v>43101</v>
      </c>
      <c r="H451" s="67">
        <f t="shared" si="38"/>
        <v>0</v>
      </c>
      <c r="P451" s="37" t="str">
        <f t="shared" si="39"/>
        <v/>
      </c>
      <c r="Q451" s="38" t="s">
        <v>275</v>
      </c>
    </row>
    <row r="452" spans="1:17" s="32" customFormat="1" ht="13.2" x14ac:dyDescent="0.25">
      <c r="A452" s="69">
        <v>1</v>
      </c>
      <c r="B452" s="76" t="s">
        <v>274</v>
      </c>
      <c r="C452" s="75" t="s">
        <v>259</v>
      </c>
      <c r="D452" s="75">
        <v>22.92</v>
      </c>
      <c r="G452" s="68">
        <f t="shared" si="37"/>
        <v>43101</v>
      </c>
      <c r="H452" s="67">
        <f t="shared" si="38"/>
        <v>0</v>
      </c>
      <c r="P452" s="37" t="str">
        <f t="shared" si="39"/>
        <v/>
      </c>
      <c r="Q452" s="38" t="s">
        <v>242</v>
      </c>
    </row>
    <row r="453" spans="1:17" s="32" customFormat="1" ht="13.2" x14ac:dyDescent="0.25">
      <c r="A453" s="69">
        <v>2</v>
      </c>
      <c r="B453" s="76" t="s">
        <v>273</v>
      </c>
      <c r="C453" s="75" t="s">
        <v>259</v>
      </c>
      <c r="D453" s="75">
        <v>4.6100000000000003</v>
      </c>
      <c r="G453" s="68">
        <f t="shared" si="37"/>
        <v>43101</v>
      </c>
      <c r="H453" s="67">
        <f t="shared" si="38"/>
        <v>0</v>
      </c>
      <c r="P453" s="37" t="str">
        <f t="shared" si="39"/>
        <v/>
      </c>
      <c r="Q453" s="38" t="s">
        <v>241</v>
      </c>
    </row>
    <row r="454" spans="1:17" s="32" customFormat="1" ht="13.2" x14ac:dyDescent="0.25">
      <c r="A454" s="69">
        <v>3</v>
      </c>
      <c r="B454" s="76" t="s">
        <v>272</v>
      </c>
      <c r="C454" s="75" t="s">
        <v>259</v>
      </c>
      <c r="D454" s="75">
        <v>13.82</v>
      </c>
      <c r="G454" s="68">
        <f t="shared" si="37"/>
        <v>43101</v>
      </c>
      <c r="H454" s="67">
        <f t="shared" si="38"/>
        <v>0</v>
      </c>
      <c r="P454" s="37" t="str">
        <f t="shared" si="39"/>
        <v/>
      </c>
      <c r="Q454" s="38" t="s">
        <v>240</v>
      </c>
    </row>
    <row r="455" spans="1:17" s="32" customFormat="1" ht="13.2" x14ac:dyDescent="0.25">
      <c r="A455" s="69">
        <v>4</v>
      </c>
      <c r="B455" s="76" t="s">
        <v>271</v>
      </c>
      <c r="C455" s="75" t="s">
        <v>259</v>
      </c>
      <c r="D455" s="75">
        <v>11.53</v>
      </c>
      <c r="G455" s="68">
        <f t="shared" si="37"/>
        <v>43101</v>
      </c>
      <c r="H455" s="67">
        <f t="shared" si="38"/>
        <v>0</v>
      </c>
      <c r="P455" s="37" t="str">
        <f t="shared" si="39"/>
        <v/>
      </c>
      <c r="Q455" s="38" t="s">
        <v>253</v>
      </c>
    </row>
    <row r="456" spans="1:17" s="32" customFormat="1" ht="13.2" x14ac:dyDescent="0.25">
      <c r="A456" s="69">
        <v>5</v>
      </c>
      <c r="B456" s="76" t="s">
        <v>270</v>
      </c>
      <c r="C456" s="75" t="s">
        <v>259</v>
      </c>
      <c r="D456" s="75">
        <v>8.6300000000000008</v>
      </c>
      <c r="G456" s="68">
        <f t="shared" si="37"/>
        <v>43101</v>
      </c>
      <c r="H456" s="67">
        <f t="shared" si="38"/>
        <v>0</v>
      </c>
      <c r="P456" s="37" t="str">
        <f t="shared" si="39"/>
        <v/>
      </c>
      <c r="Q456" s="38" t="s">
        <v>222</v>
      </c>
    </row>
    <row r="457" spans="1:17" s="32" customFormat="1" ht="13.2" x14ac:dyDescent="0.25">
      <c r="A457" s="69">
        <v>6</v>
      </c>
      <c r="B457" s="76" t="s">
        <v>269</v>
      </c>
      <c r="C457" s="75" t="s">
        <v>259</v>
      </c>
      <c r="D457" s="75">
        <v>1.85</v>
      </c>
      <c r="G457" s="68">
        <f t="shared" si="37"/>
        <v>43101</v>
      </c>
      <c r="H457" s="67">
        <f t="shared" si="38"/>
        <v>0</v>
      </c>
      <c r="P457" s="37" t="str">
        <f t="shared" si="39"/>
        <v/>
      </c>
      <c r="Q457" s="38" t="s">
        <v>238</v>
      </c>
    </row>
    <row r="458" spans="1:17" s="32" customFormat="1" ht="13.2" x14ac:dyDescent="0.25">
      <c r="A458" s="69">
        <v>7</v>
      </c>
      <c r="B458" s="76" t="s">
        <v>268</v>
      </c>
      <c r="C458" s="75" t="s">
        <v>259</v>
      </c>
      <c r="D458" s="75">
        <v>10.63</v>
      </c>
      <c r="G458" s="68">
        <f t="shared" si="37"/>
        <v>43101</v>
      </c>
      <c r="H458" s="67">
        <f t="shared" si="38"/>
        <v>0</v>
      </c>
      <c r="P458" s="37" t="str">
        <f t="shared" si="39"/>
        <v/>
      </c>
      <c r="Q458" s="38" t="s">
        <v>237</v>
      </c>
    </row>
    <row r="459" spans="1:17" s="32" customFormat="1" ht="13.2" x14ac:dyDescent="0.25">
      <c r="A459" s="69">
        <v>8</v>
      </c>
      <c r="B459" s="76" t="s">
        <v>267</v>
      </c>
      <c r="C459" s="75" t="s">
        <v>259</v>
      </c>
      <c r="D459" s="75">
        <v>2.25</v>
      </c>
      <c r="G459" s="68">
        <f t="shared" si="37"/>
        <v>43101</v>
      </c>
      <c r="H459" s="67">
        <f t="shared" si="38"/>
        <v>0</v>
      </c>
      <c r="P459" s="37" t="str">
        <f t="shared" si="39"/>
        <v/>
      </c>
      <c r="Q459" s="38" t="s">
        <v>236</v>
      </c>
    </row>
    <row r="460" spans="1:17" s="32" customFormat="1" ht="13.2" x14ac:dyDescent="0.25">
      <c r="A460" s="69">
        <v>9</v>
      </c>
      <c r="B460" s="76" t="s">
        <v>266</v>
      </c>
      <c r="C460" s="75" t="s">
        <v>259</v>
      </c>
      <c r="D460" s="75">
        <v>3.2</v>
      </c>
      <c r="G460" s="68">
        <f t="shared" si="37"/>
        <v>43101</v>
      </c>
      <c r="H460" s="67">
        <f t="shared" si="38"/>
        <v>0</v>
      </c>
      <c r="P460" s="37" t="str">
        <f t="shared" si="39"/>
        <v/>
      </c>
      <c r="Q460" s="38" t="s">
        <v>235</v>
      </c>
    </row>
    <row r="461" spans="1:17" s="32" customFormat="1" ht="13.2" x14ac:dyDescent="0.25">
      <c r="A461" s="69">
        <v>10</v>
      </c>
      <c r="B461" s="76" t="s">
        <v>265</v>
      </c>
      <c r="C461" s="75" t="s">
        <v>259</v>
      </c>
      <c r="D461" s="75">
        <v>3.12</v>
      </c>
      <c r="G461" s="68">
        <f t="shared" si="37"/>
        <v>43101</v>
      </c>
      <c r="H461" s="67">
        <f t="shared" si="38"/>
        <v>0</v>
      </c>
      <c r="P461" s="37" t="str">
        <f t="shared" si="39"/>
        <v/>
      </c>
      <c r="Q461" s="38" t="s">
        <v>234</v>
      </c>
    </row>
    <row r="462" spans="1:17" s="32" customFormat="1" ht="13.2" x14ac:dyDescent="0.25">
      <c r="A462" s="69">
        <v>11</v>
      </c>
      <c r="B462" s="76" t="s">
        <v>264</v>
      </c>
      <c r="C462" s="75" t="s">
        <v>259</v>
      </c>
      <c r="D462" s="75">
        <v>5.3</v>
      </c>
      <c r="G462" s="68">
        <f t="shared" si="37"/>
        <v>43101</v>
      </c>
      <c r="H462" s="67">
        <f t="shared" si="38"/>
        <v>0</v>
      </c>
      <c r="P462" s="37" t="str">
        <f t="shared" si="39"/>
        <v/>
      </c>
      <c r="Q462" s="38" t="s">
        <v>256</v>
      </c>
    </row>
    <row r="463" spans="1:17" s="32" customFormat="1" ht="13.2" x14ac:dyDescent="0.25">
      <c r="A463" s="69">
        <v>12</v>
      </c>
      <c r="B463" s="76" t="s">
        <v>263</v>
      </c>
      <c r="C463" s="75" t="s">
        <v>259</v>
      </c>
      <c r="D463" s="75">
        <v>2.69</v>
      </c>
      <c r="G463" s="68">
        <f t="shared" si="37"/>
        <v>43101</v>
      </c>
      <c r="H463" s="67">
        <f t="shared" si="38"/>
        <v>0</v>
      </c>
      <c r="P463" s="37" t="str">
        <f t="shared" si="39"/>
        <v/>
      </c>
      <c r="Q463" s="38" t="s">
        <v>218</v>
      </c>
    </row>
    <row r="464" spans="1:17" s="32" customFormat="1" ht="13.2" x14ac:dyDescent="0.25">
      <c r="A464" s="69">
        <v>13</v>
      </c>
      <c r="B464" s="76" t="s">
        <v>262</v>
      </c>
      <c r="C464" s="75" t="s">
        <v>259</v>
      </c>
      <c r="D464" s="75">
        <v>1.03</v>
      </c>
      <c r="G464" s="68">
        <f t="shared" si="37"/>
        <v>43101</v>
      </c>
      <c r="H464" s="67">
        <f t="shared" si="38"/>
        <v>0</v>
      </c>
      <c r="P464" s="37" t="str">
        <f t="shared" si="39"/>
        <v/>
      </c>
      <c r="Q464" s="38" t="s">
        <v>231</v>
      </c>
    </row>
    <row r="465" spans="1:17" s="32" customFormat="1" ht="13.2" x14ac:dyDescent="0.25">
      <c r="A465" s="69">
        <v>14</v>
      </c>
      <c r="B465" s="76" t="s">
        <v>261</v>
      </c>
      <c r="C465" s="75" t="s">
        <v>259</v>
      </c>
      <c r="D465" s="75">
        <v>2.56</v>
      </c>
      <c r="G465" s="68">
        <f t="shared" si="37"/>
        <v>43101</v>
      </c>
      <c r="H465" s="67">
        <f t="shared" si="38"/>
        <v>0</v>
      </c>
      <c r="P465" s="37" t="str">
        <f t="shared" si="39"/>
        <v/>
      </c>
      <c r="Q465" s="38" t="s">
        <v>229</v>
      </c>
    </row>
    <row r="466" spans="1:17" s="32" customFormat="1" ht="13.2" x14ac:dyDescent="0.25">
      <c r="A466" s="69">
        <v>15</v>
      </c>
      <c r="B466" s="76" t="s">
        <v>260</v>
      </c>
      <c r="C466" s="75" t="s">
        <v>259</v>
      </c>
      <c r="D466" s="75">
        <v>2.37</v>
      </c>
      <c r="G466" s="68">
        <f t="shared" si="37"/>
        <v>43101</v>
      </c>
      <c r="H466" s="67">
        <f t="shared" si="38"/>
        <v>0</v>
      </c>
      <c r="P466" s="37" t="str">
        <f t="shared" si="39"/>
        <v/>
      </c>
      <c r="Q466" s="38" t="s">
        <v>228</v>
      </c>
    </row>
    <row r="467" spans="1:17" s="32" customFormat="1" ht="39.6" x14ac:dyDescent="0.25">
      <c r="A467" s="69">
        <v>16</v>
      </c>
      <c r="B467" s="77" t="s">
        <v>227</v>
      </c>
      <c r="C467" s="75" t="s">
        <v>259</v>
      </c>
      <c r="D467" s="75">
        <v>4.7300000000000004</v>
      </c>
      <c r="G467" s="68">
        <f t="shared" si="37"/>
        <v>43101</v>
      </c>
      <c r="H467" s="67">
        <f t="shared" si="38"/>
        <v>0</v>
      </c>
      <c r="P467" s="37" t="str">
        <f t="shared" si="39"/>
        <v/>
      </c>
      <c r="Q467" s="38" t="s">
        <v>227</v>
      </c>
    </row>
    <row r="468" spans="1:17" s="32" customFormat="1" ht="13.2" x14ac:dyDescent="0.25">
      <c r="B468" s="76"/>
      <c r="C468" s="75"/>
      <c r="D468" s="75"/>
      <c r="G468" s="68">
        <f t="shared" si="37"/>
        <v>43101</v>
      </c>
      <c r="H468" s="67">
        <f t="shared" si="38"/>
        <v>0</v>
      </c>
      <c r="P468" s="37" t="str">
        <f t="shared" si="39"/>
        <v/>
      </c>
      <c r="Q468" s="38"/>
    </row>
    <row r="469" spans="1:17" s="32" customFormat="1" ht="13.2" x14ac:dyDescent="0.25">
      <c r="A469" s="70"/>
      <c r="B469" s="72" t="s">
        <v>258</v>
      </c>
      <c r="C469" s="71"/>
      <c r="D469" s="71"/>
      <c r="E469" s="70"/>
      <c r="G469" s="68">
        <f t="shared" si="37"/>
        <v>43101</v>
      </c>
      <c r="H469" s="67">
        <f t="shared" si="38"/>
        <v>0</v>
      </c>
      <c r="P469" s="37" t="str">
        <f t="shared" si="39"/>
        <v/>
      </c>
      <c r="Q469" s="38" t="s">
        <v>258</v>
      </c>
    </row>
    <row r="470" spans="1:17" s="32" customFormat="1" ht="13.2" x14ac:dyDescent="0.25">
      <c r="A470" s="69">
        <v>17</v>
      </c>
      <c r="B470" s="34" t="s">
        <v>242</v>
      </c>
      <c r="C470" s="33" t="s">
        <v>13</v>
      </c>
      <c r="D470" s="33">
        <v>19.79</v>
      </c>
      <c r="G470" s="68">
        <f t="shared" si="37"/>
        <v>43101</v>
      </c>
      <c r="H470" s="67">
        <f t="shared" si="38"/>
        <v>0</v>
      </c>
      <c r="P470" s="37" t="str">
        <f t="shared" si="39"/>
        <v/>
      </c>
      <c r="Q470" s="38" t="s">
        <v>242</v>
      </c>
    </row>
    <row r="471" spans="1:17" s="32" customFormat="1" ht="13.2" x14ac:dyDescent="0.25">
      <c r="A471" s="69">
        <v>18</v>
      </c>
      <c r="B471" s="34" t="s">
        <v>241</v>
      </c>
      <c r="C471" s="33" t="s">
        <v>13</v>
      </c>
      <c r="D471" s="33">
        <v>3.98</v>
      </c>
      <c r="G471" s="68">
        <f t="shared" si="37"/>
        <v>43101</v>
      </c>
      <c r="H471" s="67">
        <f t="shared" si="38"/>
        <v>0</v>
      </c>
      <c r="P471" s="37" t="str">
        <f t="shared" si="39"/>
        <v/>
      </c>
      <c r="Q471" s="38" t="s">
        <v>241</v>
      </c>
    </row>
    <row r="472" spans="1:17" s="32" customFormat="1" ht="13.2" x14ac:dyDescent="0.25">
      <c r="A472" s="69">
        <v>19</v>
      </c>
      <c r="B472" s="34" t="s">
        <v>240</v>
      </c>
      <c r="C472" s="33" t="s">
        <v>13</v>
      </c>
      <c r="D472" s="33">
        <v>13.82</v>
      </c>
      <c r="G472" s="68">
        <f t="shared" si="37"/>
        <v>43101</v>
      </c>
      <c r="H472" s="67">
        <f t="shared" si="38"/>
        <v>0</v>
      </c>
      <c r="P472" s="37" t="str">
        <f t="shared" si="39"/>
        <v/>
      </c>
      <c r="Q472" s="38" t="s">
        <v>240</v>
      </c>
    </row>
    <row r="473" spans="1:17" s="32" customFormat="1" ht="13.2" x14ac:dyDescent="0.25">
      <c r="A473" s="69">
        <v>20</v>
      </c>
      <c r="B473" s="34" t="s">
        <v>239</v>
      </c>
      <c r="C473" s="33" t="s">
        <v>13</v>
      </c>
      <c r="D473" s="33">
        <v>11.53</v>
      </c>
      <c r="G473" s="68">
        <f t="shared" si="37"/>
        <v>43101</v>
      </c>
      <c r="H473" s="67">
        <f t="shared" si="38"/>
        <v>0</v>
      </c>
      <c r="P473" s="37" t="str">
        <f t="shared" si="39"/>
        <v/>
      </c>
      <c r="Q473" s="38" t="s">
        <v>239</v>
      </c>
    </row>
    <row r="474" spans="1:17" s="32" customFormat="1" ht="13.2" x14ac:dyDescent="0.25">
      <c r="A474" s="69">
        <v>21</v>
      </c>
      <c r="B474" s="34" t="s">
        <v>257</v>
      </c>
      <c r="C474" s="33" t="s">
        <v>13</v>
      </c>
      <c r="D474" s="33">
        <v>4.67</v>
      </c>
      <c r="G474" s="68">
        <f t="shared" si="37"/>
        <v>43101</v>
      </c>
      <c r="H474" s="67">
        <f t="shared" si="38"/>
        <v>0</v>
      </c>
      <c r="P474" s="37" t="str">
        <f t="shared" si="39"/>
        <v/>
      </c>
      <c r="Q474" s="38" t="s">
        <v>257</v>
      </c>
    </row>
    <row r="475" spans="1:17" s="32" customFormat="1" ht="13.2" x14ac:dyDescent="0.25">
      <c r="A475" s="69">
        <v>22</v>
      </c>
      <c r="B475" s="34" t="s">
        <v>238</v>
      </c>
      <c r="C475" s="33" t="s">
        <v>13</v>
      </c>
      <c r="D475" s="33">
        <v>1.03</v>
      </c>
      <c r="G475" s="68">
        <f t="shared" si="37"/>
        <v>43101</v>
      </c>
      <c r="H475" s="67">
        <f t="shared" si="38"/>
        <v>0</v>
      </c>
      <c r="P475" s="37" t="str">
        <f t="shared" si="39"/>
        <v/>
      </c>
      <c r="Q475" s="38" t="s">
        <v>238</v>
      </c>
    </row>
    <row r="476" spans="1:17" s="32" customFormat="1" ht="13.2" x14ac:dyDescent="0.25">
      <c r="A476" s="69">
        <v>23</v>
      </c>
      <c r="B476" s="34" t="s">
        <v>237</v>
      </c>
      <c r="C476" s="33" t="s">
        <v>13</v>
      </c>
      <c r="D476" s="33">
        <v>8.52</v>
      </c>
      <c r="G476" s="68">
        <f t="shared" si="37"/>
        <v>43101</v>
      </c>
      <c r="H476" s="67">
        <f t="shared" si="38"/>
        <v>0</v>
      </c>
      <c r="P476" s="37" t="str">
        <f t="shared" si="39"/>
        <v/>
      </c>
      <c r="Q476" s="38" t="s">
        <v>237</v>
      </c>
    </row>
    <row r="477" spans="1:17" s="32" customFormat="1" ht="13.2" x14ac:dyDescent="0.25">
      <c r="A477" s="69">
        <v>24</v>
      </c>
      <c r="B477" s="34" t="s">
        <v>236</v>
      </c>
      <c r="C477" s="33" t="s">
        <v>13</v>
      </c>
      <c r="D477" s="33">
        <v>1.73</v>
      </c>
      <c r="G477" s="68">
        <f t="shared" si="37"/>
        <v>43101</v>
      </c>
      <c r="H477" s="67">
        <f t="shared" si="38"/>
        <v>0</v>
      </c>
      <c r="P477" s="37" t="str">
        <f t="shared" si="39"/>
        <v/>
      </c>
      <c r="Q477" s="38" t="s">
        <v>236</v>
      </c>
    </row>
    <row r="478" spans="1:17" s="32" customFormat="1" ht="13.2" x14ac:dyDescent="0.25">
      <c r="A478" s="69">
        <v>25</v>
      </c>
      <c r="B478" s="34" t="s">
        <v>235</v>
      </c>
      <c r="C478" s="33" t="s">
        <v>13</v>
      </c>
      <c r="D478" s="33">
        <v>1.41</v>
      </c>
      <c r="G478" s="68">
        <f t="shared" ref="G478:G509" si="40">$E$446</f>
        <v>43101</v>
      </c>
      <c r="H478" s="67">
        <f t="shared" si="38"/>
        <v>0</v>
      </c>
      <c r="P478" s="37" t="str">
        <f t="shared" si="39"/>
        <v/>
      </c>
      <c r="Q478" s="38" t="s">
        <v>235</v>
      </c>
    </row>
    <row r="479" spans="1:17" s="32" customFormat="1" ht="13.2" x14ac:dyDescent="0.25">
      <c r="A479" s="69">
        <v>26</v>
      </c>
      <c r="B479" s="34" t="s">
        <v>234</v>
      </c>
      <c r="C479" s="33" t="s">
        <v>13</v>
      </c>
      <c r="D479" s="33">
        <v>1.41</v>
      </c>
      <c r="G479" s="68">
        <f t="shared" si="40"/>
        <v>43101</v>
      </c>
      <c r="H479" s="67">
        <f t="shared" si="38"/>
        <v>0</v>
      </c>
      <c r="P479" s="37" t="str">
        <f t="shared" si="39"/>
        <v/>
      </c>
      <c r="Q479" s="38" t="s">
        <v>234</v>
      </c>
    </row>
    <row r="480" spans="1:17" s="32" customFormat="1" ht="13.2" x14ac:dyDescent="0.25">
      <c r="A480" s="69">
        <v>27</v>
      </c>
      <c r="B480" s="34" t="s">
        <v>256</v>
      </c>
      <c r="C480" s="33" t="s">
        <v>13</v>
      </c>
      <c r="D480" s="33">
        <v>4.29</v>
      </c>
      <c r="G480" s="68">
        <f t="shared" si="40"/>
        <v>43101</v>
      </c>
      <c r="H480" s="67">
        <f t="shared" ref="H480:H511" si="41">IFERROR(D480*$M$449,0)</f>
        <v>0</v>
      </c>
      <c r="P480" s="37" t="str">
        <f t="shared" si="39"/>
        <v/>
      </c>
      <c r="Q480" s="38" t="s">
        <v>256</v>
      </c>
    </row>
    <row r="481" spans="1:17" s="32" customFormat="1" ht="13.2" x14ac:dyDescent="0.25">
      <c r="A481" s="69">
        <v>28</v>
      </c>
      <c r="B481" s="34" t="s">
        <v>218</v>
      </c>
      <c r="C481" s="33" t="s">
        <v>13</v>
      </c>
      <c r="D481" s="33">
        <v>1.41</v>
      </c>
      <c r="G481" s="68">
        <f t="shared" si="40"/>
        <v>43101</v>
      </c>
      <c r="H481" s="67">
        <f t="shared" si="41"/>
        <v>0</v>
      </c>
      <c r="P481" s="37" t="str">
        <f t="shared" si="39"/>
        <v>DESCRIÇÃO ALTERADA!</v>
      </c>
      <c r="Q481" s="38" t="s">
        <v>232</v>
      </c>
    </row>
    <row r="482" spans="1:17" s="32" customFormat="1" ht="13.2" x14ac:dyDescent="0.25">
      <c r="A482" s="69">
        <v>29</v>
      </c>
      <c r="B482" s="34" t="s">
        <v>231</v>
      </c>
      <c r="C482" s="33" t="s">
        <v>13</v>
      </c>
      <c r="D482" s="33">
        <v>1.03</v>
      </c>
      <c r="G482" s="68">
        <f t="shared" si="40"/>
        <v>43101</v>
      </c>
      <c r="H482" s="67">
        <f t="shared" si="41"/>
        <v>0</v>
      </c>
      <c r="P482" s="37" t="str">
        <f t="shared" si="39"/>
        <v/>
      </c>
      <c r="Q482" s="38" t="s">
        <v>231</v>
      </c>
    </row>
    <row r="483" spans="1:17" s="32" customFormat="1" ht="13.2" x14ac:dyDescent="0.25">
      <c r="A483" s="69">
        <v>30</v>
      </c>
      <c r="B483" s="34" t="s">
        <v>228</v>
      </c>
      <c r="C483" s="33" t="s">
        <v>13</v>
      </c>
      <c r="D483" s="33">
        <v>2.37</v>
      </c>
      <c r="G483" s="68">
        <f t="shared" si="40"/>
        <v>43101</v>
      </c>
      <c r="H483" s="67">
        <f t="shared" si="41"/>
        <v>0</v>
      </c>
      <c r="P483" s="37" t="str">
        <f t="shared" si="39"/>
        <v/>
      </c>
      <c r="Q483" s="38" t="s">
        <v>228</v>
      </c>
    </row>
    <row r="484" spans="1:17" s="32" customFormat="1" ht="39.6" x14ac:dyDescent="0.25">
      <c r="A484" s="69">
        <v>31</v>
      </c>
      <c r="B484" s="34" t="s">
        <v>227</v>
      </c>
      <c r="C484" s="33" t="s">
        <v>13</v>
      </c>
      <c r="D484" s="33">
        <v>4.09</v>
      </c>
      <c r="G484" s="68">
        <f t="shared" si="40"/>
        <v>43101</v>
      </c>
      <c r="H484" s="67">
        <f t="shared" si="41"/>
        <v>0</v>
      </c>
      <c r="P484" s="37" t="str">
        <f t="shared" si="39"/>
        <v/>
      </c>
      <c r="Q484" s="38" t="s">
        <v>227</v>
      </c>
    </row>
    <row r="485" spans="1:17" s="32" customFormat="1" ht="13.2" x14ac:dyDescent="0.25">
      <c r="B485" s="76"/>
      <c r="C485" s="75"/>
      <c r="D485" s="75"/>
      <c r="G485" s="68">
        <f t="shared" si="40"/>
        <v>43101</v>
      </c>
      <c r="H485" s="67">
        <f t="shared" si="41"/>
        <v>0</v>
      </c>
      <c r="P485" s="37" t="str">
        <f t="shared" si="39"/>
        <v/>
      </c>
      <c r="Q485" s="38"/>
    </row>
    <row r="486" spans="1:17" s="32" customFormat="1" ht="13.2" x14ac:dyDescent="0.25">
      <c r="A486" s="70"/>
      <c r="B486" s="72" t="s">
        <v>255</v>
      </c>
      <c r="C486" s="71"/>
      <c r="D486" s="71"/>
      <c r="E486" s="70"/>
      <c r="G486" s="68">
        <f t="shared" si="40"/>
        <v>43101</v>
      </c>
      <c r="H486" s="67">
        <f t="shared" si="41"/>
        <v>0</v>
      </c>
      <c r="P486" s="37" t="str">
        <f t="shared" si="39"/>
        <v/>
      </c>
      <c r="Q486" s="38" t="s">
        <v>255</v>
      </c>
    </row>
    <row r="487" spans="1:17" s="32" customFormat="1" ht="13.2" x14ac:dyDescent="0.25">
      <c r="A487" s="69">
        <v>32</v>
      </c>
      <c r="B487" s="34" t="s">
        <v>242</v>
      </c>
      <c r="C487" s="33" t="s">
        <v>13</v>
      </c>
      <c r="D487" s="33">
        <v>16.77</v>
      </c>
      <c r="G487" s="68">
        <f t="shared" si="40"/>
        <v>43101</v>
      </c>
      <c r="H487" s="67">
        <f t="shared" si="41"/>
        <v>0</v>
      </c>
      <c r="P487" s="37" t="str">
        <f t="shared" si="39"/>
        <v/>
      </c>
      <c r="Q487" s="38" t="s">
        <v>242</v>
      </c>
    </row>
    <row r="488" spans="1:17" s="32" customFormat="1" ht="13.2" x14ac:dyDescent="0.25">
      <c r="A488" s="69">
        <v>33</v>
      </c>
      <c r="B488" s="34" t="s">
        <v>241</v>
      </c>
      <c r="C488" s="33" t="s">
        <v>13</v>
      </c>
      <c r="D488" s="33">
        <v>3.45</v>
      </c>
      <c r="G488" s="68">
        <f t="shared" si="40"/>
        <v>43101</v>
      </c>
      <c r="H488" s="67">
        <f t="shared" si="41"/>
        <v>0</v>
      </c>
      <c r="P488" s="37" t="str">
        <f t="shared" si="39"/>
        <v/>
      </c>
      <c r="Q488" s="38" t="s">
        <v>241</v>
      </c>
    </row>
    <row r="489" spans="1:17" s="32" customFormat="1" ht="13.2" x14ac:dyDescent="0.25">
      <c r="A489" s="69">
        <v>34</v>
      </c>
      <c r="B489" s="34" t="s">
        <v>240</v>
      </c>
      <c r="C489" s="33" t="s">
        <v>13</v>
      </c>
      <c r="D489" s="33">
        <v>6.91</v>
      </c>
      <c r="G489" s="68">
        <f t="shared" si="40"/>
        <v>43101</v>
      </c>
      <c r="H489" s="67">
        <f t="shared" si="41"/>
        <v>0</v>
      </c>
      <c r="P489" s="37" t="str">
        <f t="shared" si="39"/>
        <v/>
      </c>
      <c r="Q489" s="38" t="s">
        <v>240</v>
      </c>
    </row>
    <row r="490" spans="1:17" s="32" customFormat="1" ht="13.2" x14ac:dyDescent="0.25">
      <c r="A490" s="69">
        <v>35</v>
      </c>
      <c r="B490" s="34" t="s">
        <v>253</v>
      </c>
      <c r="C490" s="33" t="s">
        <v>13</v>
      </c>
      <c r="D490" s="33">
        <v>11.53</v>
      </c>
      <c r="G490" s="68">
        <f t="shared" si="40"/>
        <v>43101</v>
      </c>
      <c r="H490" s="67">
        <f t="shared" si="41"/>
        <v>0</v>
      </c>
      <c r="P490" s="37" t="str">
        <f t="shared" si="39"/>
        <v/>
      </c>
      <c r="Q490" s="38" t="s">
        <v>253</v>
      </c>
    </row>
    <row r="491" spans="1:17" s="32" customFormat="1" ht="13.2" x14ac:dyDescent="0.25">
      <c r="A491" s="69">
        <v>36</v>
      </c>
      <c r="B491" s="34" t="s">
        <v>237</v>
      </c>
      <c r="C491" s="33" t="s">
        <v>13</v>
      </c>
      <c r="D491" s="33">
        <v>7.82</v>
      </c>
      <c r="G491" s="68">
        <f t="shared" si="40"/>
        <v>43101</v>
      </c>
      <c r="H491" s="67">
        <f t="shared" si="41"/>
        <v>0</v>
      </c>
      <c r="P491" s="37" t="str">
        <f t="shared" si="39"/>
        <v/>
      </c>
      <c r="Q491" s="38" t="s">
        <v>237</v>
      </c>
    </row>
    <row r="492" spans="1:17" s="32" customFormat="1" ht="13.2" x14ac:dyDescent="0.25">
      <c r="A492" s="69">
        <v>37</v>
      </c>
      <c r="B492" s="34" t="s">
        <v>236</v>
      </c>
      <c r="C492" s="33" t="s">
        <v>13</v>
      </c>
      <c r="D492" s="33">
        <v>1.61</v>
      </c>
      <c r="G492" s="68">
        <f t="shared" si="40"/>
        <v>43101</v>
      </c>
      <c r="H492" s="67">
        <f t="shared" si="41"/>
        <v>0</v>
      </c>
      <c r="P492" s="37" t="str">
        <f t="shared" si="39"/>
        <v/>
      </c>
      <c r="Q492" s="38" t="s">
        <v>236</v>
      </c>
    </row>
    <row r="493" spans="1:17" s="32" customFormat="1" ht="13.2" x14ac:dyDescent="0.25">
      <c r="A493" s="69">
        <v>38</v>
      </c>
      <c r="B493" s="34" t="s">
        <v>228</v>
      </c>
      <c r="C493" s="33" t="s">
        <v>13</v>
      </c>
      <c r="D493" s="33">
        <v>2.37</v>
      </c>
      <c r="G493" s="68">
        <f t="shared" si="40"/>
        <v>43101</v>
      </c>
      <c r="H493" s="67">
        <f t="shared" si="41"/>
        <v>0</v>
      </c>
      <c r="P493" s="37" t="str">
        <f t="shared" si="39"/>
        <v/>
      </c>
      <c r="Q493" s="38" t="s">
        <v>228</v>
      </c>
    </row>
    <row r="494" spans="1:17" s="32" customFormat="1" ht="39.6" x14ac:dyDescent="0.25">
      <c r="A494" s="69">
        <v>39</v>
      </c>
      <c r="B494" s="34" t="s">
        <v>227</v>
      </c>
      <c r="C494" s="33" t="s">
        <v>13</v>
      </c>
      <c r="D494" s="33">
        <v>3.45</v>
      </c>
      <c r="G494" s="68">
        <f t="shared" si="40"/>
        <v>43101</v>
      </c>
      <c r="H494" s="67">
        <f t="shared" si="41"/>
        <v>0</v>
      </c>
      <c r="P494" s="37" t="str">
        <f t="shared" si="39"/>
        <v/>
      </c>
      <c r="Q494" s="38" t="s">
        <v>227</v>
      </c>
    </row>
    <row r="495" spans="1:17" s="32" customFormat="1" ht="13.2" x14ac:dyDescent="0.25">
      <c r="B495" s="73"/>
      <c r="C495" s="33"/>
      <c r="D495" s="33"/>
      <c r="G495" s="68">
        <f t="shared" si="40"/>
        <v>43101</v>
      </c>
      <c r="H495" s="67">
        <f t="shared" si="41"/>
        <v>0</v>
      </c>
      <c r="P495" s="37" t="str">
        <f t="shared" si="39"/>
        <v/>
      </c>
      <c r="Q495" s="38"/>
    </row>
    <row r="496" spans="1:17" s="32" customFormat="1" ht="13.2" x14ac:dyDescent="0.25">
      <c r="A496" s="70"/>
      <c r="B496" s="72" t="s">
        <v>254</v>
      </c>
      <c r="C496" s="71"/>
      <c r="D496" s="71"/>
      <c r="E496" s="70"/>
      <c r="G496" s="68">
        <f t="shared" si="40"/>
        <v>43101</v>
      </c>
      <c r="H496" s="67">
        <f t="shared" si="41"/>
        <v>0</v>
      </c>
      <c r="P496" s="37" t="str">
        <f t="shared" si="39"/>
        <v/>
      </c>
      <c r="Q496" s="38" t="s">
        <v>254</v>
      </c>
    </row>
    <row r="497" spans="1:17" s="32" customFormat="1" ht="13.2" x14ac:dyDescent="0.25">
      <c r="A497" s="69">
        <v>40</v>
      </c>
      <c r="B497" s="34" t="s">
        <v>242</v>
      </c>
      <c r="C497" s="33" t="s">
        <v>13</v>
      </c>
      <c r="D497" s="33">
        <v>22.92</v>
      </c>
      <c r="G497" s="68">
        <f t="shared" si="40"/>
        <v>43101</v>
      </c>
      <c r="H497" s="67">
        <f t="shared" si="41"/>
        <v>0</v>
      </c>
      <c r="P497" s="37" t="str">
        <f t="shared" si="39"/>
        <v/>
      </c>
      <c r="Q497" s="38" t="s">
        <v>242</v>
      </c>
    </row>
    <row r="498" spans="1:17" s="32" customFormat="1" ht="13.2" x14ac:dyDescent="0.25">
      <c r="A498" s="69">
        <v>41</v>
      </c>
      <c r="B498" s="34" t="s">
        <v>241</v>
      </c>
      <c r="C498" s="33" t="s">
        <v>13</v>
      </c>
      <c r="D498" s="33">
        <v>4.6100000000000003</v>
      </c>
      <c r="G498" s="68">
        <f t="shared" si="40"/>
        <v>43101</v>
      </c>
      <c r="H498" s="67">
        <f t="shared" si="41"/>
        <v>0</v>
      </c>
      <c r="P498" s="37" t="str">
        <f t="shared" si="39"/>
        <v/>
      </c>
      <c r="Q498" s="38" t="s">
        <v>241</v>
      </c>
    </row>
    <row r="499" spans="1:17" s="32" customFormat="1" ht="13.2" x14ac:dyDescent="0.25">
      <c r="A499" s="69">
        <v>42</v>
      </c>
      <c r="B499" s="34" t="s">
        <v>240</v>
      </c>
      <c r="C499" s="33" t="s">
        <v>13</v>
      </c>
      <c r="D499" s="33">
        <v>13.82</v>
      </c>
      <c r="G499" s="68">
        <f t="shared" si="40"/>
        <v>43101</v>
      </c>
      <c r="H499" s="67">
        <f t="shared" si="41"/>
        <v>0</v>
      </c>
      <c r="P499" s="37" t="str">
        <f t="shared" si="39"/>
        <v/>
      </c>
      <c r="Q499" s="38" t="s">
        <v>240</v>
      </c>
    </row>
    <row r="500" spans="1:17" s="32" customFormat="1" ht="13.2" x14ac:dyDescent="0.25">
      <c r="A500" s="69">
        <v>43</v>
      </c>
      <c r="B500" s="34" t="s">
        <v>253</v>
      </c>
      <c r="C500" s="33" t="s">
        <v>13</v>
      </c>
      <c r="D500" s="33">
        <v>11.53</v>
      </c>
      <c r="G500" s="68">
        <f t="shared" si="40"/>
        <v>43101</v>
      </c>
      <c r="H500" s="67">
        <f t="shared" si="41"/>
        <v>0</v>
      </c>
      <c r="P500" s="37" t="str">
        <f t="shared" si="39"/>
        <v/>
      </c>
      <c r="Q500" s="38" t="s">
        <v>253</v>
      </c>
    </row>
    <row r="501" spans="1:17" s="32" customFormat="1" ht="13.2" x14ac:dyDescent="0.25">
      <c r="A501" s="69">
        <v>44</v>
      </c>
      <c r="B501" s="34" t="s">
        <v>222</v>
      </c>
      <c r="C501" s="33" t="s">
        <v>13</v>
      </c>
      <c r="D501" s="33">
        <v>8.6300000000000008</v>
      </c>
      <c r="G501" s="68">
        <f t="shared" si="40"/>
        <v>43101</v>
      </c>
      <c r="H501" s="67">
        <f t="shared" si="41"/>
        <v>0</v>
      </c>
      <c r="P501" s="37" t="str">
        <f t="shared" si="39"/>
        <v/>
      </c>
      <c r="Q501" s="38" t="s">
        <v>222</v>
      </c>
    </row>
    <row r="502" spans="1:17" s="32" customFormat="1" ht="13.2" x14ac:dyDescent="0.25">
      <c r="A502" s="69">
        <v>45</v>
      </c>
      <c r="B502" s="34" t="s">
        <v>238</v>
      </c>
      <c r="C502" s="33" t="s">
        <v>13</v>
      </c>
      <c r="D502" s="33">
        <v>1.85</v>
      </c>
      <c r="G502" s="68">
        <f t="shared" si="40"/>
        <v>43101</v>
      </c>
      <c r="H502" s="67">
        <f t="shared" si="41"/>
        <v>0</v>
      </c>
      <c r="P502" s="37" t="str">
        <f t="shared" si="39"/>
        <v/>
      </c>
      <c r="Q502" s="38" t="s">
        <v>238</v>
      </c>
    </row>
    <row r="503" spans="1:17" s="32" customFormat="1" ht="13.2" x14ac:dyDescent="0.25">
      <c r="A503" s="69">
        <v>46</v>
      </c>
      <c r="B503" s="34" t="s">
        <v>237</v>
      </c>
      <c r="C503" s="33" t="s">
        <v>13</v>
      </c>
      <c r="D503" s="33">
        <v>9.33</v>
      </c>
      <c r="G503" s="68">
        <f t="shared" si="40"/>
        <v>43101</v>
      </c>
      <c r="H503" s="67">
        <f t="shared" si="41"/>
        <v>0</v>
      </c>
      <c r="P503" s="37" t="str">
        <f t="shared" si="39"/>
        <v/>
      </c>
      <c r="Q503" s="38" t="s">
        <v>237</v>
      </c>
    </row>
    <row r="504" spans="1:17" s="32" customFormat="1" ht="13.2" x14ac:dyDescent="0.25">
      <c r="A504" s="69">
        <v>47</v>
      </c>
      <c r="B504" s="34" t="s">
        <v>236</v>
      </c>
      <c r="C504" s="33" t="s">
        <v>13</v>
      </c>
      <c r="D504" s="33">
        <v>2.04</v>
      </c>
      <c r="G504" s="68">
        <f t="shared" si="40"/>
        <v>43101</v>
      </c>
      <c r="H504" s="67">
        <f t="shared" si="41"/>
        <v>0</v>
      </c>
      <c r="P504" s="37" t="str">
        <f t="shared" si="39"/>
        <v/>
      </c>
      <c r="Q504" s="38" t="s">
        <v>236</v>
      </c>
    </row>
    <row r="505" spans="1:17" s="32" customFormat="1" ht="13.2" x14ac:dyDescent="0.25">
      <c r="A505" s="69">
        <v>48</v>
      </c>
      <c r="B505" s="34" t="s">
        <v>235</v>
      </c>
      <c r="C505" s="33" t="s">
        <v>13</v>
      </c>
      <c r="D505" s="33">
        <v>3.01</v>
      </c>
      <c r="G505" s="68">
        <f t="shared" si="40"/>
        <v>43101</v>
      </c>
      <c r="H505" s="67">
        <f t="shared" si="41"/>
        <v>0</v>
      </c>
      <c r="P505" s="37" t="str">
        <f t="shared" si="39"/>
        <v/>
      </c>
      <c r="Q505" s="38" t="s">
        <v>235</v>
      </c>
    </row>
    <row r="506" spans="1:17" s="32" customFormat="1" ht="13.2" x14ac:dyDescent="0.25">
      <c r="A506" s="69">
        <v>49</v>
      </c>
      <c r="B506" s="34" t="s">
        <v>234</v>
      </c>
      <c r="C506" s="33" t="s">
        <v>13</v>
      </c>
      <c r="D506" s="33">
        <v>2.37</v>
      </c>
      <c r="G506" s="68">
        <f t="shared" si="40"/>
        <v>43101</v>
      </c>
      <c r="H506" s="67">
        <f t="shared" si="41"/>
        <v>0</v>
      </c>
      <c r="P506" s="37" t="str">
        <f t="shared" si="39"/>
        <v/>
      </c>
      <c r="Q506" s="38" t="s">
        <v>234</v>
      </c>
    </row>
    <row r="507" spans="1:17" s="32" customFormat="1" ht="13.2" x14ac:dyDescent="0.25">
      <c r="A507" s="69">
        <v>50</v>
      </c>
      <c r="B507" s="34" t="s">
        <v>233</v>
      </c>
      <c r="C507" s="33" t="s">
        <v>13</v>
      </c>
      <c r="D507" s="33">
        <v>4.67</v>
      </c>
      <c r="G507" s="68">
        <f t="shared" si="40"/>
        <v>43101</v>
      </c>
      <c r="H507" s="67">
        <f t="shared" si="41"/>
        <v>0</v>
      </c>
      <c r="P507" s="37" t="str">
        <f t="shared" si="39"/>
        <v/>
      </c>
      <c r="Q507" s="38" t="s">
        <v>233</v>
      </c>
    </row>
    <row r="508" spans="1:17" s="32" customFormat="1" ht="13.2" x14ac:dyDescent="0.25">
      <c r="A508" s="69">
        <v>51</v>
      </c>
      <c r="B508" s="34" t="s">
        <v>218</v>
      </c>
      <c r="C508" s="33" t="s">
        <v>13</v>
      </c>
      <c r="D508" s="33">
        <v>2.37</v>
      </c>
      <c r="G508" s="68">
        <f t="shared" si="40"/>
        <v>43101</v>
      </c>
      <c r="H508" s="67">
        <f t="shared" si="41"/>
        <v>0</v>
      </c>
      <c r="P508" s="37" t="str">
        <f t="shared" si="39"/>
        <v/>
      </c>
      <c r="Q508" s="38" t="s">
        <v>218</v>
      </c>
    </row>
    <row r="509" spans="1:17" s="32" customFormat="1" ht="13.2" x14ac:dyDescent="0.25">
      <c r="A509" s="69">
        <v>52</v>
      </c>
      <c r="B509" s="34" t="s">
        <v>231</v>
      </c>
      <c r="C509" s="33" t="s">
        <v>13</v>
      </c>
      <c r="D509" s="33">
        <v>1.28</v>
      </c>
      <c r="G509" s="68">
        <f t="shared" si="40"/>
        <v>43101</v>
      </c>
      <c r="H509" s="67">
        <f t="shared" si="41"/>
        <v>0</v>
      </c>
      <c r="P509" s="37" t="str">
        <f t="shared" si="39"/>
        <v/>
      </c>
      <c r="Q509" s="38" t="s">
        <v>231</v>
      </c>
    </row>
    <row r="510" spans="1:17" s="32" customFormat="1" ht="13.2" x14ac:dyDescent="0.25">
      <c r="A510" s="69">
        <v>53</v>
      </c>
      <c r="B510" s="34" t="s">
        <v>230</v>
      </c>
      <c r="C510" s="33" t="s">
        <v>13</v>
      </c>
      <c r="D510" s="33">
        <v>3.77</v>
      </c>
      <c r="G510" s="68">
        <f t="shared" ref="G510:G541" si="42">$E$446</f>
        <v>43101</v>
      </c>
      <c r="H510" s="67">
        <f t="shared" si="41"/>
        <v>0</v>
      </c>
      <c r="P510" s="37" t="str">
        <f t="shared" si="39"/>
        <v/>
      </c>
      <c r="Q510" s="38" t="s">
        <v>230</v>
      </c>
    </row>
    <row r="511" spans="1:17" s="32" customFormat="1" ht="13.2" x14ac:dyDescent="0.25">
      <c r="A511" s="69">
        <v>54</v>
      </c>
      <c r="B511" s="34" t="s">
        <v>229</v>
      </c>
      <c r="C511" s="33" t="s">
        <v>13</v>
      </c>
      <c r="D511" s="33">
        <v>2.31</v>
      </c>
      <c r="G511" s="68">
        <f t="shared" si="42"/>
        <v>43101</v>
      </c>
      <c r="H511" s="67">
        <f t="shared" si="41"/>
        <v>0</v>
      </c>
      <c r="P511" s="37" t="str">
        <f t="shared" si="39"/>
        <v/>
      </c>
      <c r="Q511" s="38" t="s">
        <v>229</v>
      </c>
    </row>
    <row r="512" spans="1:17" s="32" customFormat="1" ht="13.2" x14ac:dyDescent="0.25">
      <c r="A512" s="69">
        <v>55</v>
      </c>
      <c r="B512" s="34" t="s">
        <v>228</v>
      </c>
      <c r="C512" s="33" t="s">
        <v>13</v>
      </c>
      <c r="D512" s="33">
        <v>2.37</v>
      </c>
      <c r="G512" s="68">
        <f t="shared" si="42"/>
        <v>43101</v>
      </c>
      <c r="H512" s="67">
        <f t="shared" ref="H512:H543" si="43">IFERROR(D512*$M$449,0)</f>
        <v>0</v>
      </c>
      <c r="P512" s="37" t="str">
        <f t="shared" si="39"/>
        <v/>
      </c>
      <c r="Q512" s="38" t="s">
        <v>228</v>
      </c>
    </row>
    <row r="513" spans="1:17" s="32" customFormat="1" ht="39.6" x14ac:dyDescent="0.25">
      <c r="A513" s="69">
        <v>56</v>
      </c>
      <c r="B513" s="34" t="s">
        <v>252</v>
      </c>
      <c r="C513" s="33" t="s">
        <v>13</v>
      </c>
      <c r="D513" s="33">
        <v>4.7300000000000004</v>
      </c>
      <c r="G513" s="68">
        <f t="shared" si="42"/>
        <v>43101</v>
      </c>
      <c r="H513" s="67">
        <f t="shared" si="43"/>
        <v>0</v>
      </c>
      <c r="P513" s="37" t="str">
        <f t="shared" si="39"/>
        <v/>
      </c>
      <c r="Q513" s="38" t="s">
        <v>252</v>
      </c>
    </row>
    <row r="514" spans="1:17" s="32" customFormat="1" ht="13.2" x14ac:dyDescent="0.25">
      <c r="B514" s="73"/>
      <c r="C514" s="74"/>
      <c r="D514" s="74"/>
      <c r="G514" s="68">
        <f t="shared" si="42"/>
        <v>43101</v>
      </c>
      <c r="H514" s="67">
        <f t="shared" si="43"/>
        <v>0</v>
      </c>
      <c r="P514" s="37" t="str">
        <f t="shared" ref="P514:P577" si="44">IF(Q514=B514,"","DESCRIÇÃO ALTERADA!")</f>
        <v/>
      </c>
      <c r="Q514" s="38"/>
    </row>
    <row r="515" spans="1:17" s="32" customFormat="1" ht="13.2" x14ac:dyDescent="0.25">
      <c r="A515" s="70"/>
      <c r="B515" s="72" t="s">
        <v>251</v>
      </c>
      <c r="C515" s="71"/>
      <c r="D515" s="71"/>
      <c r="E515" s="70"/>
      <c r="G515" s="68">
        <f t="shared" si="42"/>
        <v>43101</v>
      </c>
      <c r="H515" s="67">
        <f t="shared" si="43"/>
        <v>0</v>
      </c>
      <c r="P515" s="37" t="str">
        <f t="shared" si="44"/>
        <v/>
      </c>
      <c r="Q515" s="38" t="s">
        <v>251</v>
      </c>
    </row>
    <row r="516" spans="1:17" s="32" customFormat="1" ht="13.2" x14ac:dyDescent="0.25">
      <c r="A516" s="69">
        <v>57</v>
      </c>
      <c r="B516" s="34" t="s">
        <v>242</v>
      </c>
      <c r="C516" s="33" t="s">
        <v>13</v>
      </c>
      <c r="D516" s="33">
        <v>22.92</v>
      </c>
      <c r="G516" s="68">
        <f t="shared" si="42"/>
        <v>43101</v>
      </c>
      <c r="H516" s="67">
        <f t="shared" si="43"/>
        <v>0</v>
      </c>
      <c r="P516" s="37" t="str">
        <f t="shared" si="44"/>
        <v/>
      </c>
      <c r="Q516" s="38" t="s">
        <v>242</v>
      </c>
    </row>
    <row r="517" spans="1:17" s="32" customFormat="1" ht="13.2" x14ac:dyDescent="0.25">
      <c r="A517" s="69">
        <v>58</v>
      </c>
      <c r="B517" s="34" t="s">
        <v>241</v>
      </c>
      <c r="C517" s="33" t="s">
        <v>13</v>
      </c>
      <c r="D517" s="33">
        <v>4.42</v>
      </c>
      <c r="G517" s="68">
        <f t="shared" si="42"/>
        <v>43101</v>
      </c>
      <c r="H517" s="67">
        <f t="shared" si="43"/>
        <v>0</v>
      </c>
      <c r="P517" s="37" t="str">
        <f t="shared" si="44"/>
        <v/>
      </c>
      <c r="Q517" s="38" t="s">
        <v>241</v>
      </c>
    </row>
    <row r="518" spans="1:17" s="32" customFormat="1" ht="13.2" x14ac:dyDescent="0.25">
      <c r="A518" s="69">
        <v>59</v>
      </c>
      <c r="B518" s="34" t="s">
        <v>240</v>
      </c>
      <c r="C518" s="33" t="s">
        <v>13</v>
      </c>
      <c r="D518" s="33">
        <v>13.45</v>
      </c>
      <c r="G518" s="68">
        <f t="shared" si="42"/>
        <v>43101</v>
      </c>
      <c r="H518" s="67">
        <f t="shared" si="43"/>
        <v>0</v>
      </c>
      <c r="P518" s="37" t="str">
        <f t="shared" si="44"/>
        <v/>
      </c>
      <c r="Q518" s="38" t="s">
        <v>240</v>
      </c>
    </row>
    <row r="519" spans="1:17" s="32" customFormat="1" ht="13.2" x14ac:dyDescent="0.25">
      <c r="A519" s="69">
        <v>60</v>
      </c>
      <c r="B519" s="34" t="s">
        <v>239</v>
      </c>
      <c r="C519" s="33" t="s">
        <v>13</v>
      </c>
      <c r="D519" s="33">
        <v>11.53</v>
      </c>
      <c r="G519" s="68">
        <f t="shared" si="42"/>
        <v>43101</v>
      </c>
      <c r="H519" s="67">
        <f t="shared" si="43"/>
        <v>0</v>
      </c>
      <c r="P519" s="37" t="str">
        <f t="shared" si="44"/>
        <v/>
      </c>
      <c r="Q519" s="38" t="s">
        <v>239</v>
      </c>
    </row>
    <row r="520" spans="1:17" s="32" customFormat="1" ht="13.2" x14ac:dyDescent="0.25">
      <c r="A520" s="69">
        <v>61</v>
      </c>
      <c r="B520" s="34" t="s">
        <v>222</v>
      </c>
      <c r="C520" s="33" t="s">
        <v>13</v>
      </c>
      <c r="D520" s="33">
        <v>8.6300000000000008</v>
      </c>
      <c r="G520" s="68">
        <f t="shared" si="42"/>
        <v>43101</v>
      </c>
      <c r="H520" s="67">
        <f t="shared" si="43"/>
        <v>0</v>
      </c>
      <c r="P520" s="37" t="str">
        <f t="shared" si="44"/>
        <v/>
      </c>
      <c r="Q520" s="38" t="s">
        <v>222</v>
      </c>
    </row>
    <row r="521" spans="1:17" s="32" customFormat="1" ht="13.2" x14ac:dyDescent="0.25">
      <c r="A521" s="69">
        <v>62</v>
      </c>
      <c r="B521" s="34" t="s">
        <v>238</v>
      </c>
      <c r="C521" s="33" t="s">
        <v>13</v>
      </c>
      <c r="D521" s="33">
        <v>1.85</v>
      </c>
      <c r="G521" s="68">
        <f t="shared" si="42"/>
        <v>43101</v>
      </c>
      <c r="H521" s="67">
        <f t="shared" si="43"/>
        <v>0</v>
      </c>
      <c r="P521" s="37" t="str">
        <f t="shared" si="44"/>
        <v/>
      </c>
      <c r="Q521" s="38" t="s">
        <v>238</v>
      </c>
    </row>
    <row r="522" spans="1:17" s="32" customFormat="1" ht="13.2" x14ac:dyDescent="0.25">
      <c r="A522" s="69">
        <v>63</v>
      </c>
      <c r="B522" s="34" t="s">
        <v>237</v>
      </c>
      <c r="C522" s="33" t="s">
        <v>13</v>
      </c>
      <c r="D522" s="33">
        <v>9.33</v>
      </c>
      <c r="G522" s="68">
        <f t="shared" si="42"/>
        <v>43101</v>
      </c>
      <c r="H522" s="67">
        <f t="shared" si="43"/>
        <v>0</v>
      </c>
      <c r="P522" s="37" t="str">
        <f t="shared" si="44"/>
        <v/>
      </c>
      <c r="Q522" s="38" t="s">
        <v>237</v>
      </c>
    </row>
    <row r="523" spans="1:17" s="32" customFormat="1" ht="13.2" x14ac:dyDescent="0.25">
      <c r="A523" s="69">
        <v>64</v>
      </c>
      <c r="B523" s="34" t="s">
        <v>236</v>
      </c>
      <c r="C523" s="33" t="s">
        <v>13</v>
      </c>
      <c r="D523" s="33">
        <v>1.99</v>
      </c>
      <c r="G523" s="68">
        <f t="shared" si="42"/>
        <v>43101</v>
      </c>
      <c r="H523" s="67">
        <f t="shared" si="43"/>
        <v>0</v>
      </c>
      <c r="P523" s="37" t="str">
        <f t="shared" si="44"/>
        <v/>
      </c>
      <c r="Q523" s="38" t="s">
        <v>236</v>
      </c>
    </row>
    <row r="524" spans="1:17" s="32" customFormat="1" ht="13.2" x14ac:dyDescent="0.25">
      <c r="A524" s="69">
        <v>65</v>
      </c>
      <c r="B524" s="34" t="s">
        <v>235</v>
      </c>
      <c r="C524" s="33" t="s">
        <v>13</v>
      </c>
      <c r="D524" s="33">
        <v>3.01</v>
      </c>
      <c r="G524" s="68">
        <f t="shared" si="42"/>
        <v>43101</v>
      </c>
      <c r="H524" s="67">
        <f t="shared" si="43"/>
        <v>0</v>
      </c>
      <c r="P524" s="37" t="str">
        <f t="shared" si="44"/>
        <v/>
      </c>
      <c r="Q524" s="38" t="s">
        <v>235</v>
      </c>
    </row>
    <row r="525" spans="1:17" s="32" customFormat="1" ht="13.2" x14ac:dyDescent="0.25">
      <c r="A525" s="69">
        <v>66</v>
      </c>
      <c r="B525" s="34" t="s">
        <v>234</v>
      </c>
      <c r="C525" s="33" t="s">
        <v>13</v>
      </c>
      <c r="D525" s="33">
        <v>2.37</v>
      </c>
      <c r="G525" s="68">
        <f t="shared" si="42"/>
        <v>43101</v>
      </c>
      <c r="H525" s="67">
        <f t="shared" si="43"/>
        <v>0</v>
      </c>
      <c r="P525" s="37" t="str">
        <f t="shared" si="44"/>
        <v/>
      </c>
      <c r="Q525" s="38" t="s">
        <v>234</v>
      </c>
    </row>
    <row r="526" spans="1:17" s="32" customFormat="1" ht="13.2" x14ac:dyDescent="0.25">
      <c r="A526" s="69">
        <v>67</v>
      </c>
      <c r="B526" s="34" t="s">
        <v>233</v>
      </c>
      <c r="C526" s="33" t="s">
        <v>13</v>
      </c>
      <c r="D526" s="33">
        <v>4.67</v>
      </c>
      <c r="G526" s="68">
        <f t="shared" si="42"/>
        <v>43101</v>
      </c>
      <c r="H526" s="67">
        <f t="shared" si="43"/>
        <v>0</v>
      </c>
      <c r="P526" s="37" t="str">
        <f t="shared" si="44"/>
        <v/>
      </c>
      <c r="Q526" s="38" t="s">
        <v>233</v>
      </c>
    </row>
    <row r="527" spans="1:17" s="32" customFormat="1" ht="13.2" x14ac:dyDescent="0.25">
      <c r="A527" s="69">
        <v>68</v>
      </c>
      <c r="B527" s="34" t="s">
        <v>218</v>
      </c>
      <c r="C527" s="33" t="s">
        <v>13</v>
      </c>
      <c r="D527" s="33">
        <v>2.37</v>
      </c>
      <c r="G527" s="68">
        <f t="shared" si="42"/>
        <v>43101</v>
      </c>
      <c r="H527" s="67">
        <f t="shared" si="43"/>
        <v>0</v>
      </c>
      <c r="P527" s="37" t="str">
        <f t="shared" si="44"/>
        <v>DESCRIÇÃO ALTERADA!</v>
      </c>
      <c r="Q527" s="38" t="s">
        <v>232</v>
      </c>
    </row>
    <row r="528" spans="1:17" s="32" customFormat="1" ht="13.2" x14ac:dyDescent="0.25">
      <c r="A528" s="69">
        <v>69</v>
      </c>
      <c r="B528" s="34" t="s">
        <v>231</v>
      </c>
      <c r="C528" s="33" t="s">
        <v>13</v>
      </c>
      <c r="D528" s="33">
        <v>1.28</v>
      </c>
      <c r="G528" s="68">
        <f t="shared" si="42"/>
        <v>43101</v>
      </c>
      <c r="H528" s="67">
        <f t="shared" si="43"/>
        <v>0</v>
      </c>
      <c r="P528" s="37" t="str">
        <f t="shared" si="44"/>
        <v/>
      </c>
      <c r="Q528" s="38" t="s">
        <v>231</v>
      </c>
    </row>
    <row r="529" spans="1:17" s="32" customFormat="1" ht="13.2" x14ac:dyDescent="0.25">
      <c r="A529" s="69">
        <v>70</v>
      </c>
      <c r="B529" s="34" t="s">
        <v>230</v>
      </c>
      <c r="C529" s="33" t="s">
        <v>13</v>
      </c>
      <c r="D529" s="33">
        <v>3.77</v>
      </c>
      <c r="G529" s="68">
        <f t="shared" si="42"/>
        <v>43101</v>
      </c>
      <c r="H529" s="67">
        <f t="shared" si="43"/>
        <v>0</v>
      </c>
      <c r="P529" s="37" t="str">
        <f t="shared" si="44"/>
        <v/>
      </c>
      <c r="Q529" s="38" t="s">
        <v>230</v>
      </c>
    </row>
    <row r="530" spans="1:17" s="32" customFormat="1" ht="13.2" x14ac:dyDescent="0.25">
      <c r="A530" s="69">
        <v>71</v>
      </c>
      <c r="B530" s="34" t="s">
        <v>229</v>
      </c>
      <c r="C530" s="33" t="s">
        <v>13</v>
      </c>
      <c r="D530" s="33">
        <v>2.31</v>
      </c>
      <c r="G530" s="68">
        <f t="shared" si="42"/>
        <v>43101</v>
      </c>
      <c r="H530" s="67">
        <f t="shared" si="43"/>
        <v>0</v>
      </c>
      <c r="P530" s="37" t="str">
        <f t="shared" si="44"/>
        <v/>
      </c>
      <c r="Q530" s="38" t="s">
        <v>229</v>
      </c>
    </row>
    <row r="531" spans="1:17" s="32" customFormat="1" ht="13.2" x14ac:dyDescent="0.25">
      <c r="A531" s="69">
        <v>72</v>
      </c>
      <c r="B531" s="34" t="s">
        <v>228</v>
      </c>
      <c r="C531" s="33" t="s">
        <v>13</v>
      </c>
      <c r="D531" s="33">
        <v>2.37</v>
      </c>
      <c r="G531" s="68">
        <f t="shared" si="42"/>
        <v>43101</v>
      </c>
      <c r="H531" s="67">
        <f t="shared" si="43"/>
        <v>0</v>
      </c>
      <c r="P531" s="37" t="str">
        <f t="shared" si="44"/>
        <v/>
      </c>
      <c r="Q531" s="38" t="s">
        <v>228</v>
      </c>
    </row>
    <row r="532" spans="1:17" s="32" customFormat="1" ht="39.6" x14ac:dyDescent="0.25">
      <c r="A532" s="69">
        <v>73</v>
      </c>
      <c r="B532" s="34" t="s">
        <v>227</v>
      </c>
      <c r="C532" s="33" t="s">
        <v>13</v>
      </c>
      <c r="D532" s="33">
        <v>4.7300000000000004</v>
      </c>
      <c r="G532" s="68">
        <f t="shared" si="42"/>
        <v>43101</v>
      </c>
      <c r="H532" s="67">
        <f t="shared" si="43"/>
        <v>0</v>
      </c>
      <c r="P532" s="37" t="str">
        <f t="shared" si="44"/>
        <v/>
      </c>
      <c r="Q532" s="38" t="s">
        <v>227</v>
      </c>
    </row>
    <row r="533" spans="1:17" s="32" customFormat="1" ht="13.2" x14ac:dyDescent="0.25">
      <c r="B533" s="73"/>
      <c r="C533" s="33"/>
      <c r="D533" s="33"/>
      <c r="G533" s="68">
        <f t="shared" si="42"/>
        <v>43101</v>
      </c>
      <c r="H533" s="67">
        <f t="shared" si="43"/>
        <v>0</v>
      </c>
      <c r="P533" s="37" t="str">
        <f t="shared" si="44"/>
        <v/>
      </c>
      <c r="Q533" s="38"/>
    </row>
    <row r="534" spans="1:17" s="32" customFormat="1" ht="13.2" x14ac:dyDescent="0.25">
      <c r="A534" s="70"/>
      <c r="B534" s="72" t="s">
        <v>250</v>
      </c>
      <c r="C534" s="71"/>
      <c r="D534" s="71"/>
      <c r="E534" s="70"/>
      <c r="G534" s="68">
        <f t="shared" si="42"/>
        <v>43101</v>
      </c>
      <c r="H534" s="67">
        <f t="shared" si="43"/>
        <v>0</v>
      </c>
      <c r="P534" s="37" t="str">
        <f t="shared" si="44"/>
        <v/>
      </c>
      <c r="Q534" s="38" t="s">
        <v>250</v>
      </c>
    </row>
    <row r="535" spans="1:17" s="32" customFormat="1" ht="13.2" x14ac:dyDescent="0.25">
      <c r="A535" s="69">
        <v>74</v>
      </c>
      <c r="B535" s="34" t="s">
        <v>242</v>
      </c>
      <c r="C535" s="33" t="s">
        <v>13</v>
      </c>
      <c r="D535" s="33">
        <v>33.36</v>
      </c>
      <c r="G535" s="68">
        <f t="shared" si="42"/>
        <v>43101</v>
      </c>
      <c r="H535" s="67">
        <f t="shared" si="43"/>
        <v>0</v>
      </c>
      <c r="P535" s="37" t="str">
        <f t="shared" si="44"/>
        <v/>
      </c>
      <c r="Q535" s="38" t="s">
        <v>242</v>
      </c>
    </row>
    <row r="536" spans="1:17" s="32" customFormat="1" ht="13.2" x14ac:dyDescent="0.25">
      <c r="A536" s="69">
        <v>75</v>
      </c>
      <c r="B536" s="34" t="s">
        <v>241</v>
      </c>
      <c r="C536" s="33" t="s">
        <v>13</v>
      </c>
      <c r="D536" s="33">
        <v>6.86</v>
      </c>
      <c r="G536" s="68">
        <f t="shared" si="42"/>
        <v>43101</v>
      </c>
      <c r="H536" s="67">
        <f t="shared" si="43"/>
        <v>0</v>
      </c>
      <c r="P536" s="37" t="str">
        <f t="shared" si="44"/>
        <v/>
      </c>
      <c r="Q536" s="38" t="s">
        <v>241</v>
      </c>
    </row>
    <row r="537" spans="1:17" s="32" customFormat="1" ht="13.2" x14ac:dyDescent="0.25">
      <c r="A537" s="69">
        <v>76</v>
      </c>
      <c r="B537" s="34" t="s">
        <v>240</v>
      </c>
      <c r="C537" s="33" t="s">
        <v>13</v>
      </c>
      <c r="D537" s="33">
        <v>13.95</v>
      </c>
      <c r="G537" s="68">
        <f t="shared" si="42"/>
        <v>43101</v>
      </c>
      <c r="H537" s="67">
        <f t="shared" si="43"/>
        <v>0</v>
      </c>
      <c r="P537" s="37" t="str">
        <f t="shared" si="44"/>
        <v/>
      </c>
      <c r="Q537" s="38" t="s">
        <v>240</v>
      </c>
    </row>
    <row r="538" spans="1:17" s="32" customFormat="1" ht="13.2" x14ac:dyDescent="0.25">
      <c r="A538" s="69">
        <v>77</v>
      </c>
      <c r="B538" s="34" t="s">
        <v>239</v>
      </c>
      <c r="C538" s="33" t="s">
        <v>13</v>
      </c>
      <c r="D538" s="33">
        <v>11.53</v>
      </c>
      <c r="G538" s="68">
        <f t="shared" si="42"/>
        <v>43101</v>
      </c>
      <c r="H538" s="67">
        <f t="shared" si="43"/>
        <v>0</v>
      </c>
      <c r="P538" s="37" t="str">
        <f t="shared" si="44"/>
        <v/>
      </c>
      <c r="Q538" s="38" t="s">
        <v>239</v>
      </c>
    </row>
    <row r="539" spans="1:17" s="32" customFormat="1" ht="13.2" x14ac:dyDescent="0.25">
      <c r="A539" s="69">
        <v>78</v>
      </c>
      <c r="B539" s="34" t="s">
        <v>222</v>
      </c>
      <c r="C539" s="33" t="s">
        <v>13</v>
      </c>
      <c r="D539" s="33">
        <v>10.31</v>
      </c>
      <c r="G539" s="68">
        <f t="shared" si="42"/>
        <v>43101</v>
      </c>
      <c r="H539" s="67">
        <f t="shared" si="43"/>
        <v>0</v>
      </c>
      <c r="P539" s="37" t="str">
        <f t="shared" si="44"/>
        <v/>
      </c>
      <c r="Q539" s="38" t="s">
        <v>222</v>
      </c>
    </row>
    <row r="540" spans="1:17" s="32" customFormat="1" ht="13.2" x14ac:dyDescent="0.25">
      <c r="A540" s="69">
        <v>79</v>
      </c>
      <c r="B540" s="34" t="s">
        <v>238</v>
      </c>
      <c r="C540" s="33" t="s">
        <v>13</v>
      </c>
      <c r="D540" s="33">
        <v>2.25</v>
      </c>
      <c r="G540" s="68">
        <f t="shared" si="42"/>
        <v>43101</v>
      </c>
      <c r="H540" s="67">
        <f t="shared" si="43"/>
        <v>0</v>
      </c>
      <c r="P540" s="37" t="str">
        <f t="shared" si="44"/>
        <v/>
      </c>
      <c r="Q540" s="38" t="s">
        <v>238</v>
      </c>
    </row>
    <row r="541" spans="1:17" s="32" customFormat="1" ht="13.2" x14ac:dyDescent="0.25">
      <c r="A541" s="69">
        <v>80</v>
      </c>
      <c r="B541" s="34" t="s">
        <v>237</v>
      </c>
      <c r="C541" s="33" t="s">
        <v>13</v>
      </c>
      <c r="D541" s="33">
        <v>16.010000000000002</v>
      </c>
      <c r="G541" s="68">
        <f t="shared" si="42"/>
        <v>43101</v>
      </c>
      <c r="H541" s="67">
        <f t="shared" si="43"/>
        <v>0</v>
      </c>
      <c r="P541" s="37" t="str">
        <f t="shared" si="44"/>
        <v/>
      </c>
      <c r="Q541" s="38" t="s">
        <v>237</v>
      </c>
    </row>
    <row r="542" spans="1:17" s="32" customFormat="1" ht="13.2" x14ac:dyDescent="0.25">
      <c r="A542" s="69">
        <v>81</v>
      </c>
      <c r="B542" s="34" t="s">
        <v>236</v>
      </c>
      <c r="C542" s="33" t="s">
        <v>13</v>
      </c>
      <c r="D542" s="33">
        <v>3.2</v>
      </c>
      <c r="G542" s="68">
        <f t="shared" ref="G542:G573" si="45">$E$446</f>
        <v>43101</v>
      </c>
      <c r="H542" s="67">
        <f t="shared" si="43"/>
        <v>0</v>
      </c>
      <c r="P542" s="37" t="str">
        <f t="shared" si="44"/>
        <v/>
      </c>
      <c r="Q542" s="38" t="s">
        <v>236</v>
      </c>
    </row>
    <row r="543" spans="1:17" s="32" customFormat="1" ht="13.2" x14ac:dyDescent="0.25">
      <c r="A543" s="69">
        <v>82</v>
      </c>
      <c r="B543" s="34" t="s">
        <v>235</v>
      </c>
      <c r="C543" s="33" t="s">
        <v>13</v>
      </c>
      <c r="D543" s="33">
        <v>4.22</v>
      </c>
      <c r="G543" s="68">
        <f t="shared" si="45"/>
        <v>43101</v>
      </c>
      <c r="H543" s="67">
        <f t="shared" si="43"/>
        <v>0</v>
      </c>
      <c r="P543" s="37" t="str">
        <f t="shared" si="44"/>
        <v/>
      </c>
      <c r="Q543" s="38" t="s">
        <v>235</v>
      </c>
    </row>
    <row r="544" spans="1:17" s="32" customFormat="1" ht="13.2" x14ac:dyDescent="0.25">
      <c r="A544" s="69">
        <v>83</v>
      </c>
      <c r="B544" s="34" t="s">
        <v>234</v>
      </c>
      <c r="C544" s="33" t="s">
        <v>13</v>
      </c>
      <c r="D544" s="33">
        <v>4.22</v>
      </c>
      <c r="G544" s="68">
        <f t="shared" si="45"/>
        <v>43101</v>
      </c>
      <c r="H544" s="67">
        <f t="shared" ref="H544:H575" si="46">IFERROR(D544*$M$449,0)</f>
        <v>0</v>
      </c>
      <c r="P544" s="37" t="str">
        <f t="shared" si="44"/>
        <v/>
      </c>
      <c r="Q544" s="38" t="s">
        <v>234</v>
      </c>
    </row>
    <row r="545" spans="1:17" s="32" customFormat="1" ht="13.2" x14ac:dyDescent="0.25">
      <c r="A545" s="69">
        <v>84</v>
      </c>
      <c r="B545" s="34" t="s">
        <v>233</v>
      </c>
      <c r="C545" s="33" t="s">
        <v>13</v>
      </c>
      <c r="D545" s="33">
        <v>7.94</v>
      </c>
      <c r="G545" s="68">
        <f t="shared" si="45"/>
        <v>43101</v>
      </c>
      <c r="H545" s="67">
        <f t="shared" si="46"/>
        <v>0</v>
      </c>
      <c r="P545" s="37" t="str">
        <f t="shared" si="44"/>
        <v/>
      </c>
      <c r="Q545" s="38" t="s">
        <v>233</v>
      </c>
    </row>
    <row r="546" spans="1:17" s="32" customFormat="1" ht="13.2" x14ac:dyDescent="0.25">
      <c r="A546" s="69">
        <v>85</v>
      </c>
      <c r="B546" s="34" t="s">
        <v>218</v>
      </c>
      <c r="C546" s="33" t="s">
        <v>13</v>
      </c>
      <c r="D546" s="33">
        <v>4.22</v>
      </c>
      <c r="G546" s="68">
        <f t="shared" si="45"/>
        <v>43101</v>
      </c>
      <c r="H546" s="67">
        <f t="shared" si="46"/>
        <v>0</v>
      </c>
      <c r="P546" s="37" t="str">
        <f t="shared" si="44"/>
        <v>DESCRIÇÃO ALTERADA!</v>
      </c>
      <c r="Q546" s="38" t="s">
        <v>232</v>
      </c>
    </row>
    <row r="547" spans="1:17" s="32" customFormat="1" ht="13.2" x14ac:dyDescent="0.25">
      <c r="A547" s="69">
        <v>86</v>
      </c>
      <c r="B547" s="34" t="s">
        <v>231</v>
      </c>
      <c r="C547" s="33" t="s">
        <v>13</v>
      </c>
      <c r="D547" s="33">
        <v>2.96</v>
      </c>
      <c r="G547" s="68">
        <f t="shared" si="45"/>
        <v>43101</v>
      </c>
      <c r="H547" s="67">
        <f t="shared" si="46"/>
        <v>0</v>
      </c>
      <c r="P547" s="37" t="str">
        <f t="shared" si="44"/>
        <v/>
      </c>
      <c r="Q547" s="38" t="s">
        <v>231</v>
      </c>
    </row>
    <row r="548" spans="1:17" s="32" customFormat="1" ht="13.2" x14ac:dyDescent="0.25">
      <c r="A548" s="69">
        <v>87</v>
      </c>
      <c r="B548" s="34" t="s">
        <v>230</v>
      </c>
      <c r="C548" s="33" t="s">
        <v>13</v>
      </c>
      <c r="D548" s="33">
        <v>7.42</v>
      </c>
      <c r="G548" s="68">
        <f t="shared" si="45"/>
        <v>43101</v>
      </c>
      <c r="H548" s="67">
        <f t="shared" si="46"/>
        <v>0</v>
      </c>
      <c r="P548" s="37" t="str">
        <f t="shared" si="44"/>
        <v/>
      </c>
      <c r="Q548" s="38" t="s">
        <v>230</v>
      </c>
    </row>
    <row r="549" spans="1:17" s="32" customFormat="1" ht="13.2" x14ac:dyDescent="0.25">
      <c r="A549" s="69">
        <v>88</v>
      </c>
      <c r="B549" s="34" t="s">
        <v>229</v>
      </c>
      <c r="C549" s="33" t="s">
        <v>13</v>
      </c>
      <c r="D549" s="33">
        <v>4.87</v>
      </c>
      <c r="G549" s="68">
        <f t="shared" si="45"/>
        <v>43101</v>
      </c>
      <c r="H549" s="67">
        <f t="shared" si="46"/>
        <v>0</v>
      </c>
      <c r="P549" s="37" t="str">
        <f t="shared" si="44"/>
        <v/>
      </c>
      <c r="Q549" s="38" t="s">
        <v>229</v>
      </c>
    </row>
    <row r="550" spans="1:17" s="32" customFormat="1" ht="13.2" x14ac:dyDescent="0.25">
      <c r="A550" s="69">
        <v>89</v>
      </c>
      <c r="B550" s="34" t="s">
        <v>228</v>
      </c>
      <c r="C550" s="33" t="s">
        <v>13</v>
      </c>
      <c r="D550" s="33">
        <v>2.37</v>
      </c>
      <c r="G550" s="68">
        <f t="shared" si="45"/>
        <v>43101</v>
      </c>
      <c r="H550" s="67">
        <f t="shared" si="46"/>
        <v>0</v>
      </c>
      <c r="P550" s="37" t="str">
        <f t="shared" si="44"/>
        <v/>
      </c>
      <c r="Q550" s="38" t="s">
        <v>228</v>
      </c>
    </row>
    <row r="551" spans="1:17" s="32" customFormat="1" ht="13.2" x14ac:dyDescent="0.25">
      <c r="A551" s="69">
        <v>90</v>
      </c>
      <c r="B551" s="34" t="s">
        <v>249</v>
      </c>
      <c r="C551" s="33" t="s">
        <v>13</v>
      </c>
      <c r="D551" s="33">
        <v>1.03</v>
      </c>
      <c r="G551" s="68">
        <f t="shared" si="45"/>
        <v>43101</v>
      </c>
      <c r="H551" s="67">
        <f t="shared" si="46"/>
        <v>0</v>
      </c>
      <c r="P551" s="37" t="str">
        <f t="shared" si="44"/>
        <v/>
      </c>
      <c r="Q551" s="38" t="s">
        <v>249</v>
      </c>
    </row>
    <row r="552" spans="1:17" s="32" customFormat="1" ht="13.2" x14ac:dyDescent="0.25">
      <c r="A552" s="69">
        <v>91</v>
      </c>
      <c r="B552" s="34" t="s">
        <v>248</v>
      </c>
      <c r="C552" s="33" t="s">
        <v>13</v>
      </c>
      <c r="D552" s="33">
        <v>0.77</v>
      </c>
      <c r="G552" s="68">
        <f t="shared" si="45"/>
        <v>43101</v>
      </c>
      <c r="H552" s="67">
        <f t="shared" si="46"/>
        <v>0</v>
      </c>
      <c r="P552" s="37" t="str">
        <f t="shared" si="44"/>
        <v/>
      </c>
      <c r="Q552" s="38" t="s">
        <v>248</v>
      </c>
    </row>
    <row r="553" spans="1:17" s="32" customFormat="1" ht="39.6" x14ac:dyDescent="0.25">
      <c r="A553" s="69">
        <v>92</v>
      </c>
      <c r="B553" s="34" t="s">
        <v>227</v>
      </c>
      <c r="C553" s="33" t="s">
        <v>13</v>
      </c>
      <c r="D553" s="33">
        <v>6.14</v>
      </c>
      <c r="G553" s="68">
        <f t="shared" si="45"/>
        <v>43101</v>
      </c>
      <c r="H553" s="67">
        <f t="shared" si="46"/>
        <v>0</v>
      </c>
      <c r="P553" s="37" t="str">
        <f t="shared" si="44"/>
        <v/>
      </c>
      <c r="Q553" s="38" t="s">
        <v>227</v>
      </c>
    </row>
    <row r="554" spans="1:17" s="32" customFormat="1" ht="13.2" x14ac:dyDescent="0.25">
      <c r="B554" s="73"/>
      <c r="C554" s="33"/>
      <c r="D554" s="33"/>
      <c r="G554" s="68">
        <f t="shared" si="45"/>
        <v>43101</v>
      </c>
      <c r="H554" s="67">
        <f t="shared" si="46"/>
        <v>0</v>
      </c>
      <c r="P554" s="37" t="str">
        <f t="shared" si="44"/>
        <v/>
      </c>
      <c r="Q554" s="38"/>
    </row>
    <row r="555" spans="1:17" s="32" customFormat="1" ht="13.2" x14ac:dyDescent="0.25">
      <c r="A555" s="70"/>
      <c r="B555" s="72" t="s">
        <v>247</v>
      </c>
      <c r="C555" s="71"/>
      <c r="D555" s="71"/>
      <c r="E555" s="70"/>
      <c r="G555" s="68">
        <f t="shared" si="45"/>
        <v>43101</v>
      </c>
      <c r="H555" s="67">
        <f t="shared" si="46"/>
        <v>0</v>
      </c>
      <c r="P555" s="37" t="str">
        <f t="shared" si="44"/>
        <v/>
      </c>
      <c r="Q555" s="38" t="s">
        <v>247</v>
      </c>
    </row>
    <row r="556" spans="1:17" s="32" customFormat="1" ht="13.2" x14ac:dyDescent="0.25">
      <c r="A556" s="69">
        <v>93</v>
      </c>
      <c r="B556" s="34" t="s">
        <v>242</v>
      </c>
      <c r="C556" s="33" t="s">
        <v>13</v>
      </c>
      <c r="D556" s="33">
        <v>22.92</v>
      </c>
      <c r="G556" s="68">
        <f t="shared" si="45"/>
        <v>43101</v>
      </c>
      <c r="H556" s="67">
        <f t="shared" si="46"/>
        <v>0</v>
      </c>
      <c r="P556" s="37" t="str">
        <f t="shared" si="44"/>
        <v/>
      </c>
      <c r="Q556" s="38" t="s">
        <v>242</v>
      </c>
    </row>
    <row r="557" spans="1:17" s="32" customFormat="1" ht="13.2" x14ac:dyDescent="0.25">
      <c r="A557" s="69">
        <v>94</v>
      </c>
      <c r="B557" s="34" t="s">
        <v>241</v>
      </c>
      <c r="C557" s="33" t="s">
        <v>13</v>
      </c>
      <c r="D557" s="33">
        <v>4.55</v>
      </c>
      <c r="G557" s="68">
        <f t="shared" si="45"/>
        <v>43101</v>
      </c>
      <c r="H557" s="67">
        <f t="shared" si="46"/>
        <v>0</v>
      </c>
      <c r="P557" s="37" t="str">
        <f t="shared" si="44"/>
        <v/>
      </c>
      <c r="Q557" s="38" t="s">
        <v>241</v>
      </c>
    </row>
    <row r="558" spans="1:17" s="32" customFormat="1" ht="13.2" x14ac:dyDescent="0.25">
      <c r="A558" s="69">
        <v>95</v>
      </c>
      <c r="B558" s="34" t="s">
        <v>240</v>
      </c>
      <c r="C558" s="33" t="s">
        <v>13</v>
      </c>
      <c r="D558" s="33">
        <v>13.95</v>
      </c>
      <c r="G558" s="68">
        <f t="shared" si="45"/>
        <v>43101</v>
      </c>
      <c r="H558" s="67">
        <f t="shared" si="46"/>
        <v>0</v>
      </c>
      <c r="P558" s="37" t="str">
        <f t="shared" si="44"/>
        <v/>
      </c>
      <c r="Q558" s="38" t="s">
        <v>240</v>
      </c>
    </row>
    <row r="559" spans="1:17" s="32" customFormat="1" ht="13.2" x14ac:dyDescent="0.25">
      <c r="A559" s="69">
        <v>96</v>
      </c>
      <c r="B559" s="34" t="s">
        <v>239</v>
      </c>
      <c r="C559" s="33" t="s">
        <v>13</v>
      </c>
      <c r="D559" s="33">
        <v>11.53</v>
      </c>
      <c r="G559" s="68">
        <f t="shared" si="45"/>
        <v>43101</v>
      </c>
      <c r="H559" s="67">
        <f t="shared" si="46"/>
        <v>0</v>
      </c>
      <c r="P559" s="37" t="str">
        <f t="shared" si="44"/>
        <v/>
      </c>
      <c r="Q559" s="38" t="s">
        <v>239</v>
      </c>
    </row>
    <row r="560" spans="1:17" s="32" customFormat="1" ht="13.2" x14ac:dyDescent="0.25">
      <c r="A560" s="69">
        <v>97</v>
      </c>
      <c r="B560" s="34" t="s">
        <v>222</v>
      </c>
      <c r="C560" s="33" t="s">
        <v>13</v>
      </c>
      <c r="D560" s="33">
        <v>8.6300000000000008</v>
      </c>
      <c r="G560" s="68">
        <f t="shared" si="45"/>
        <v>43101</v>
      </c>
      <c r="H560" s="67">
        <f t="shared" si="46"/>
        <v>0</v>
      </c>
      <c r="P560" s="37" t="str">
        <f t="shared" si="44"/>
        <v/>
      </c>
      <c r="Q560" s="38" t="s">
        <v>222</v>
      </c>
    </row>
    <row r="561" spans="1:17" s="32" customFormat="1" ht="13.2" x14ac:dyDescent="0.25">
      <c r="A561" s="69">
        <v>98</v>
      </c>
      <c r="B561" s="34" t="s">
        <v>238</v>
      </c>
      <c r="C561" s="33" t="s">
        <v>13</v>
      </c>
      <c r="D561" s="33">
        <v>1.99</v>
      </c>
      <c r="G561" s="68">
        <f t="shared" si="45"/>
        <v>43101</v>
      </c>
      <c r="H561" s="67">
        <f t="shared" si="46"/>
        <v>0</v>
      </c>
      <c r="P561" s="37" t="str">
        <f t="shared" si="44"/>
        <v/>
      </c>
      <c r="Q561" s="38" t="s">
        <v>238</v>
      </c>
    </row>
    <row r="562" spans="1:17" s="32" customFormat="1" ht="13.2" x14ac:dyDescent="0.25">
      <c r="A562" s="69">
        <v>99</v>
      </c>
      <c r="B562" s="34" t="s">
        <v>237</v>
      </c>
      <c r="C562" s="33" t="s">
        <v>13</v>
      </c>
      <c r="D562" s="33">
        <v>9.33</v>
      </c>
      <c r="G562" s="68">
        <f t="shared" si="45"/>
        <v>43101</v>
      </c>
      <c r="H562" s="67">
        <f t="shared" si="46"/>
        <v>0</v>
      </c>
      <c r="P562" s="37" t="str">
        <f t="shared" si="44"/>
        <v/>
      </c>
      <c r="Q562" s="38" t="s">
        <v>237</v>
      </c>
    </row>
    <row r="563" spans="1:17" s="32" customFormat="1" ht="13.2" x14ac:dyDescent="0.25">
      <c r="A563" s="69">
        <v>100</v>
      </c>
      <c r="B563" s="34" t="s">
        <v>236</v>
      </c>
      <c r="C563" s="33" t="s">
        <v>13</v>
      </c>
      <c r="D563" s="33">
        <v>1.99</v>
      </c>
      <c r="G563" s="68">
        <f t="shared" si="45"/>
        <v>43101</v>
      </c>
      <c r="H563" s="67">
        <f t="shared" si="46"/>
        <v>0</v>
      </c>
      <c r="P563" s="37" t="str">
        <f t="shared" si="44"/>
        <v/>
      </c>
      <c r="Q563" s="38" t="s">
        <v>236</v>
      </c>
    </row>
    <row r="564" spans="1:17" s="32" customFormat="1" ht="13.2" x14ac:dyDescent="0.25">
      <c r="A564" s="69">
        <v>101</v>
      </c>
      <c r="B564" s="34" t="s">
        <v>235</v>
      </c>
      <c r="C564" s="33" t="s">
        <v>13</v>
      </c>
      <c r="D564" s="33">
        <v>3.01</v>
      </c>
      <c r="G564" s="68">
        <f t="shared" si="45"/>
        <v>43101</v>
      </c>
      <c r="H564" s="67">
        <f t="shared" si="46"/>
        <v>0</v>
      </c>
      <c r="P564" s="37" t="str">
        <f t="shared" si="44"/>
        <v/>
      </c>
      <c r="Q564" s="38" t="s">
        <v>235</v>
      </c>
    </row>
    <row r="565" spans="1:17" s="32" customFormat="1" ht="13.2" x14ac:dyDescent="0.25">
      <c r="A565" s="69">
        <v>102</v>
      </c>
      <c r="B565" s="34" t="s">
        <v>234</v>
      </c>
      <c r="C565" s="33" t="s">
        <v>13</v>
      </c>
      <c r="D565" s="33">
        <v>2.37</v>
      </c>
      <c r="G565" s="68">
        <f t="shared" si="45"/>
        <v>43101</v>
      </c>
      <c r="H565" s="67">
        <f t="shared" si="46"/>
        <v>0</v>
      </c>
      <c r="P565" s="37" t="str">
        <f t="shared" si="44"/>
        <v/>
      </c>
      <c r="Q565" s="38" t="s">
        <v>234</v>
      </c>
    </row>
    <row r="566" spans="1:17" s="32" customFormat="1" ht="13.2" x14ac:dyDescent="0.25">
      <c r="A566" s="69">
        <v>103</v>
      </c>
      <c r="B566" s="34" t="s">
        <v>233</v>
      </c>
      <c r="C566" s="33" t="s">
        <v>13</v>
      </c>
      <c r="D566" s="33">
        <v>4.67</v>
      </c>
      <c r="G566" s="68">
        <f t="shared" si="45"/>
        <v>43101</v>
      </c>
      <c r="H566" s="67">
        <f t="shared" si="46"/>
        <v>0</v>
      </c>
      <c r="P566" s="37" t="str">
        <f t="shared" si="44"/>
        <v/>
      </c>
      <c r="Q566" s="38" t="s">
        <v>233</v>
      </c>
    </row>
    <row r="567" spans="1:17" s="32" customFormat="1" ht="13.2" x14ac:dyDescent="0.25">
      <c r="A567" s="69">
        <v>104</v>
      </c>
      <c r="B567" s="34" t="s">
        <v>218</v>
      </c>
      <c r="C567" s="33" t="s">
        <v>13</v>
      </c>
      <c r="D567" s="33">
        <v>2.37</v>
      </c>
      <c r="G567" s="68">
        <f t="shared" si="45"/>
        <v>43101</v>
      </c>
      <c r="H567" s="67">
        <f t="shared" si="46"/>
        <v>0</v>
      </c>
      <c r="P567" s="37" t="str">
        <f t="shared" si="44"/>
        <v>DESCRIÇÃO ALTERADA!</v>
      </c>
      <c r="Q567" s="38" t="s">
        <v>232</v>
      </c>
    </row>
    <row r="568" spans="1:17" s="32" customFormat="1" ht="13.2" x14ac:dyDescent="0.25">
      <c r="A568" s="69">
        <v>105</v>
      </c>
      <c r="B568" s="34" t="s">
        <v>231</v>
      </c>
      <c r="C568" s="33" t="s">
        <v>13</v>
      </c>
      <c r="D568" s="33">
        <v>1.28</v>
      </c>
      <c r="G568" s="68">
        <f t="shared" si="45"/>
        <v>43101</v>
      </c>
      <c r="H568" s="67">
        <f t="shared" si="46"/>
        <v>0</v>
      </c>
      <c r="P568" s="37" t="str">
        <f t="shared" si="44"/>
        <v/>
      </c>
      <c r="Q568" s="38" t="s">
        <v>231</v>
      </c>
    </row>
    <row r="569" spans="1:17" s="32" customFormat="1" ht="13.2" x14ac:dyDescent="0.25">
      <c r="A569" s="69">
        <v>106</v>
      </c>
      <c r="B569" s="34" t="s">
        <v>230</v>
      </c>
      <c r="C569" s="33" t="s">
        <v>13</v>
      </c>
      <c r="D569" s="33">
        <v>3.77</v>
      </c>
      <c r="G569" s="68">
        <f t="shared" si="45"/>
        <v>43101</v>
      </c>
      <c r="H569" s="67">
        <f t="shared" si="46"/>
        <v>0</v>
      </c>
      <c r="P569" s="37" t="str">
        <f t="shared" si="44"/>
        <v/>
      </c>
      <c r="Q569" s="38" t="s">
        <v>230</v>
      </c>
    </row>
    <row r="570" spans="1:17" s="32" customFormat="1" ht="13.2" x14ac:dyDescent="0.25">
      <c r="A570" s="69">
        <v>107</v>
      </c>
      <c r="B570" s="34" t="s">
        <v>229</v>
      </c>
      <c r="C570" s="33" t="s">
        <v>13</v>
      </c>
      <c r="D570" s="33">
        <v>2.31</v>
      </c>
      <c r="G570" s="68">
        <f t="shared" si="45"/>
        <v>43101</v>
      </c>
      <c r="H570" s="67">
        <f t="shared" si="46"/>
        <v>0</v>
      </c>
      <c r="P570" s="37" t="str">
        <f t="shared" si="44"/>
        <v/>
      </c>
      <c r="Q570" s="38" t="s">
        <v>229</v>
      </c>
    </row>
    <row r="571" spans="1:17" s="32" customFormat="1" ht="13.2" x14ac:dyDescent="0.25">
      <c r="A571" s="69">
        <v>108</v>
      </c>
      <c r="B571" s="34" t="s">
        <v>228</v>
      </c>
      <c r="C571" s="33" t="s">
        <v>13</v>
      </c>
      <c r="D571" s="33">
        <v>2.37</v>
      </c>
      <c r="G571" s="68">
        <f t="shared" si="45"/>
        <v>43101</v>
      </c>
      <c r="H571" s="67">
        <f t="shared" si="46"/>
        <v>0</v>
      </c>
      <c r="P571" s="37" t="str">
        <f t="shared" si="44"/>
        <v/>
      </c>
      <c r="Q571" s="38" t="s">
        <v>228</v>
      </c>
    </row>
    <row r="572" spans="1:17" s="32" customFormat="1" ht="39.6" x14ac:dyDescent="0.25">
      <c r="A572" s="69">
        <v>109</v>
      </c>
      <c r="B572" s="34" t="s">
        <v>227</v>
      </c>
      <c r="C572" s="33" t="s">
        <v>13</v>
      </c>
      <c r="D572" s="33">
        <v>4.7300000000000004</v>
      </c>
      <c r="G572" s="68">
        <f t="shared" si="45"/>
        <v>43101</v>
      </c>
      <c r="H572" s="67">
        <f t="shared" si="46"/>
        <v>0</v>
      </c>
      <c r="P572" s="37" t="str">
        <f t="shared" si="44"/>
        <v/>
      </c>
      <c r="Q572" s="38" t="s">
        <v>227</v>
      </c>
    </row>
    <row r="573" spans="1:17" s="32" customFormat="1" ht="13.2" x14ac:dyDescent="0.25">
      <c r="B573" s="73"/>
      <c r="C573" s="33"/>
      <c r="D573" s="33"/>
      <c r="G573" s="68">
        <f t="shared" si="45"/>
        <v>43101</v>
      </c>
      <c r="H573" s="67">
        <f t="shared" si="46"/>
        <v>0</v>
      </c>
      <c r="P573" s="37" t="str">
        <f t="shared" si="44"/>
        <v/>
      </c>
      <c r="Q573" s="38"/>
    </row>
    <row r="574" spans="1:17" s="32" customFormat="1" ht="13.2" x14ac:dyDescent="0.25">
      <c r="A574" s="70"/>
      <c r="B574" s="72" t="s">
        <v>246</v>
      </c>
      <c r="C574" s="71"/>
      <c r="D574" s="71"/>
      <c r="E574" s="70"/>
      <c r="G574" s="68">
        <f t="shared" ref="G574:G605" si="47">$E$446</f>
        <v>43101</v>
      </c>
      <c r="H574" s="67">
        <f t="shared" si="46"/>
        <v>0</v>
      </c>
      <c r="P574" s="37" t="str">
        <f t="shared" si="44"/>
        <v/>
      </c>
      <c r="Q574" s="38" t="s">
        <v>246</v>
      </c>
    </row>
    <row r="575" spans="1:17" s="32" customFormat="1" ht="13.2" x14ac:dyDescent="0.25">
      <c r="A575" s="69">
        <v>110</v>
      </c>
      <c r="B575" s="34" t="s">
        <v>242</v>
      </c>
      <c r="C575" s="33" t="s">
        <v>13</v>
      </c>
      <c r="D575" s="33">
        <v>25.86</v>
      </c>
      <c r="G575" s="68">
        <f t="shared" si="47"/>
        <v>43101</v>
      </c>
      <c r="H575" s="67">
        <f t="shared" si="46"/>
        <v>0</v>
      </c>
      <c r="P575" s="37" t="str">
        <f t="shared" si="44"/>
        <v/>
      </c>
      <c r="Q575" s="38" t="s">
        <v>242</v>
      </c>
    </row>
    <row r="576" spans="1:17" s="32" customFormat="1" ht="13.2" x14ac:dyDescent="0.25">
      <c r="A576" s="69">
        <v>111</v>
      </c>
      <c r="B576" s="34" t="s">
        <v>241</v>
      </c>
      <c r="C576" s="33" t="s">
        <v>13</v>
      </c>
      <c r="D576" s="33">
        <v>5.24</v>
      </c>
      <c r="G576" s="68">
        <f t="shared" si="47"/>
        <v>43101</v>
      </c>
      <c r="H576" s="67">
        <f t="shared" ref="H576:H607" si="48">IFERROR(D576*$M$449,0)</f>
        <v>0</v>
      </c>
      <c r="P576" s="37" t="str">
        <f t="shared" si="44"/>
        <v/>
      </c>
      <c r="Q576" s="38" t="s">
        <v>241</v>
      </c>
    </row>
    <row r="577" spans="1:17" s="32" customFormat="1" ht="13.2" x14ac:dyDescent="0.25">
      <c r="A577" s="69">
        <v>112</v>
      </c>
      <c r="B577" s="34" t="s">
        <v>240</v>
      </c>
      <c r="C577" s="33" t="s">
        <v>13</v>
      </c>
      <c r="D577" s="33">
        <v>13.89</v>
      </c>
      <c r="G577" s="68">
        <f t="shared" si="47"/>
        <v>43101</v>
      </c>
      <c r="H577" s="67">
        <f t="shared" si="48"/>
        <v>0</v>
      </c>
      <c r="P577" s="37" t="str">
        <f t="shared" si="44"/>
        <v/>
      </c>
      <c r="Q577" s="38" t="s">
        <v>240</v>
      </c>
    </row>
    <row r="578" spans="1:17" s="32" customFormat="1" ht="13.2" x14ac:dyDescent="0.25">
      <c r="A578" s="69">
        <v>113</v>
      </c>
      <c r="B578" s="34" t="s">
        <v>239</v>
      </c>
      <c r="C578" s="33" t="s">
        <v>13</v>
      </c>
      <c r="D578" s="33">
        <v>11.53</v>
      </c>
      <c r="G578" s="68">
        <f t="shared" si="47"/>
        <v>43101</v>
      </c>
      <c r="H578" s="67">
        <f t="shared" si="48"/>
        <v>0</v>
      </c>
      <c r="P578" s="37" t="str">
        <f t="shared" ref="P578:P641" si="49">IF(Q578=B578,"","DESCRIÇÃO ALTERADA!")</f>
        <v/>
      </c>
      <c r="Q578" s="38" t="s">
        <v>239</v>
      </c>
    </row>
    <row r="579" spans="1:17" s="32" customFormat="1" ht="13.2" x14ac:dyDescent="0.25">
      <c r="A579" s="69">
        <v>114</v>
      </c>
      <c r="B579" s="34" t="s">
        <v>222</v>
      </c>
      <c r="C579" s="33" t="s">
        <v>13</v>
      </c>
      <c r="D579" s="33">
        <v>9.5399999999999991</v>
      </c>
      <c r="G579" s="68">
        <f t="shared" si="47"/>
        <v>43101</v>
      </c>
      <c r="H579" s="67">
        <f t="shared" si="48"/>
        <v>0</v>
      </c>
      <c r="P579" s="37" t="str">
        <f t="shared" si="49"/>
        <v/>
      </c>
      <c r="Q579" s="38" t="s">
        <v>222</v>
      </c>
    </row>
    <row r="580" spans="1:17" s="32" customFormat="1" ht="13.2" x14ac:dyDescent="0.25">
      <c r="A580" s="69">
        <v>115</v>
      </c>
      <c r="B580" s="34" t="s">
        <v>238</v>
      </c>
      <c r="C580" s="33" t="s">
        <v>13</v>
      </c>
      <c r="D580" s="33">
        <v>2.04</v>
      </c>
      <c r="G580" s="68">
        <f t="shared" si="47"/>
        <v>43101</v>
      </c>
      <c r="H580" s="67">
        <f t="shared" si="48"/>
        <v>0</v>
      </c>
      <c r="P580" s="37" t="str">
        <f t="shared" si="49"/>
        <v/>
      </c>
      <c r="Q580" s="38" t="s">
        <v>238</v>
      </c>
    </row>
    <row r="581" spans="1:17" s="32" customFormat="1" ht="13.2" x14ac:dyDescent="0.25">
      <c r="A581" s="69">
        <v>116</v>
      </c>
      <c r="B581" s="34" t="s">
        <v>237</v>
      </c>
      <c r="C581" s="33" t="s">
        <v>13</v>
      </c>
      <c r="D581" s="33">
        <v>14.4</v>
      </c>
      <c r="G581" s="68">
        <f t="shared" si="47"/>
        <v>43101</v>
      </c>
      <c r="H581" s="67">
        <f t="shared" si="48"/>
        <v>0</v>
      </c>
      <c r="P581" s="37" t="str">
        <f t="shared" si="49"/>
        <v/>
      </c>
      <c r="Q581" s="38" t="s">
        <v>237</v>
      </c>
    </row>
    <row r="582" spans="1:17" s="32" customFormat="1" ht="13.2" x14ac:dyDescent="0.25">
      <c r="A582" s="69">
        <v>117</v>
      </c>
      <c r="B582" s="34" t="s">
        <v>236</v>
      </c>
      <c r="C582" s="33" t="s">
        <v>13</v>
      </c>
      <c r="D582" s="33">
        <v>1.99</v>
      </c>
      <c r="G582" s="68">
        <f t="shared" si="47"/>
        <v>43101</v>
      </c>
      <c r="H582" s="67">
        <f t="shared" si="48"/>
        <v>0</v>
      </c>
      <c r="P582" s="37" t="str">
        <f t="shared" si="49"/>
        <v/>
      </c>
      <c r="Q582" s="38" t="s">
        <v>236</v>
      </c>
    </row>
    <row r="583" spans="1:17" s="32" customFormat="1" ht="13.2" x14ac:dyDescent="0.25">
      <c r="A583" s="69">
        <v>118</v>
      </c>
      <c r="B583" s="34" t="s">
        <v>235</v>
      </c>
      <c r="C583" s="33" t="s">
        <v>13</v>
      </c>
      <c r="D583" s="33">
        <v>3.84</v>
      </c>
      <c r="G583" s="68">
        <f t="shared" si="47"/>
        <v>43101</v>
      </c>
      <c r="H583" s="67">
        <f t="shared" si="48"/>
        <v>0</v>
      </c>
      <c r="P583" s="37" t="str">
        <f t="shared" si="49"/>
        <v/>
      </c>
      <c r="Q583" s="38" t="s">
        <v>235</v>
      </c>
    </row>
    <row r="584" spans="1:17" s="32" customFormat="1" ht="13.2" x14ac:dyDescent="0.25">
      <c r="A584" s="69">
        <v>119</v>
      </c>
      <c r="B584" s="34" t="s">
        <v>234</v>
      </c>
      <c r="C584" s="33" t="s">
        <v>13</v>
      </c>
      <c r="D584" s="33">
        <v>3.84</v>
      </c>
      <c r="G584" s="68">
        <f t="shared" si="47"/>
        <v>43101</v>
      </c>
      <c r="H584" s="67">
        <f t="shared" si="48"/>
        <v>0</v>
      </c>
      <c r="P584" s="37" t="str">
        <f t="shared" si="49"/>
        <v/>
      </c>
      <c r="Q584" s="38" t="s">
        <v>234</v>
      </c>
    </row>
    <row r="585" spans="1:17" s="32" customFormat="1" ht="13.2" x14ac:dyDescent="0.25">
      <c r="A585" s="69">
        <v>120</v>
      </c>
      <c r="B585" s="34" t="s">
        <v>233</v>
      </c>
      <c r="C585" s="33" t="s">
        <v>13</v>
      </c>
      <c r="D585" s="33">
        <v>7.23</v>
      </c>
      <c r="G585" s="68">
        <f t="shared" si="47"/>
        <v>43101</v>
      </c>
      <c r="H585" s="67">
        <f t="shared" si="48"/>
        <v>0</v>
      </c>
      <c r="P585" s="37" t="str">
        <f t="shared" si="49"/>
        <v/>
      </c>
      <c r="Q585" s="38" t="s">
        <v>233</v>
      </c>
    </row>
    <row r="586" spans="1:17" s="32" customFormat="1" ht="13.2" x14ac:dyDescent="0.25">
      <c r="A586" s="69">
        <v>121</v>
      </c>
      <c r="B586" s="34" t="s">
        <v>218</v>
      </c>
      <c r="C586" s="33" t="s">
        <v>13</v>
      </c>
      <c r="D586" s="33">
        <v>4.49</v>
      </c>
      <c r="G586" s="68">
        <f t="shared" si="47"/>
        <v>43101</v>
      </c>
      <c r="H586" s="67">
        <f t="shared" si="48"/>
        <v>0</v>
      </c>
      <c r="P586" s="37" t="str">
        <f t="shared" si="49"/>
        <v>DESCRIÇÃO ALTERADA!</v>
      </c>
      <c r="Q586" s="38" t="s">
        <v>232</v>
      </c>
    </row>
    <row r="587" spans="1:17" s="32" customFormat="1" ht="13.2" x14ac:dyDescent="0.25">
      <c r="A587" s="69">
        <v>122</v>
      </c>
      <c r="B587" s="34" t="s">
        <v>231</v>
      </c>
      <c r="C587" s="33" t="s">
        <v>13</v>
      </c>
      <c r="D587" s="33">
        <v>1.28</v>
      </c>
      <c r="G587" s="68">
        <f t="shared" si="47"/>
        <v>43101</v>
      </c>
      <c r="H587" s="67">
        <f t="shared" si="48"/>
        <v>0</v>
      </c>
      <c r="P587" s="37" t="str">
        <f t="shared" si="49"/>
        <v/>
      </c>
      <c r="Q587" s="38" t="s">
        <v>231</v>
      </c>
    </row>
    <row r="588" spans="1:17" s="32" customFormat="1" ht="13.2" x14ac:dyDescent="0.25">
      <c r="A588" s="69">
        <v>123</v>
      </c>
      <c r="B588" s="34" t="s">
        <v>229</v>
      </c>
      <c r="C588" s="33" t="s">
        <v>13</v>
      </c>
      <c r="D588" s="33">
        <v>4.29</v>
      </c>
      <c r="G588" s="68">
        <f t="shared" si="47"/>
        <v>43101</v>
      </c>
      <c r="H588" s="67">
        <f t="shared" si="48"/>
        <v>0</v>
      </c>
      <c r="P588" s="37" t="str">
        <f t="shared" si="49"/>
        <v/>
      </c>
      <c r="Q588" s="38" t="s">
        <v>229</v>
      </c>
    </row>
    <row r="589" spans="1:17" s="32" customFormat="1" ht="13.2" x14ac:dyDescent="0.25">
      <c r="A589" s="69">
        <v>124</v>
      </c>
      <c r="B589" s="34" t="s">
        <v>228</v>
      </c>
      <c r="C589" s="33" t="s">
        <v>13</v>
      </c>
      <c r="D589" s="33">
        <v>2.37</v>
      </c>
      <c r="G589" s="68">
        <f t="shared" si="47"/>
        <v>43101</v>
      </c>
      <c r="H589" s="67">
        <f t="shared" si="48"/>
        <v>0</v>
      </c>
      <c r="P589" s="37" t="str">
        <f t="shared" si="49"/>
        <v/>
      </c>
      <c r="Q589" s="38" t="s">
        <v>228</v>
      </c>
    </row>
    <row r="590" spans="1:17" s="32" customFormat="1" ht="26.4" x14ac:dyDescent="0.25">
      <c r="A590" s="69">
        <v>125</v>
      </c>
      <c r="B590" s="73" t="s">
        <v>245</v>
      </c>
      <c r="C590" s="33" t="s">
        <v>13</v>
      </c>
      <c r="D590" s="33">
        <v>4.43</v>
      </c>
      <c r="G590" s="68">
        <f t="shared" si="47"/>
        <v>43101</v>
      </c>
      <c r="H590" s="67">
        <f t="shared" si="48"/>
        <v>0</v>
      </c>
      <c r="P590" s="37" t="str">
        <f t="shared" si="49"/>
        <v/>
      </c>
      <c r="Q590" s="38" t="s">
        <v>244</v>
      </c>
    </row>
    <row r="591" spans="1:17" s="32" customFormat="1" ht="39.6" x14ac:dyDescent="0.25">
      <c r="A591" s="69">
        <v>126</v>
      </c>
      <c r="B591" s="34" t="s">
        <v>227</v>
      </c>
      <c r="C591" s="33" t="s">
        <v>13</v>
      </c>
      <c r="D591" s="33">
        <v>5.44</v>
      </c>
      <c r="G591" s="68">
        <f t="shared" si="47"/>
        <v>43101</v>
      </c>
      <c r="H591" s="67">
        <f t="shared" si="48"/>
        <v>0</v>
      </c>
      <c r="P591" s="37" t="str">
        <f t="shared" si="49"/>
        <v/>
      </c>
      <c r="Q591" s="38" t="s">
        <v>227</v>
      </c>
    </row>
    <row r="592" spans="1:17" s="32" customFormat="1" ht="13.2" x14ac:dyDescent="0.25">
      <c r="B592" s="34"/>
      <c r="C592" s="33"/>
      <c r="D592" s="33"/>
      <c r="G592" s="68">
        <f t="shared" si="47"/>
        <v>43101</v>
      </c>
      <c r="H592" s="67">
        <f t="shared" si="48"/>
        <v>0</v>
      </c>
      <c r="P592" s="37" t="str">
        <f t="shared" si="49"/>
        <v/>
      </c>
      <c r="Q592" s="38"/>
    </row>
    <row r="593" spans="1:17" s="32" customFormat="1" ht="13.2" x14ac:dyDescent="0.25">
      <c r="A593" s="70"/>
      <c r="B593" s="72" t="s">
        <v>243</v>
      </c>
      <c r="C593" s="71"/>
      <c r="D593" s="71"/>
      <c r="E593" s="70"/>
      <c r="G593" s="68">
        <f t="shared" si="47"/>
        <v>43101</v>
      </c>
      <c r="H593" s="67">
        <f t="shared" si="48"/>
        <v>0</v>
      </c>
      <c r="P593" s="37" t="str">
        <f t="shared" si="49"/>
        <v/>
      </c>
      <c r="Q593" s="38" t="s">
        <v>243</v>
      </c>
    </row>
    <row r="594" spans="1:17" s="32" customFormat="1" ht="13.2" x14ac:dyDescent="0.25">
      <c r="A594" s="69">
        <v>127</v>
      </c>
      <c r="B594" s="34" t="s">
        <v>242</v>
      </c>
      <c r="C594" s="33" t="s">
        <v>13</v>
      </c>
      <c r="D594" s="33">
        <v>45.58</v>
      </c>
      <c r="G594" s="68">
        <f t="shared" si="47"/>
        <v>43101</v>
      </c>
      <c r="H594" s="67">
        <f t="shared" si="48"/>
        <v>0</v>
      </c>
      <c r="P594" s="37" t="str">
        <f t="shared" si="49"/>
        <v/>
      </c>
      <c r="Q594" s="38" t="s">
        <v>242</v>
      </c>
    </row>
    <row r="595" spans="1:17" s="32" customFormat="1" ht="13.2" x14ac:dyDescent="0.25">
      <c r="A595" s="69">
        <v>128</v>
      </c>
      <c r="B595" s="34" t="s">
        <v>241</v>
      </c>
      <c r="C595" s="33" t="s">
        <v>13</v>
      </c>
      <c r="D595" s="33">
        <v>8.77</v>
      </c>
      <c r="G595" s="68">
        <f t="shared" si="47"/>
        <v>43101</v>
      </c>
      <c r="H595" s="67">
        <f t="shared" si="48"/>
        <v>0</v>
      </c>
      <c r="P595" s="37" t="str">
        <f t="shared" si="49"/>
        <v/>
      </c>
      <c r="Q595" s="38" t="s">
        <v>241</v>
      </c>
    </row>
    <row r="596" spans="1:17" s="32" customFormat="1" ht="13.2" x14ac:dyDescent="0.25">
      <c r="A596" s="69">
        <v>129</v>
      </c>
      <c r="B596" s="34" t="s">
        <v>240</v>
      </c>
      <c r="C596" s="33" t="s">
        <v>13</v>
      </c>
      <c r="D596" s="33">
        <v>27.71</v>
      </c>
      <c r="G596" s="68">
        <f t="shared" si="47"/>
        <v>43101</v>
      </c>
      <c r="H596" s="67">
        <f t="shared" si="48"/>
        <v>0</v>
      </c>
      <c r="P596" s="37" t="str">
        <f t="shared" si="49"/>
        <v/>
      </c>
      <c r="Q596" s="38" t="s">
        <v>240</v>
      </c>
    </row>
    <row r="597" spans="1:17" s="32" customFormat="1" ht="13.2" x14ac:dyDescent="0.25">
      <c r="A597" s="69">
        <v>130</v>
      </c>
      <c r="B597" s="34" t="s">
        <v>239</v>
      </c>
      <c r="C597" s="33" t="s">
        <v>13</v>
      </c>
      <c r="D597" s="33">
        <v>22.92</v>
      </c>
      <c r="G597" s="68">
        <f t="shared" si="47"/>
        <v>43101</v>
      </c>
      <c r="H597" s="67">
        <f t="shared" si="48"/>
        <v>0</v>
      </c>
      <c r="P597" s="37" t="str">
        <f t="shared" si="49"/>
        <v/>
      </c>
      <c r="Q597" s="38" t="s">
        <v>239</v>
      </c>
    </row>
    <row r="598" spans="1:17" s="32" customFormat="1" ht="13.2" x14ac:dyDescent="0.25">
      <c r="A598" s="69">
        <v>131</v>
      </c>
      <c r="B598" s="34" t="s">
        <v>222</v>
      </c>
      <c r="C598" s="33" t="s">
        <v>13</v>
      </c>
      <c r="D598" s="33">
        <v>17.16</v>
      </c>
      <c r="G598" s="68">
        <f t="shared" si="47"/>
        <v>43101</v>
      </c>
      <c r="H598" s="67">
        <f t="shared" si="48"/>
        <v>0</v>
      </c>
      <c r="P598" s="37" t="str">
        <f t="shared" si="49"/>
        <v/>
      </c>
      <c r="Q598" s="38" t="s">
        <v>222</v>
      </c>
    </row>
    <row r="599" spans="1:17" s="32" customFormat="1" ht="13.2" x14ac:dyDescent="0.25">
      <c r="A599" s="69">
        <v>132</v>
      </c>
      <c r="B599" s="34" t="s">
        <v>238</v>
      </c>
      <c r="C599" s="33" t="s">
        <v>13</v>
      </c>
      <c r="D599" s="33">
        <v>3.58</v>
      </c>
      <c r="G599" s="68">
        <f t="shared" si="47"/>
        <v>43101</v>
      </c>
      <c r="H599" s="67">
        <f t="shared" si="48"/>
        <v>0</v>
      </c>
      <c r="P599" s="37" t="str">
        <f t="shared" si="49"/>
        <v/>
      </c>
      <c r="Q599" s="38" t="s">
        <v>238</v>
      </c>
    </row>
    <row r="600" spans="1:17" s="32" customFormat="1" ht="13.2" x14ac:dyDescent="0.25">
      <c r="A600" s="69">
        <v>133</v>
      </c>
      <c r="B600" s="34" t="s">
        <v>237</v>
      </c>
      <c r="C600" s="33" t="s">
        <v>13</v>
      </c>
      <c r="D600" s="33">
        <v>18.63</v>
      </c>
      <c r="G600" s="68">
        <f t="shared" si="47"/>
        <v>43101</v>
      </c>
      <c r="H600" s="67">
        <f t="shared" si="48"/>
        <v>0</v>
      </c>
      <c r="P600" s="37" t="str">
        <f t="shared" si="49"/>
        <v/>
      </c>
      <c r="Q600" s="38" t="s">
        <v>237</v>
      </c>
    </row>
    <row r="601" spans="1:17" s="32" customFormat="1" ht="13.2" x14ac:dyDescent="0.25">
      <c r="A601" s="69">
        <v>134</v>
      </c>
      <c r="B601" s="34" t="s">
        <v>236</v>
      </c>
      <c r="C601" s="33" t="s">
        <v>13</v>
      </c>
      <c r="D601" s="33">
        <v>3.84</v>
      </c>
      <c r="G601" s="68">
        <f t="shared" si="47"/>
        <v>43101</v>
      </c>
      <c r="H601" s="67">
        <f t="shared" si="48"/>
        <v>0</v>
      </c>
      <c r="P601" s="37" t="str">
        <f t="shared" si="49"/>
        <v/>
      </c>
      <c r="Q601" s="38" t="s">
        <v>236</v>
      </c>
    </row>
    <row r="602" spans="1:17" s="32" customFormat="1" ht="13.2" x14ac:dyDescent="0.25">
      <c r="A602" s="69">
        <v>135</v>
      </c>
      <c r="B602" s="34" t="s">
        <v>235</v>
      </c>
      <c r="C602" s="33" t="s">
        <v>13</v>
      </c>
      <c r="D602" s="33">
        <v>5.97</v>
      </c>
      <c r="G602" s="68">
        <f t="shared" si="47"/>
        <v>43101</v>
      </c>
      <c r="H602" s="67">
        <f t="shared" si="48"/>
        <v>0</v>
      </c>
      <c r="P602" s="37" t="str">
        <f t="shared" si="49"/>
        <v/>
      </c>
      <c r="Q602" s="38" t="s">
        <v>235</v>
      </c>
    </row>
    <row r="603" spans="1:17" s="32" customFormat="1" ht="13.2" x14ac:dyDescent="0.25">
      <c r="A603" s="69">
        <v>136</v>
      </c>
      <c r="B603" s="34" t="s">
        <v>234</v>
      </c>
      <c r="C603" s="33" t="s">
        <v>13</v>
      </c>
      <c r="D603" s="33">
        <v>4.6100000000000003</v>
      </c>
      <c r="G603" s="68">
        <f t="shared" si="47"/>
        <v>43101</v>
      </c>
      <c r="H603" s="67">
        <f t="shared" si="48"/>
        <v>0</v>
      </c>
      <c r="P603" s="37" t="str">
        <f t="shared" si="49"/>
        <v/>
      </c>
      <c r="Q603" s="38" t="s">
        <v>234</v>
      </c>
    </row>
    <row r="604" spans="1:17" s="32" customFormat="1" ht="13.2" x14ac:dyDescent="0.25">
      <c r="A604" s="69">
        <v>137</v>
      </c>
      <c r="B604" s="34" t="s">
        <v>233</v>
      </c>
      <c r="C604" s="33" t="s">
        <v>13</v>
      </c>
      <c r="D604" s="33">
        <v>9.27</v>
      </c>
      <c r="G604" s="68">
        <f t="shared" si="47"/>
        <v>43101</v>
      </c>
      <c r="H604" s="67">
        <f t="shared" si="48"/>
        <v>0</v>
      </c>
      <c r="P604" s="37" t="str">
        <f t="shared" si="49"/>
        <v/>
      </c>
      <c r="Q604" s="38" t="s">
        <v>233</v>
      </c>
    </row>
    <row r="605" spans="1:17" s="32" customFormat="1" ht="13.2" x14ac:dyDescent="0.25">
      <c r="A605" s="69">
        <v>138</v>
      </c>
      <c r="B605" s="34" t="s">
        <v>218</v>
      </c>
      <c r="C605" s="33" t="s">
        <v>13</v>
      </c>
      <c r="D605" s="33">
        <v>4.6100000000000003</v>
      </c>
      <c r="G605" s="68">
        <f t="shared" si="47"/>
        <v>43101</v>
      </c>
      <c r="H605" s="67">
        <f t="shared" si="48"/>
        <v>0</v>
      </c>
      <c r="P605" s="37" t="str">
        <f t="shared" si="49"/>
        <v>DESCRIÇÃO ALTERADA!</v>
      </c>
      <c r="Q605" s="38" t="s">
        <v>232</v>
      </c>
    </row>
    <row r="606" spans="1:17" s="32" customFormat="1" ht="13.2" x14ac:dyDescent="0.25">
      <c r="A606" s="69">
        <v>139</v>
      </c>
      <c r="B606" s="34" t="s">
        <v>231</v>
      </c>
      <c r="C606" s="33" t="s">
        <v>13</v>
      </c>
      <c r="D606" s="33">
        <v>2.5</v>
      </c>
      <c r="G606" s="68">
        <f t="shared" ref="G606:G628" si="50">$E$446</f>
        <v>43101</v>
      </c>
      <c r="H606" s="67">
        <f t="shared" si="48"/>
        <v>0</v>
      </c>
      <c r="P606" s="37" t="str">
        <f t="shared" si="49"/>
        <v/>
      </c>
      <c r="Q606" s="38" t="s">
        <v>231</v>
      </c>
    </row>
    <row r="607" spans="1:17" s="32" customFormat="1" ht="13.2" x14ac:dyDescent="0.25">
      <c r="A607" s="69">
        <v>140</v>
      </c>
      <c r="B607" s="34" t="s">
        <v>230</v>
      </c>
      <c r="C607" s="33" t="s">
        <v>13</v>
      </c>
      <c r="D607" s="33">
        <v>7.23</v>
      </c>
      <c r="G607" s="68">
        <f t="shared" si="50"/>
        <v>43101</v>
      </c>
      <c r="H607" s="67">
        <f t="shared" si="48"/>
        <v>0</v>
      </c>
      <c r="P607" s="37" t="str">
        <f t="shared" si="49"/>
        <v/>
      </c>
      <c r="Q607" s="38" t="s">
        <v>230</v>
      </c>
    </row>
    <row r="608" spans="1:17" s="32" customFormat="1" ht="13.2" x14ac:dyDescent="0.25">
      <c r="A608" s="69">
        <v>141</v>
      </c>
      <c r="B608" s="34" t="s">
        <v>229</v>
      </c>
      <c r="C608" s="33" t="s">
        <v>13</v>
      </c>
      <c r="D608" s="33">
        <v>3.77</v>
      </c>
      <c r="G608" s="68">
        <f t="shared" si="50"/>
        <v>43101</v>
      </c>
      <c r="H608" s="67">
        <f t="shared" ref="H608:H628" si="51">IFERROR(D608*$M$449,0)</f>
        <v>0</v>
      </c>
      <c r="P608" s="37" t="str">
        <f t="shared" si="49"/>
        <v/>
      </c>
      <c r="Q608" s="38" t="s">
        <v>229</v>
      </c>
    </row>
    <row r="609" spans="1:17" s="32" customFormat="1" ht="13.2" x14ac:dyDescent="0.25">
      <c r="A609" s="69">
        <v>142</v>
      </c>
      <c r="B609" s="34" t="s">
        <v>228</v>
      </c>
      <c r="C609" s="33" t="s">
        <v>13</v>
      </c>
      <c r="D609" s="33">
        <v>4.6100000000000003</v>
      </c>
      <c r="G609" s="68">
        <f t="shared" si="50"/>
        <v>43101</v>
      </c>
      <c r="H609" s="67">
        <f t="shared" si="51"/>
        <v>0</v>
      </c>
      <c r="P609" s="37" t="str">
        <f t="shared" si="49"/>
        <v/>
      </c>
      <c r="Q609" s="38" t="s">
        <v>228</v>
      </c>
    </row>
    <row r="610" spans="1:17" s="32" customFormat="1" ht="39.6" x14ac:dyDescent="0.25">
      <c r="A610" s="69">
        <v>143</v>
      </c>
      <c r="B610" s="34" t="s">
        <v>227</v>
      </c>
      <c r="C610" s="33" t="s">
        <v>13</v>
      </c>
      <c r="D610" s="33">
        <v>9.33</v>
      </c>
      <c r="G610" s="68">
        <f t="shared" si="50"/>
        <v>43101</v>
      </c>
      <c r="H610" s="67">
        <f t="shared" si="51"/>
        <v>0</v>
      </c>
      <c r="P610" s="37" t="str">
        <f t="shared" si="49"/>
        <v/>
      </c>
      <c r="Q610" s="38" t="s">
        <v>227</v>
      </c>
    </row>
    <row r="611" spans="1:17" s="32" customFormat="1" ht="13.2" x14ac:dyDescent="0.25">
      <c r="B611" s="73"/>
      <c r="C611" s="33"/>
      <c r="D611" s="33"/>
      <c r="G611" s="68">
        <f t="shared" si="50"/>
        <v>43101</v>
      </c>
      <c r="H611" s="67">
        <f t="shared" si="51"/>
        <v>0</v>
      </c>
      <c r="P611" s="37" t="str">
        <f t="shared" si="49"/>
        <v/>
      </c>
      <c r="Q611" s="38"/>
    </row>
    <row r="612" spans="1:17" s="32" customFormat="1" ht="13.2" x14ac:dyDescent="0.25">
      <c r="A612" s="70"/>
      <c r="B612" s="72" t="s">
        <v>226</v>
      </c>
      <c r="C612" s="71"/>
      <c r="D612" s="71"/>
      <c r="E612" s="70"/>
      <c r="G612" s="68">
        <f t="shared" si="50"/>
        <v>43101</v>
      </c>
      <c r="H612" s="67">
        <f t="shared" si="51"/>
        <v>0</v>
      </c>
      <c r="P612" s="37" t="str">
        <f t="shared" si="49"/>
        <v/>
      </c>
      <c r="Q612" s="38" t="s">
        <v>226</v>
      </c>
    </row>
    <row r="613" spans="1:17" s="32" customFormat="1" ht="13.2" x14ac:dyDescent="0.25">
      <c r="A613" s="69">
        <v>144</v>
      </c>
      <c r="B613" s="34" t="s">
        <v>225</v>
      </c>
      <c r="C613" s="33" t="s">
        <v>13</v>
      </c>
      <c r="D613" s="33">
        <v>2.75</v>
      </c>
      <c r="G613" s="68">
        <f t="shared" si="50"/>
        <v>43101</v>
      </c>
      <c r="H613" s="67">
        <f t="shared" si="51"/>
        <v>0</v>
      </c>
      <c r="P613" s="37" t="str">
        <f t="shared" si="49"/>
        <v/>
      </c>
      <c r="Q613" s="38" t="s">
        <v>225</v>
      </c>
    </row>
    <row r="614" spans="1:17" s="32" customFormat="1" ht="13.2" x14ac:dyDescent="0.25">
      <c r="A614" s="69">
        <v>145</v>
      </c>
      <c r="B614" s="34" t="s">
        <v>224</v>
      </c>
      <c r="C614" s="33" t="s">
        <v>13</v>
      </c>
      <c r="D614" s="33">
        <v>1.99</v>
      </c>
      <c r="G614" s="68">
        <f t="shared" si="50"/>
        <v>43101</v>
      </c>
      <c r="H614" s="67">
        <f t="shared" si="51"/>
        <v>0</v>
      </c>
      <c r="P614" s="37" t="str">
        <f t="shared" si="49"/>
        <v/>
      </c>
      <c r="Q614" s="38" t="s">
        <v>224</v>
      </c>
    </row>
    <row r="615" spans="1:17" s="32" customFormat="1" ht="13.2" x14ac:dyDescent="0.25">
      <c r="A615" s="69">
        <v>146</v>
      </c>
      <c r="B615" s="34" t="s">
        <v>223</v>
      </c>
      <c r="C615" s="33" t="s">
        <v>13</v>
      </c>
      <c r="D615" s="33">
        <v>0.83</v>
      </c>
      <c r="G615" s="68">
        <f t="shared" si="50"/>
        <v>43101</v>
      </c>
      <c r="H615" s="67">
        <f t="shared" si="51"/>
        <v>0</v>
      </c>
      <c r="P615" s="37" t="str">
        <f t="shared" si="49"/>
        <v/>
      </c>
      <c r="Q615" s="38" t="s">
        <v>223</v>
      </c>
    </row>
    <row r="616" spans="1:17" s="32" customFormat="1" ht="13.2" x14ac:dyDescent="0.25">
      <c r="A616" s="69">
        <v>147</v>
      </c>
      <c r="B616" s="34" t="s">
        <v>222</v>
      </c>
      <c r="C616" s="33" t="s">
        <v>13</v>
      </c>
      <c r="D616" s="33">
        <v>2.04</v>
      </c>
      <c r="G616" s="68">
        <f t="shared" si="50"/>
        <v>43101</v>
      </c>
      <c r="H616" s="67">
        <f t="shared" si="51"/>
        <v>0</v>
      </c>
      <c r="P616" s="37" t="str">
        <f t="shared" si="49"/>
        <v/>
      </c>
      <c r="Q616" s="38" t="s">
        <v>222</v>
      </c>
    </row>
    <row r="617" spans="1:17" s="32" customFormat="1" ht="13.2" x14ac:dyDescent="0.25">
      <c r="A617" s="69">
        <v>148</v>
      </c>
      <c r="B617" s="34" t="s">
        <v>221</v>
      </c>
      <c r="C617" s="33" t="s">
        <v>13</v>
      </c>
      <c r="D617" s="33">
        <v>1.41</v>
      </c>
      <c r="G617" s="68">
        <f t="shared" si="50"/>
        <v>43101</v>
      </c>
      <c r="H617" s="67">
        <f t="shared" si="51"/>
        <v>0</v>
      </c>
      <c r="P617" s="37" t="str">
        <f t="shared" si="49"/>
        <v/>
      </c>
      <c r="Q617" s="38" t="s">
        <v>221</v>
      </c>
    </row>
    <row r="618" spans="1:17" s="32" customFormat="1" ht="13.2" x14ac:dyDescent="0.25">
      <c r="A618" s="69">
        <v>149</v>
      </c>
      <c r="B618" s="34" t="s">
        <v>220</v>
      </c>
      <c r="C618" s="33" t="s">
        <v>13</v>
      </c>
      <c r="D618" s="33">
        <v>2.11</v>
      </c>
      <c r="G618" s="68">
        <f t="shared" si="50"/>
        <v>43101</v>
      </c>
      <c r="H618" s="67">
        <f t="shared" si="51"/>
        <v>0</v>
      </c>
      <c r="P618" s="37" t="str">
        <f t="shared" si="49"/>
        <v/>
      </c>
      <c r="Q618" s="38" t="s">
        <v>220</v>
      </c>
    </row>
    <row r="619" spans="1:17" s="32" customFormat="1" ht="13.2" x14ac:dyDescent="0.25">
      <c r="A619" s="69">
        <v>150</v>
      </c>
      <c r="B619" s="34" t="s">
        <v>219</v>
      </c>
      <c r="C619" s="33" t="s">
        <v>13</v>
      </c>
      <c r="D619" s="33">
        <v>2.37</v>
      </c>
      <c r="G619" s="68">
        <f t="shared" si="50"/>
        <v>43101</v>
      </c>
      <c r="H619" s="67">
        <f t="shared" si="51"/>
        <v>0</v>
      </c>
      <c r="P619" s="37" t="str">
        <f t="shared" si="49"/>
        <v/>
      </c>
      <c r="Q619" s="38" t="s">
        <v>219</v>
      </c>
    </row>
    <row r="620" spans="1:17" s="32" customFormat="1" ht="13.2" x14ac:dyDescent="0.25">
      <c r="A620" s="69">
        <v>151</v>
      </c>
      <c r="B620" s="34" t="s">
        <v>218</v>
      </c>
      <c r="C620" s="33" t="s">
        <v>13</v>
      </c>
      <c r="D620" s="33">
        <v>0.83</v>
      </c>
      <c r="G620" s="68">
        <f t="shared" si="50"/>
        <v>43101</v>
      </c>
      <c r="H620" s="67">
        <f t="shared" si="51"/>
        <v>0</v>
      </c>
      <c r="P620" s="37" t="str">
        <f t="shared" si="49"/>
        <v/>
      </c>
      <c r="Q620" s="38" t="s">
        <v>218</v>
      </c>
    </row>
    <row r="621" spans="1:17" s="32" customFormat="1" ht="26.4" x14ac:dyDescent="0.25">
      <c r="A621" s="69">
        <v>152</v>
      </c>
      <c r="B621" s="34" t="s">
        <v>217</v>
      </c>
      <c r="C621" s="33" t="s">
        <v>13</v>
      </c>
      <c r="D621" s="33">
        <v>3.66</v>
      </c>
      <c r="G621" s="68">
        <f t="shared" si="50"/>
        <v>43101</v>
      </c>
      <c r="H621" s="67">
        <f t="shared" si="51"/>
        <v>0</v>
      </c>
      <c r="P621" s="37" t="str">
        <f t="shared" si="49"/>
        <v>DESCRIÇÃO ALTERADA!</v>
      </c>
      <c r="Q621" s="38" t="s">
        <v>216</v>
      </c>
    </row>
    <row r="622" spans="1:17" s="32" customFormat="1" ht="26.4" x14ac:dyDescent="0.25">
      <c r="A622" s="69">
        <v>153</v>
      </c>
      <c r="B622" s="34" t="s">
        <v>215</v>
      </c>
      <c r="C622" s="33" t="s">
        <v>13</v>
      </c>
      <c r="D622" s="33">
        <v>2.31</v>
      </c>
      <c r="G622" s="68">
        <f t="shared" si="50"/>
        <v>43101</v>
      </c>
      <c r="H622" s="67">
        <f t="shared" si="51"/>
        <v>0</v>
      </c>
      <c r="P622" s="37" t="str">
        <f t="shared" si="49"/>
        <v/>
      </c>
      <c r="Q622" s="38" t="s">
        <v>215</v>
      </c>
    </row>
    <row r="623" spans="1:17" s="32" customFormat="1" ht="13.2" x14ac:dyDescent="0.25">
      <c r="B623" s="73"/>
      <c r="C623" s="33"/>
      <c r="D623" s="33"/>
      <c r="G623" s="68">
        <f t="shared" si="50"/>
        <v>43101</v>
      </c>
      <c r="H623" s="67">
        <f t="shared" si="51"/>
        <v>0</v>
      </c>
      <c r="P623" s="37" t="str">
        <f t="shared" si="49"/>
        <v/>
      </c>
      <c r="Q623" s="38"/>
    </row>
    <row r="624" spans="1:17" s="32" customFormat="1" ht="13.2" x14ac:dyDescent="0.25">
      <c r="A624" s="70"/>
      <c r="B624" s="72" t="s">
        <v>214</v>
      </c>
      <c r="C624" s="71"/>
      <c r="D624" s="71"/>
      <c r="E624" s="70"/>
      <c r="G624" s="68">
        <f t="shared" si="50"/>
        <v>43101</v>
      </c>
      <c r="H624" s="67">
        <f t="shared" si="51"/>
        <v>0</v>
      </c>
      <c r="P624" s="37" t="str">
        <f t="shared" si="49"/>
        <v/>
      </c>
      <c r="Q624" s="38" t="s">
        <v>214</v>
      </c>
    </row>
    <row r="625" spans="1:17" s="32" customFormat="1" ht="13.2" x14ac:dyDescent="0.25">
      <c r="A625" s="69">
        <v>154</v>
      </c>
      <c r="B625" s="34" t="s">
        <v>213</v>
      </c>
      <c r="C625" s="33" t="s">
        <v>13</v>
      </c>
      <c r="D625" s="33">
        <v>3.58</v>
      </c>
      <c r="G625" s="68">
        <f t="shared" si="50"/>
        <v>43101</v>
      </c>
      <c r="H625" s="67">
        <f t="shared" si="51"/>
        <v>0</v>
      </c>
      <c r="P625" s="37" t="str">
        <f t="shared" si="49"/>
        <v/>
      </c>
      <c r="Q625" s="38" t="s">
        <v>213</v>
      </c>
    </row>
    <row r="626" spans="1:17" s="32" customFormat="1" ht="13.2" x14ac:dyDescent="0.25">
      <c r="B626" s="34"/>
      <c r="C626" s="33"/>
      <c r="D626" s="33"/>
      <c r="G626" s="68">
        <f t="shared" si="50"/>
        <v>43101</v>
      </c>
      <c r="H626" s="67">
        <f t="shared" si="51"/>
        <v>0</v>
      </c>
      <c r="P626" s="37" t="str">
        <f t="shared" si="49"/>
        <v/>
      </c>
      <c r="Q626" s="38"/>
    </row>
    <row r="627" spans="1:17" s="32" customFormat="1" ht="13.2" x14ac:dyDescent="0.25">
      <c r="A627" s="70"/>
      <c r="B627" s="72" t="s">
        <v>212</v>
      </c>
      <c r="C627" s="71"/>
      <c r="D627" s="71"/>
      <c r="E627" s="70"/>
      <c r="G627" s="68">
        <f t="shared" si="50"/>
        <v>43101</v>
      </c>
      <c r="H627" s="67">
        <f t="shared" si="51"/>
        <v>0</v>
      </c>
      <c r="P627" s="37" t="str">
        <f t="shared" si="49"/>
        <v/>
      </c>
      <c r="Q627" s="38" t="s">
        <v>212</v>
      </c>
    </row>
    <row r="628" spans="1:17" s="32" customFormat="1" ht="13.2" x14ac:dyDescent="0.25">
      <c r="A628" s="69">
        <v>155</v>
      </c>
      <c r="B628" s="34" t="s">
        <v>211</v>
      </c>
      <c r="C628" s="33" t="s">
        <v>13</v>
      </c>
      <c r="D628" s="33">
        <v>3.66</v>
      </c>
      <c r="G628" s="68">
        <f t="shared" si="50"/>
        <v>43101</v>
      </c>
      <c r="H628" s="67">
        <f t="shared" si="51"/>
        <v>0</v>
      </c>
      <c r="P628" s="37" t="str">
        <f t="shared" si="49"/>
        <v/>
      </c>
      <c r="Q628" s="38" t="s">
        <v>211</v>
      </c>
    </row>
    <row r="629" spans="1:17" x14ac:dyDescent="0.25">
      <c r="P629" s="37" t="str">
        <f t="shared" si="49"/>
        <v/>
      </c>
      <c r="Q629" s="38"/>
    </row>
    <row r="630" spans="1:17" x14ac:dyDescent="0.25">
      <c r="P630" s="37" t="str">
        <f t="shared" si="49"/>
        <v/>
      </c>
      <c r="Q630" s="38"/>
    </row>
    <row r="631" spans="1:17" x14ac:dyDescent="0.25">
      <c r="P631" s="37" t="str">
        <f t="shared" si="49"/>
        <v/>
      </c>
      <c r="Q631" s="38"/>
    </row>
    <row r="632" spans="1:17" ht="30" customHeight="1" x14ac:dyDescent="0.25">
      <c r="A632" s="276" t="s">
        <v>210</v>
      </c>
      <c r="B632" s="276"/>
      <c r="C632" s="276"/>
      <c r="D632" s="66">
        <v>0</v>
      </c>
      <c r="E632" s="65">
        <v>44136</v>
      </c>
      <c r="G632" s="54">
        <f t="shared" ref="G632:G643" si="52">$E$632</f>
        <v>44136</v>
      </c>
      <c r="H632" s="64" t="s">
        <v>191</v>
      </c>
      <c r="K632" s="62" t="s">
        <v>190</v>
      </c>
      <c r="L632" s="62" t="s">
        <v>59</v>
      </c>
      <c r="M632" s="62" t="s">
        <v>189</v>
      </c>
      <c r="P632" s="37" t="str">
        <f t="shared" si="49"/>
        <v/>
      </c>
      <c r="Q632" s="38"/>
    </row>
    <row r="633" spans="1:17" x14ac:dyDescent="0.25">
      <c r="G633" s="54">
        <f t="shared" si="52"/>
        <v>44136</v>
      </c>
      <c r="H633" s="63">
        <f>$H$3</f>
        <v>44409</v>
      </c>
      <c r="K633" s="62" t="s">
        <v>86</v>
      </c>
      <c r="L633" s="61">
        <f>E632</f>
        <v>44136</v>
      </c>
      <c r="M633" s="60">
        <v>244.83799999999999</v>
      </c>
      <c r="P633" s="37" t="str">
        <f t="shared" si="49"/>
        <v/>
      </c>
      <c r="Q633" s="38"/>
    </row>
    <row r="634" spans="1:17" s="32" customFormat="1" ht="13.2" x14ac:dyDescent="0.25">
      <c r="B634" s="42"/>
      <c r="G634" s="54">
        <f t="shared" si="52"/>
        <v>44136</v>
      </c>
      <c r="H634" s="53">
        <f t="shared" ref="H634:H643" si="53">IFERROR(D634*$M$635,0)</f>
        <v>0</v>
      </c>
      <c r="K634" s="62" t="s">
        <v>87</v>
      </c>
      <c r="L634" s="61">
        <f>H633</f>
        <v>44409</v>
      </c>
      <c r="M634" s="60" t="e">
        <f>+$M$4</f>
        <v>#REF!</v>
      </c>
      <c r="P634" s="37" t="str">
        <f t="shared" si="49"/>
        <v/>
      </c>
      <c r="Q634" s="38"/>
    </row>
    <row r="635" spans="1:17" s="32" customFormat="1" ht="26.4" x14ac:dyDescent="0.25">
      <c r="A635" s="59" t="s">
        <v>2</v>
      </c>
      <c r="B635" s="59" t="s">
        <v>185</v>
      </c>
      <c r="C635" s="59" t="s">
        <v>188</v>
      </c>
      <c r="D635" s="59" t="s">
        <v>187</v>
      </c>
      <c r="E635" s="58"/>
      <c r="G635" s="54">
        <f t="shared" si="52"/>
        <v>44136</v>
      </c>
      <c r="H635" s="53">
        <f t="shared" si="53"/>
        <v>0</v>
      </c>
      <c r="K635" s="277" t="s">
        <v>186</v>
      </c>
      <c r="L635" s="277"/>
      <c r="M635" s="43" t="e">
        <f>ROUND(1+((M634-M633)/M633),3)</f>
        <v>#REF!</v>
      </c>
      <c r="P635" s="37" t="str">
        <f t="shared" si="49"/>
        <v/>
      </c>
      <c r="Q635" s="38" t="s">
        <v>185</v>
      </c>
    </row>
    <row r="636" spans="1:17" s="32" customFormat="1" ht="13.2" x14ac:dyDescent="0.25">
      <c r="B636" s="42"/>
      <c r="G636" s="54">
        <f t="shared" si="52"/>
        <v>44136</v>
      </c>
      <c r="H636" s="53">
        <f t="shared" si="53"/>
        <v>0</v>
      </c>
      <c r="P636" s="37" t="str">
        <f t="shared" si="49"/>
        <v/>
      </c>
      <c r="Q636" s="38"/>
    </row>
    <row r="637" spans="1:17" s="32" customFormat="1" ht="13.2" x14ac:dyDescent="0.25">
      <c r="A637" s="55"/>
      <c r="B637" s="57"/>
      <c r="C637" s="56"/>
      <c r="D637" s="56"/>
      <c r="E637" s="55"/>
      <c r="G637" s="54">
        <f t="shared" si="52"/>
        <v>44136</v>
      </c>
      <c r="H637" s="53">
        <f t="shared" si="53"/>
        <v>0</v>
      </c>
      <c r="P637" s="37" t="str">
        <f t="shared" si="49"/>
        <v/>
      </c>
      <c r="Q637" s="38"/>
    </row>
    <row r="638" spans="1:17" s="32" customFormat="1" ht="92.4" x14ac:dyDescent="0.25">
      <c r="A638" s="35" t="s">
        <v>209</v>
      </c>
      <c r="B638" s="34" t="s">
        <v>208</v>
      </c>
      <c r="C638" s="33" t="s">
        <v>205</v>
      </c>
      <c r="D638" s="33">
        <v>24216.38</v>
      </c>
      <c r="G638" s="54">
        <f t="shared" si="52"/>
        <v>44136</v>
      </c>
      <c r="H638" s="53">
        <f t="shared" si="53"/>
        <v>0</v>
      </c>
      <c r="P638" s="37" t="str">
        <f t="shared" si="49"/>
        <v/>
      </c>
      <c r="Q638" s="38" t="s">
        <v>208</v>
      </c>
    </row>
    <row r="639" spans="1:17" s="32" customFormat="1" ht="13.2" x14ac:dyDescent="0.25">
      <c r="A639" s="35" t="s">
        <v>207</v>
      </c>
      <c r="B639" s="34" t="s">
        <v>206</v>
      </c>
      <c r="C639" s="33" t="s">
        <v>205</v>
      </c>
      <c r="D639" s="33">
        <v>26879.16</v>
      </c>
      <c r="G639" s="54">
        <f t="shared" si="52"/>
        <v>44136</v>
      </c>
      <c r="H639" s="53">
        <f t="shared" si="53"/>
        <v>0</v>
      </c>
      <c r="P639" s="37" t="str">
        <f t="shared" si="49"/>
        <v>DESCRIÇÃO ALTERADA!</v>
      </c>
      <c r="Q639" s="38" t="s">
        <v>204</v>
      </c>
    </row>
    <row r="640" spans="1:17" s="32" customFormat="1" ht="132" x14ac:dyDescent="0.25">
      <c r="A640" s="35" t="s">
        <v>203</v>
      </c>
      <c r="B640" s="34" t="s">
        <v>202</v>
      </c>
      <c r="C640" s="33" t="s">
        <v>199</v>
      </c>
      <c r="D640" s="33">
        <v>5647.66</v>
      </c>
      <c r="G640" s="54">
        <f t="shared" si="52"/>
        <v>44136</v>
      </c>
      <c r="H640" s="53">
        <f t="shared" si="53"/>
        <v>0</v>
      </c>
      <c r="P640" s="37" t="str">
        <f t="shared" si="49"/>
        <v/>
      </c>
      <c r="Q640" s="38" t="s">
        <v>202</v>
      </c>
    </row>
    <row r="641" spans="1:17" s="32" customFormat="1" ht="66" x14ac:dyDescent="0.25">
      <c r="A641" s="35" t="s">
        <v>201</v>
      </c>
      <c r="B641" s="34" t="s">
        <v>200</v>
      </c>
      <c r="C641" s="33" t="s">
        <v>199</v>
      </c>
      <c r="D641" s="33">
        <v>6249.21</v>
      </c>
      <c r="G641" s="54">
        <f t="shared" si="52"/>
        <v>44136</v>
      </c>
      <c r="H641" s="53">
        <f t="shared" si="53"/>
        <v>0</v>
      </c>
      <c r="P641" s="37" t="str">
        <f t="shared" si="49"/>
        <v>DESCRIÇÃO ALTERADA!</v>
      </c>
      <c r="Q641" s="38" t="s">
        <v>198</v>
      </c>
    </row>
    <row r="642" spans="1:17" s="32" customFormat="1" ht="39.6" x14ac:dyDescent="0.25">
      <c r="A642" s="35" t="s">
        <v>197</v>
      </c>
      <c r="B642" s="34" t="s">
        <v>196</v>
      </c>
      <c r="C642" s="33" t="s">
        <v>194</v>
      </c>
      <c r="D642" s="33">
        <v>138.13</v>
      </c>
      <c r="G642" s="54">
        <f t="shared" si="52"/>
        <v>44136</v>
      </c>
      <c r="H642" s="53">
        <f t="shared" si="53"/>
        <v>0</v>
      </c>
      <c r="P642" s="37" t="str">
        <f t="shared" ref="P642:P664" si="54">IF(Q642=B642,"","DESCRIÇÃO ALTERADA!")</f>
        <v/>
      </c>
      <c r="Q642" s="38" t="s">
        <v>196</v>
      </c>
    </row>
    <row r="643" spans="1:17" s="32" customFormat="1" ht="39.6" x14ac:dyDescent="0.25">
      <c r="A643" s="35" t="s">
        <v>195</v>
      </c>
      <c r="B643" s="34" t="s">
        <v>193</v>
      </c>
      <c r="C643" s="33" t="s">
        <v>194</v>
      </c>
      <c r="D643" s="33">
        <v>152.44</v>
      </c>
      <c r="G643" s="54">
        <f t="shared" si="52"/>
        <v>44136</v>
      </c>
      <c r="H643" s="53">
        <f t="shared" si="53"/>
        <v>0</v>
      </c>
      <c r="P643" s="37" t="str">
        <f t="shared" si="54"/>
        <v/>
      </c>
      <c r="Q643" s="38" t="s">
        <v>193</v>
      </c>
    </row>
    <row r="644" spans="1:17" ht="25.2" customHeight="1" x14ac:dyDescent="0.25">
      <c r="P644" s="37" t="str">
        <f t="shared" si="54"/>
        <v/>
      </c>
      <c r="Q644" s="36"/>
    </row>
    <row r="645" spans="1:17" ht="25.2" customHeight="1" x14ac:dyDescent="0.25">
      <c r="P645" s="37" t="str">
        <f t="shared" si="54"/>
        <v/>
      </c>
      <c r="Q645" s="36"/>
    </row>
    <row r="646" spans="1:17" ht="25.2" customHeight="1" x14ac:dyDescent="0.25">
      <c r="P646" s="37" t="str">
        <f t="shared" si="54"/>
        <v/>
      </c>
      <c r="Q646" s="36"/>
    </row>
    <row r="647" spans="1:17" ht="25.2" customHeight="1" x14ac:dyDescent="0.25">
      <c r="P647" s="37" t="str">
        <f t="shared" si="54"/>
        <v/>
      </c>
      <c r="Q647" s="36"/>
    </row>
    <row r="648" spans="1:17" x14ac:dyDescent="0.25">
      <c r="P648" s="37" t="str">
        <f t="shared" si="54"/>
        <v/>
      </c>
      <c r="Q648" s="38"/>
    </row>
    <row r="649" spans="1:17" ht="30" customHeight="1" x14ac:dyDescent="0.25">
      <c r="A649" s="278" t="s">
        <v>192</v>
      </c>
      <c r="B649" s="278"/>
      <c r="C649" s="278"/>
      <c r="D649" s="52">
        <v>0</v>
      </c>
      <c r="E649" s="51">
        <v>43313</v>
      </c>
      <c r="G649" s="31">
        <f t="shared" ref="G649:G664" si="55">$E$649</f>
        <v>43313</v>
      </c>
      <c r="H649" s="50" t="s">
        <v>191</v>
      </c>
      <c r="K649" s="48" t="s">
        <v>190</v>
      </c>
      <c r="L649" s="48" t="s">
        <v>59</v>
      </c>
      <c r="M649" s="48" t="s">
        <v>189</v>
      </c>
      <c r="P649" s="37" t="str">
        <f t="shared" si="54"/>
        <v/>
      </c>
      <c r="Q649" s="38"/>
    </row>
    <row r="650" spans="1:17" x14ac:dyDescent="0.25">
      <c r="G650" s="31">
        <f t="shared" si="55"/>
        <v>43313</v>
      </c>
      <c r="H650" s="49">
        <f>$H$3</f>
        <v>44409</v>
      </c>
      <c r="K650" s="48" t="s">
        <v>86</v>
      </c>
      <c r="L650" s="47">
        <f>E649</f>
        <v>43313</v>
      </c>
      <c r="M650" s="46">
        <v>223.328</v>
      </c>
      <c r="P650" s="37" t="str">
        <f t="shared" si="54"/>
        <v/>
      </c>
      <c r="Q650" s="38"/>
    </row>
    <row r="651" spans="1:17" s="32" customFormat="1" ht="13.2" x14ac:dyDescent="0.25">
      <c r="B651" s="42"/>
      <c r="G651" s="31">
        <f t="shared" si="55"/>
        <v>43313</v>
      </c>
      <c r="H651" s="30">
        <f t="shared" ref="H651:H664" si="56">IFERROR(D651*$M$652,0)</f>
        <v>0</v>
      </c>
      <c r="K651" s="48" t="s">
        <v>87</v>
      </c>
      <c r="L651" s="47">
        <f>H650</f>
        <v>44409</v>
      </c>
      <c r="M651" s="46" t="e">
        <f>+$M$4</f>
        <v>#REF!</v>
      </c>
      <c r="P651" s="37" t="str">
        <f t="shared" si="54"/>
        <v/>
      </c>
      <c r="Q651" s="38"/>
    </row>
    <row r="652" spans="1:17" s="32" customFormat="1" ht="26.4" x14ac:dyDescent="0.25">
      <c r="A652" s="45" t="s">
        <v>2</v>
      </c>
      <c r="B652" s="45" t="s">
        <v>185</v>
      </c>
      <c r="C652" s="45" t="s">
        <v>188</v>
      </c>
      <c r="D652" s="45" t="s">
        <v>187</v>
      </c>
      <c r="E652" s="44"/>
      <c r="G652" s="31">
        <f t="shared" si="55"/>
        <v>43313</v>
      </c>
      <c r="H652" s="30">
        <f t="shared" si="56"/>
        <v>0</v>
      </c>
      <c r="K652" s="272" t="s">
        <v>186</v>
      </c>
      <c r="L652" s="272"/>
      <c r="M652" s="43" t="e">
        <f>ROUND(1+((M651-M650)/M650),3)</f>
        <v>#REF!</v>
      </c>
      <c r="P652" s="37" t="str">
        <f t="shared" si="54"/>
        <v/>
      </c>
      <c r="Q652" s="38" t="s">
        <v>185</v>
      </c>
    </row>
    <row r="653" spans="1:17" s="32" customFormat="1" ht="13.2" x14ac:dyDescent="0.25">
      <c r="B653" s="42"/>
      <c r="G653" s="31">
        <f t="shared" si="55"/>
        <v>43313</v>
      </c>
      <c r="H653" s="30">
        <f t="shared" si="56"/>
        <v>0</v>
      </c>
      <c r="P653" s="37" t="str">
        <f t="shared" si="54"/>
        <v/>
      </c>
      <c r="Q653" s="38"/>
    </row>
    <row r="654" spans="1:17" s="32" customFormat="1" ht="13.2" x14ac:dyDescent="0.25">
      <c r="A654" s="39"/>
      <c r="B654" s="41"/>
      <c r="C654" s="40"/>
      <c r="D654" s="40"/>
      <c r="E654" s="39"/>
      <c r="G654" s="31">
        <f t="shared" si="55"/>
        <v>43313</v>
      </c>
      <c r="H654" s="30">
        <f t="shared" si="56"/>
        <v>0</v>
      </c>
      <c r="P654" s="37" t="str">
        <f t="shared" si="54"/>
        <v/>
      </c>
      <c r="Q654" s="38"/>
    </row>
    <row r="655" spans="1:17" ht="25.2" customHeight="1" x14ac:dyDescent="0.25">
      <c r="A655" s="35">
        <v>7270100010</v>
      </c>
      <c r="B655" s="34" t="s">
        <v>184</v>
      </c>
      <c r="C655" s="33" t="s">
        <v>15</v>
      </c>
      <c r="D655" s="33">
        <v>3825.46</v>
      </c>
      <c r="E655" s="32"/>
      <c r="G655" s="31">
        <f t="shared" si="55"/>
        <v>43313</v>
      </c>
      <c r="H655" s="30">
        <f t="shared" si="56"/>
        <v>0</v>
      </c>
      <c r="P655" s="37" t="str">
        <f t="shared" si="54"/>
        <v/>
      </c>
      <c r="Q655" s="36" t="s">
        <v>184</v>
      </c>
    </row>
    <row r="656" spans="1:17" ht="25.2" customHeight="1" x14ac:dyDescent="0.25">
      <c r="A656" s="35">
        <v>7270100020</v>
      </c>
      <c r="B656" s="34" t="s">
        <v>183</v>
      </c>
      <c r="C656" s="33" t="s">
        <v>15</v>
      </c>
      <c r="D656" s="33">
        <v>4909.3599999999997</v>
      </c>
      <c r="E656" s="32"/>
      <c r="G656" s="31">
        <f t="shared" si="55"/>
        <v>43313</v>
      </c>
      <c r="H656" s="30">
        <f t="shared" si="56"/>
        <v>0</v>
      </c>
      <c r="P656" s="37" t="str">
        <f t="shared" si="54"/>
        <v/>
      </c>
      <c r="Q656" s="36" t="s">
        <v>183</v>
      </c>
    </row>
    <row r="657" spans="1:17" ht="25.2" customHeight="1" x14ac:dyDescent="0.25">
      <c r="A657" s="35">
        <v>7270100030</v>
      </c>
      <c r="B657" s="34" t="s">
        <v>182</v>
      </c>
      <c r="C657" s="33" t="s">
        <v>15</v>
      </c>
      <c r="D657" s="33">
        <v>2722.19</v>
      </c>
      <c r="E657" s="32"/>
      <c r="G657" s="31">
        <f t="shared" si="55"/>
        <v>43313</v>
      </c>
      <c r="H657" s="30">
        <f t="shared" si="56"/>
        <v>0</v>
      </c>
      <c r="P657" s="37" t="str">
        <f t="shared" si="54"/>
        <v/>
      </c>
      <c r="Q657" s="36" t="s">
        <v>182</v>
      </c>
    </row>
    <row r="658" spans="1:17" ht="25.2" customHeight="1" x14ac:dyDescent="0.25">
      <c r="A658" s="35">
        <v>7270100040</v>
      </c>
      <c r="B658" s="34" t="s">
        <v>181</v>
      </c>
      <c r="C658" s="33" t="s">
        <v>15</v>
      </c>
      <c r="D658" s="33">
        <v>2808.74</v>
      </c>
      <c r="E658" s="32"/>
      <c r="G658" s="31">
        <f t="shared" si="55"/>
        <v>43313</v>
      </c>
      <c r="H658" s="30">
        <f t="shared" si="56"/>
        <v>0</v>
      </c>
      <c r="P658" s="37" t="str">
        <f t="shared" si="54"/>
        <v/>
      </c>
      <c r="Q658" s="36" t="s">
        <v>181</v>
      </c>
    </row>
    <row r="659" spans="1:17" ht="25.2" customHeight="1" x14ac:dyDescent="0.25">
      <c r="A659" s="35">
        <v>7270100050</v>
      </c>
      <c r="B659" s="34" t="s">
        <v>180</v>
      </c>
      <c r="C659" s="33" t="s">
        <v>149</v>
      </c>
      <c r="D659" s="33">
        <v>3987.37</v>
      </c>
      <c r="E659" s="32"/>
      <c r="G659" s="31">
        <f t="shared" si="55"/>
        <v>43313</v>
      </c>
      <c r="H659" s="30">
        <f t="shared" si="56"/>
        <v>0</v>
      </c>
      <c r="P659" s="37" t="str">
        <f t="shared" si="54"/>
        <v>DESCRIÇÃO ALTERADA!</v>
      </c>
      <c r="Q659" s="36" t="s">
        <v>179</v>
      </c>
    </row>
    <row r="660" spans="1:17" ht="25.2" customHeight="1" x14ac:dyDescent="0.25">
      <c r="A660" s="35">
        <v>7270100060</v>
      </c>
      <c r="B660" s="34" t="s">
        <v>178</v>
      </c>
      <c r="C660" s="33" t="s">
        <v>149</v>
      </c>
      <c r="D660" s="33">
        <v>2471.5500000000002</v>
      </c>
      <c r="E660" s="32"/>
      <c r="G660" s="31">
        <f t="shared" si="55"/>
        <v>43313</v>
      </c>
      <c r="H660" s="30">
        <f t="shared" si="56"/>
        <v>0</v>
      </c>
      <c r="P660" s="37" t="str">
        <f t="shared" si="54"/>
        <v>DESCRIÇÃO ALTERADA!</v>
      </c>
      <c r="Q660" s="36" t="s">
        <v>177</v>
      </c>
    </row>
    <row r="661" spans="1:17" ht="25.2" customHeight="1" x14ac:dyDescent="0.25">
      <c r="A661" s="35">
        <v>7270100070</v>
      </c>
      <c r="B661" s="34" t="s">
        <v>176</v>
      </c>
      <c r="C661" s="33" t="s">
        <v>149</v>
      </c>
      <c r="D661" s="33">
        <v>2477.06</v>
      </c>
      <c r="E661" s="32"/>
      <c r="G661" s="31">
        <f t="shared" si="55"/>
        <v>43313</v>
      </c>
      <c r="H661" s="30">
        <f t="shared" si="56"/>
        <v>0</v>
      </c>
      <c r="P661" s="37" t="str">
        <f t="shared" si="54"/>
        <v>DESCRIÇÃO ALTERADA!</v>
      </c>
      <c r="Q661" s="36" t="s">
        <v>175</v>
      </c>
    </row>
    <row r="662" spans="1:17" ht="25.2" customHeight="1" x14ac:dyDescent="0.25">
      <c r="A662" s="35">
        <v>7270100080</v>
      </c>
      <c r="B662" s="34" t="s">
        <v>174</v>
      </c>
      <c r="C662" s="33" t="s">
        <v>149</v>
      </c>
      <c r="D662" s="33">
        <v>3319.89</v>
      </c>
      <c r="E662" s="32"/>
      <c r="G662" s="31">
        <f t="shared" si="55"/>
        <v>43313</v>
      </c>
      <c r="H662" s="30">
        <f t="shared" si="56"/>
        <v>0</v>
      </c>
      <c r="P662" s="37" t="str">
        <f t="shared" si="54"/>
        <v>DESCRIÇÃO ALTERADA!</v>
      </c>
      <c r="Q662" s="36" t="s">
        <v>173</v>
      </c>
    </row>
    <row r="663" spans="1:17" ht="25.2" customHeight="1" x14ac:dyDescent="0.25">
      <c r="A663" s="35">
        <v>7270100110</v>
      </c>
      <c r="B663" s="34" t="s">
        <v>172</v>
      </c>
      <c r="C663" s="33" t="s">
        <v>15</v>
      </c>
      <c r="D663" s="33">
        <v>3036.74</v>
      </c>
      <c r="E663" s="32"/>
      <c r="G663" s="31">
        <f t="shared" si="55"/>
        <v>43313</v>
      </c>
      <c r="H663" s="30">
        <f t="shared" si="56"/>
        <v>0</v>
      </c>
      <c r="P663" s="37" t="str">
        <f t="shared" si="54"/>
        <v/>
      </c>
      <c r="Q663" s="36" t="s">
        <v>172</v>
      </c>
    </row>
    <row r="664" spans="1:17" ht="25.2" customHeight="1" x14ac:dyDescent="0.25">
      <c r="A664" s="35">
        <v>7270100120</v>
      </c>
      <c r="B664" s="34" t="s">
        <v>171</v>
      </c>
      <c r="C664" s="33" t="s">
        <v>15</v>
      </c>
      <c r="D664" s="33">
        <v>3191.95</v>
      </c>
      <c r="E664" s="32"/>
      <c r="G664" s="31">
        <f t="shared" si="55"/>
        <v>43313</v>
      </c>
      <c r="H664" s="30">
        <f t="shared" si="56"/>
        <v>0</v>
      </c>
      <c r="P664" s="29" t="str">
        <f t="shared" si="54"/>
        <v/>
      </c>
      <c r="Q664" s="28" t="s">
        <v>171</v>
      </c>
    </row>
  </sheetData>
  <mergeCells count="13">
    <mergeCell ref="A250:C250"/>
    <mergeCell ref="P1:Q1"/>
    <mergeCell ref="A2:C2"/>
    <mergeCell ref="K5:L5"/>
    <mergeCell ref="A126:C126"/>
    <mergeCell ref="K129:L129"/>
    <mergeCell ref="K652:L652"/>
    <mergeCell ref="K253:L253"/>
    <mergeCell ref="A446:C446"/>
    <mergeCell ref="K449:L449"/>
    <mergeCell ref="A632:C632"/>
    <mergeCell ref="K635:L635"/>
    <mergeCell ref="A649:C649"/>
  </mergeCells>
  <conditionalFormatting sqref="P2:P664">
    <cfRule type="containsText" dxfId="0" priority="1" operator="containsText" text="DESCRIÇÃO ALTERADA!">
      <formula>NOT(ISERROR(SEARCH("DESCRIÇÃO ALTERADA!",P2)))</formula>
    </cfRule>
  </conditionalFormatting>
  <dataValidations count="1">
    <dataValidation type="list" allowBlank="1" showInputMessage="1" showErrorMessage="1" sqref="L250 L2 L126 L446 L632 L649" xr:uid="{00000000-0002-0000-0A00-000000000000}">
      <formula1>LISTAREAJ</formula1>
    </dataValidation>
  </dataValidations>
  <pageMargins left="0.511811024" right="0.511811024" top="0.78740157499999996" bottom="0.78740157499999996" header="0.31496062000000002" footer="0.3149606200000000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Planilha10">
    <tabColor rgb="FFFFC000"/>
  </sheetPr>
  <dimension ref="A1:J30"/>
  <sheetViews>
    <sheetView zoomScaleNormal="100" workbookViewId="0">
      <selection activeCell="F10" sqref="F10"/>
    </sheetView>
  </sheetViews>
  <sheetFormatPr defaultColWidth="9.33203125" defaultRowHeight="15" customHeight="1" x14ac:dyDescent="0.25"/>
  <cols>
    <col min="1" max="1" width="44.88671875" style="8" customWidth="1"/>
    <col min="2" max="10" width="9" style="8" customWidth="1"/>
    <col min="11" max="16384" width="9.33203125" style="8"/>
  </cols>
  <sheetData>
    <row r="1" spans="1:10" ht="20.100000000000001" customHeight="1" x14ac:dyDescent="0.25">
      <c r="A1" s="285" t="s">
        <v>88</v>
      </c>
      <c r="B1" s="288" t="s">
        <v>89</v>
      </c>
      <c r="C1" s="289"/>
      <c r="D1" s="289"/>
      <c r="E1" s="289"/>
      <c r="F1" s="290"/>
      <c r="G1" s="288" t="s">
        <v>90</v>
      </c>
      <c r="H1" s="289"/>
      <c r="I1" s="289"/>
      <c r="J1" s="290"/>
    </row>
    <row r="2" spans="1:10" ht="20.100000000000001" customHeight="1" x14ac:dyDescent="0.25">
      <c r="A2" s="286"/>
      <c r="B2" s="291" t="s">
        <v>86</v>
      </c>
      <c r="C2" s="292"/>
      <c r="D2" s="292"/>
      <c r="E2" s="293"/>
      <c r="F2" s="10" t="s">
        <v>87</v>
      </c>
      <c r="G2" s="291" t="s">
        <v>91</v>
      </c>
      <c r="H2" s="292"/>
      <c r="I2" s="292"/>
      <c r="J2" s="293"/>
    </row>
    <row r="3" spans="1:10" ht="39" customHeight="1" x14ac:dyDescent="0.25">
      <c r="A3" s="287"/>
      <c r="B3" s="11" t="e">
        <f>#REF!</f>
        <v>#REF!</v>
      </c>
      <c r="C3" s="11" t="e">
        <f>#REF!</f>
        <v>#REF!</v>
      </c>
      <c r="D3" s="12" t="e">
        <f>#REF!</f>
        <v>#REF!</v>
      </c>
      <c r="E3" s="12" t="e">
        <f>#REF!</f>
        <v>#REF!</v>
      </c>
      <c r="F3" s="12" t="e">
        <f>#REF!</f>
        <v>#REF!</v>
      </c>
      <c r="G3" s="13" t="e">
        <f>B3&amp;" &gt;  "&amp;$F$3</f>
        <v>#REF!</v>
      </c>
      <c r="H3" s="13" t="e">
        <f>C3&amp;" &gt;  "&amp;$F$3</f>
        <v>#REF!</v>
      </c>
      <c r="I3" s="13" t="e">
        <f>D3&amp;" &gt;  "&amp;$F$3</f>
        <v>#REF!</v>
      </c>
      <c r="J3" s="13" t="e">
        <f>E3&amp;" &gt;  "&amp;$F$3</f>
        <v>#REF!</v>
      </c>
    </row>
    <row r="4" spans="1:10" ht="20.100000000000001" customHeight="1" x14ac:dyDescent="0.25">
      <c r="A4" s="14" t="s">
        <v>57</v>
      </c>
      <c r="B4" s="15" t="e">
        <f>#REF!</f>
        <v>#REF!</v>
      </c>
      <c r="C4" s="15" t="e">
        <f>#REF!</f>
        <v>#REF!</v>
      </c>
      <c r="D4" s="15" t="e">
        <f>#REF!</f>
        <v>#REF!</v>
      </c>
      <c r="E4" s="15" t="e">
        <f>#REF!</f>
        <v>#REF!</v>
      </c>
      <c r="F4" s="15" t="e">
        <f>#REF!</f>
        <v>#REF!</v>
      </c>
      <c r="G4" s="16" t="e">
        <f>#REF!</f>
        <v>#REF!</v>
      </c>
      <c r="H4" s="16" t="e">
        <f>#REF!</f>
        <v>#REF!</v>
      </c>
      <c r="I4" s="16" t="e">
        <f>#REF!</f>
        <v>#REF!</v>
      </c>
      <c r="J4" s="16" t="e">
        <f>#REF!</f>
        <v>#REF!</v>
      </c>
    </row>
    <row r="5" spans="1:10" ht="20.100000000000001" customHeight="1" x14ac:dyDescent="0.25">
      <c r="A5" s="14" t="s">
        <v>58</v>
      </c>
      <c r="B5" s="15" t="e">
        <f>#REF!</f>
        <v>#REF!</v>
      </c>
      <c r="C5" s="15" t="e">
        <f>#REF!</f>
        <v>#REF!</v>
      </c>
      <c r="D5" s="15" t="e">
        <f>#REF!</f>
        <v>#REF!</v>
      </c>
      <c r="E5" s="15" t="e">
        <f>#REF!</f>
        <v>#REF!</v>
      </c>
      <c r="F5" s="15" t="e">
        <f>#REF!</f>
        <v>#REF!</v>
      </c>
      <c r="G5" s="16" t="e">
        <f>#REF!</f>
        <v>#REF!</v>
      </c>
      <c r="H5" s="16" t="e">
        <f>#REF!</f>
        <v>#REF!</v>
      </c>
      <c r="I5" s="16" t="e">
        <f>#REF!</f>
        <v>#REF!</v>
      </c>
      <c r="J5" s="16" t="e">
        <f>#REF!</f>
        <v>#REF!</v>
      </c>
    </row>
    <row r="6" spans="1:10" ht="20.100000000000001" customHeight="1" x14ac:dyDescent="0.25">
      <c r="A6" s="14" t="s">
        <v>33</v>
      </c>
      <c r="B6" s="15" t="e">
        <f>#REF!</f>
        <v>#REF!</v>
      </c>
      <c r="C6" s="15" t="e">
        <f>#REF!</f>
        <v>#REF!</v>
      </c>
      <c r="D6" s="15" t="e">
        <f>#REF!</f>
        <v>#REF!</v>
      </c>
      <c r="E6" s="15" t="e">
        <f>#REF!</f>
        <v>#REF!</v>
      </c>
      <c r="F6" s="15" t="e">
        <f>#REF!</f>
        <v>#REF!</v>
      </c>
      <c r="G6" s="16" t="e">
        <f>#REF!</f>
        <v>#REF!</v>
      </c>
      <c r="H6" s="16" t="e">
        <f>#REF!</f>
        <v>#REF!</v>
      </c>
      <c r="I6" s="16" t="e">
        <f>#REF!</f>
        <v>#REF!</v>
      </c>
      <c r="J6" s="16" t="e">
        <f>#REF!</f>
        <v>#REF!</v>
      </c>
    </row>
    <row r="7" spans="1:10" ht="20.100000000000001" customHeight="1" x14ac:dyDescent="0.25">
      <c r="A7" s="14" t="s">
        <v>59</v>
      </c>
      <c r="B7" s="15" t="e">
        <f>#REF!</f>
        <v>#REF!</v>
      </c>
      <c r="C7" s="15" t="e">
        <f>#REF!</f>
        <v>#REF!</v>
      </c>
      <c r="D7" s="15" t="e">
        <f>#REF!</f>
        <v>#REF!</v>
      </c>
      <c r="E7" s="15" t="e">
        <f>#REF!</f>
        <v>#REF!</v>
      </c>
      <c r="F7" s="15" t="e">
        <f>#REF!</f>
        <v>#REF!</v>
      </c>
      <c r="G7" s="16" t="e">
        <f>#REF!</f>
        <v>#REF!</v>
      </c>
      <c r="H7" s="16" t="e">
        <f>#REF!</f>
        <v>#REF!</v>
      </c>
      <c r="I7" s="16" t="e">
        <f>#REF!</f>
        <v>#REF!</v>
      </c>
      <c r="J7" s="16" t="e">
        <f>#REF!</f>
        <v>#REF!</v>
      </c>
    </row>
    <row r="8" spans="1:10" ht="20.100000000000001" customHeight="1" x14ac:dyDescent="0.25">
      <c r="A8" s="14" t="s">
        <v>60</v>
      </c>
      <c r="B8" s="15" t="e">
        <f>#REF!</f>
        <v>#REF!</v>
      </c>
      <c r="C8" s="15" t="e">
        <f>#REF!</f>
        <v>#REF!</v>
      </c>
      <c r="D8" s="15" t="e">
        <f>#REF!</f>
        <v>#REF!</v>
      </c>
      <c r="E8" s="15" t="e">
        <f>#REF!</f>
        <v>#REF!</v>
      </c>
      <c r="F8" s="15" t="e">
        <f>#REF!</f>
        <v>#REF!</v>
      </c>
      <c r="G8" s="16" t="e">
        <f>#REF!</f>
        <v>#REF!</v>
      </c>
      <c r="H8" s="16" t="e">
        <f>#REF!</f>
        <v>#REF!</v>
      </c>
      <c r="I8" s="16" t="e">
        <f>#REF!</f>
        <v>#REF!</v>
      </c>
      <c r="J8" s="16" t="e">
        <f>#REF!</f>
        <v>#REF!</v>
      </c>
    </row>
    <row r="9" spans="1:10" ht="20.100000000000001" customHeight="1" x14ac:dyDescent="0.25">
      <c r="A9" s="14" t="s">
        <v>83</v>
      </c>
      <c r="B9" s="15" t="e">
        <f>#REF!</f>
        <v>#REF!</v>
      </c>
      <c r="C9" s="15" t="e">
        <f>#REF!</f>
        <v>#REF!</v>
      </c>
      <c r="D9" s="15" t="e">
        <f>#REF!</f>
        <v>#REF!</v>
      </c>
      <c r="E9" s="15" t="e">
        <f>#REF!</f>
        <v>#REF!</v>
      </c>
      <c r="F9" s="15" t="e">
        <f>#REF!</f>
        <v>#REF!</v>
      </c>
      <c r="G9" s="16" t="e">
        <f>#REF!</f>
        <v>#REF!</v>
      </c>
      <c r="H9" s="16" t="e">
        <f>#REF!</f>
        <v>#REF!</v>
      </c>
      <c r="I9" s="16" t="e">
        <f>#REF!</f>
        <v>#REF!</v>
      </c>
      <c r="J9" s="16" t="e">
        <f>#REF!</f>
        <v>#REF!</v>
      </c>
    </row>
    <row r="10" spans="1:10" ht="20.100000000000001" customHeight="1" x14ac:dyDescent="0.25">
      <c r="A10" s="14" t="s">
        <v>61</v>
      </c>
      <c r="B10" s="15" t="e">
        <f>#REF!</f>
        <v>#REF!</v>
      </c>
      <c r="C10" s="15" t="e">
        <f>#REF!</f>
        <v>#REF!</v>
      </c>
      <c r="D10" s="15" t="e">
        <f>#REF!</f>
        <v>#REF!</v>
      </c>
      <c r="E10" s="15" t="e">
        <f>#REF!</f>
        <v>#REF!</v>
      </c>
      <c r="F10" s="15" t="e">
        <f>#REF!</f>
        <v>#REF!</v>
      </c>
      <c r="G10" s="16" t="e">
        <f>#REF!</f>
        <v>#REF!</v>
      </c>
      <c r="H10" s="16" t="e">
        <f>#REF!</f>
        <v>#REF!</v>
      </c>
      <c r="I10" s="16" t="e">
        <f>#REF!</f>
        <v>#REF!</v>
      </c>
      <c r="J10" s="16" t="e">
        <f>#REF!</f>
        <v>#REF!</v>
      </c>
    </row>
    <row r="11" spans="1:10" ht="20.100000000000001" customHeight="1" x14ac:dyDescent="0.25">
      <c r="A11" s="14" t="s">
        <v>84</v>
      </c>
      <c r="B11" s="15" t="e">
        <f>#REF!</f>
        <v>#REF!</v>
      </c>
      <c r="C11" s="15" t="e">
        <f>#REF!</f>
        <v>#REF!</v>
      </c>
      <c r="D11" s="15" t="e">
        <f>#REF!</f>
        <v>#REF!</v>
      </c>
      <c r="E11" s="15" t="e">
        <f>#REF!</f>
        <v>#REF!</v>
      </c>
      <c r="F11" s="15" t="e">
        <f>#REF!</f>
        <v>#REF!</v>
      </c>
      <c r="G11" s="16" t="e">
        <f>#REF!</f>
        <v>#REF!</v>
      </c>
      <c r="H11" s="16" t="e">
        <f>#REF!</f>
        <v>#REF!</v>
      </c>
      <c r="I11" s="16" t="e">
        <f>#REF!</f>
        <v>#REF!</v>
      </c>
      <c r="J11" s="16" t="e">
        <f>#REF!</f>
        <v>#REF!</v>
      </c>
    </row>
    <row r="12" spans="1:10" ht="20.100000000000001" customHeight="1" x14ac:dyDescent="0.25">
      <c r="A12" s="14" t="s">
        <v>62</v>
      </c>
      <c r="B12" s="15" t="e">
        <f>#REF!</f>
        <v>#REF!</v>
      </c>
      <c r="C12" s="15" t="e">
        <f>#REF!</f>
        <v>#REF!</v>
      </c>
      <c r="D12" s="15" t="e">
        <f>#REF!</f>
        <v>#REF!</v>
      </c>
      <c r="E12" s="15" t="e">
        <f>#REF!</f>
        <v>#REF!</v>
      </c>
      <c r="F12" s="15" t="e">
        <f>#REF!</f>
        <v>#REF!</v>
      </c>
      <c r="G12" s="16" t="e">
        <f>#REF!</f>
        <v>#REF!</v>
      </c>
      <c r="H12" s="16" t="e">
        <f>#REF!</f>
        <v>#REF!</v>
      </c>
      <c r="I12" s="16" t="e">
        <f>#REF!</f>
        <v>#REF!</v>
      </c>
      <c r="J12" s="16" t="e">
        <f>#REF!</f>
        <v>#REF!</v>
      </c>
    </row>
    <row r="13" spans="1:10" ht="20.100000000000001" customHeight="1" x14ac:dyDescent="0.25">
      <c r="A13" s="14" t="s">
        <v>63</v>
      </c>
      <c r="B13" s="15" t="e">
        <f>#REF!</f>
        <v>#REF!</v>
      </c>
      <c r="C13" s="15" t="e">
        <f>#REF!</f>
        <v>#REF!</v>
      </c>
      <c r="D13" s="15" t="e">
        <f>#REF!</f>
        <v>#REF!</v>
      </c>
      <c r="E13" s="15" t="e">
        <f>#REF!</f>
        <v>#REF!</v>
      </c>
      <c r="F13" s="15" t="e">
        <f>#REF!</f>
        <v>#REF!</v>
      </c>
      <c r="G13" s="16" t="e">
        <f>#REF!</f>
        <v>#REF!</v>
      </c>
      <c r="H13" s="16" t="e">
        <f>#REF!</f>
        <v>#REF!</v>
      </c>
      <c r="I13" s="16" t="e">
        <f>#REF!</f>
        <v>#REF!</v>
      </c>
      <c r="J13" s="16" t="e">
        <f>#REF!</f>
        <v>#REF!</v>
      </c>
    </row>
    <row r="14" spans="1:10" ht="20.100000000000001" customHeight="1" x14ac:dyDescent="0.25">
      <c r="A14" s="14" t="s">
        <v>64</v>
      </c>
      <c r="B14" s="15" t="e">
        <f>#REF!</f>
        <v>#REF!</v>
      </c>
      <c r="C14" s="15" t="e">
        <f>#REF!</f>
        <v>#REF!</v>
      </c>
      <c r="D14" s="15" t="e">
        <f>#REF!</f>
        <v>#REF!</v>
      </c>
      <c r="E14" s="15" t="e">
        <f>#REF!</f>
        <v>#REF!</v>
      </c>
      <c r="F14" s="15" t="e">
        <f>#REF!</f>
        <v>#REF!</v>
      </c>
      <c r="G14" s="16" t="e">
        <f>#REF!</f>
        <v>#REF!</v>
      </c>
      <c r="H14" s="16" t="e">
        <f>#REF!</f>
        <v>#REF!</v>
      </c>
      <c r="I14" s="16" t="e">
        <f>#REF!</f>
        <v>#REF!</v>
      </c>
      <c r="J14" s="16" t="e">
        <f>#REF!</f>
        <v>#REF!</v>
      </c>
    </row>
    <row r="15" spans="1:10" ht="20.100000000000001" customHeight="1" x14ac:dyDescent="0.25">
      <c r="A15" s="14" t="s">
        <v>65</v>
      </c>
      <c r="B15" s="15" t="e">
        <f>#REF!</f>
        <v>#REF!</v>
      </c>
      <c r="C15" s="15" t="e">
        <f>#REF!</f>
        <v>#REF!</v>
      </c>
      <c r="D15" s="15" t="e">
        <f>#REF!</f>
        <v>#REF!</v>
      </c>
      <c r="E15" s="15" t="e">
        <f>#REF!</f>
        <v>#REF!</v>
      </c>
      <c r="F15" s="15" t="e">
        <f>#REF!</f>
        <v>#REF!</v>
      </c>
      <c r="G15" s="16" t="e">
        <f>#REF!</f>
        <v>#REF!</v>
      </c>
      <c r="H15" s="16" t="e">
        <f>#REF!</f>
        <v>#REF!</v>
      </c>
      <c r="I15" s="16" t="e">
        <f>#REF!</f>
        <v>#REF!</v>
      </c>
      <c r="J15" s="16" t="e">
        <f>#REF!</f>
        <v>#REF!</v>
      </c>
    </row>
    <row r="16" spans="1:10" ht="20.100000000000001" customHeight="1" x14ac:dyDescent="0.25">
      <c r="A16" s="14" t="s">
        <v>66</v>
      </c>
      <c r="B16" s="15" t="e">
        <f>#REF!</f>
        <v>#REF!</v>
      </c>
      <c r="C16" s="15" t="e">
        <f>#REF!</f>
        <v>#REF!</v>
      </c>
      <c r="D16" s="15" t="e">
        <f>#REF!</f>
        <v>#REF!</v>
      </c>
      <c r="E16" s="15" t="e">
        <f>#REF!</f>
        <v>#REF!</v>
      </c>
      <c r="F16" s="15" t="e">
        <f>#REF!</f>
        <v>#REF!</v>
      </c>
      <c r="G16" s="16" t="e">
        <f>#REF!</f>
        <v>#REF!</v>
      </c>
      <c r="H16" s="16" t="e">
        <f>#REF!</f>
        <v>#REF!</v>
      </c>
      <c r="I16" s="16" t="e">
        <f>#REF!</f>
        <v>#REF!</v>
      </c>
      <c r="J16" s="16" t="e">
        <f>#REF!</f>
        <v>#REF!</v>
      </c>
    </row>
    <row r="17" spans="1:10" ht="20.100000000000001" customHeight="1" x14ac:dyDescent="0.25">
      <c r="A17" s="14" t="s">
        <v>85</v>
      </c>
      <c r="B17" s="15" t="e">
        <f>#REF!</f>
        <v>#REF!</v>
      </c>
      <c r="C17" s="15" t="e">
        <f>#REF!</f>
        <v>#REF!</v>
      </c>
      <c r="D17" s="15" t="e">
        <f>#REF!</f>
        <v>#REF!</v>
      </c>
      <c r="E17" s="15" t="e">
        <f>#REF!</f>
        <v>#REF!</v>
      </c>
      <c r="F17" s="15" t="e">
        <f>#REF!</f>
        <v>#REF!</v>
      </c>
      <c r="G17" s="16" t="e">
        <f>#REF!</f>
        <v>#REF!</v>
      </c>
      <c r="H17" s="16" t="e">
        <f>#REF!</f>
        <v>#REF!</v>
      </c>
      <c r="I17" s="16" t="e">
        <f>#REF!</f>
        <v>#REF!</v>
      </c>
      <c r="J17" s="16" t="e">
        <f>#REF!</f>
        <v>#REF!</v>
      </c>
    </row>
    <row r="18" spans="1:10" ht="20.100000000000001" customHeight="1" x14ac:dyDescent="0.25">
      <c r="A18" s="14" t="s">
        <v>67</v>
      </c>
      <c r="B18" s="15" t="e">
        <f>#REF!</f>
        <v>#REF!</v>
      </c>
      <c r="C18" s="15" t="e">
        <f>#REF!</f>
        <v>#REF!</v>
      </c>
      <c r="D18" s="15" t="e">
        <f>#REF!</f>
        <v>#REF!</v>
      </c>
      <c r="E18" s="15" t="e">
        <f>#REF!</f>
        <v>#REF!</v>
      </c>
      <c r="F18" s="15" t="e">
        <f>#REF!</f>
        <v>#REF!</v>
      </c>
      <c r="G18" s="16" t="e">
        <f>#REF!</f>
        <v>#REF!</v>
      </c>
      <c r="H18" s="16" t="e">
        <f>#REF!</f>
        <v>#REF!</v>
      </c>
      <c r="I18" s="16" t="e">
        <f>#REF!</f>
        <v>#REF!</v>
      </c>
      <c r="J18" s="16" t="e">
        <f>#REF!</f>
        <v>#REF!</v>
      </c>
    </row>
    <row r="19" spans="1:10" ht="20.100000000000001" customHeight="1" x14ac:dyDescent="0.25">
      <c r="A19" s="14" t="s">
        <v>68</v>
      </c>
      <c r="B19" s="15" t="e">
        <f>#REF!</f>
        <v>#REF!</v>
      </c>
      <c r="C19" s="15" t="e">
        <f>#REF!</f>
        <v>#REF!</v>
      </c>
      <c r="D19" s="15" t="e">
        <f>#REF!</f>
        <v>#REF!</v>
      </c>
      <c r="E19" s="15" t="e">
        <f>#REF!</f>
        <v>#REF!</v>
      </c>
      <c r="F19" s="15" t="e">
        <f>#REF!</f>
        <v>#REF!</v>
      </c>
      <c r="G19" s="16" t="e">
        <f>#REF!</f>
        <v>#REF!</v>
      </c>
      <c r="H19" s="16" t="e">
        <f>#REF!</f>
        <v>#REF!</v>
      </c>
      <c r="I19" s="16" t="e">
        <f>#REF!</f>
        <v>#REF!</v>
      </c>
      <c r="J19" s="16" t="e">
        <f>#REF!</f>
        <v>#REF!</v>
      </c>
    </row>
    <row r="20" spans="1:10" ht="20.100000000000001" customHeight="1" x14ac:dyDescent="0.25">
      <c r="A20" s="14" t="s">
        <v>69</v>
      </c>
      <c r="B20" s="15" t="e">
        <f>#REF!</f>
        <v>#REF!</v>
      </c>
      <c r="C20" s="15" t="e">
        <f>#REF!</f>
        <v>#REF!</v>
      </c>
      <c r="D20" s="15" t="e">
        <f>#REF!</f>
        <v>#REF!</v>
      </c>
      <c r="E20" s="15" t="e">
        <f>#REF!</f>
        <v>#REF!</v>
      </c>
      <c r="F20" s="15" t="e">
        <f>#REF!</f>
        <v>#REF!</v>
      </c>
      <c r="G20" s="16" t="e">
        <f>#REF!</f>
        <v>#REF!</v>
      </c>
      <c r="H20" s="16" t="e">
        <f>#REF!</f>
        <v>#REF!</v>
      </c>
      <c r="I20" s="16" t="e">
        <f>#REF!</f>
        <v>#REF!</v>
      </c>
      <c r="J20" s="16" t="e">
        <f>#REF!</f>
        <v>#REF!</v>
      </c>
    </row>
    <row r="21" spans="1:10" ht="20.100000000000001" customHeight="1" x14ac:dyDescent="0.25">
      <c r="A21" s="14" t="s">
        <v>70</v>
      </c>
      <c r="B21" s="15" t="e">
        <f>#REF!</f>
        <v>#REF!</v>
      </c>
      <c r="C21" s="15" t="e">
        <f>#REF!</f>
        <v>#REF!</v>
      </c>
      <c r="D21" s="15" t="e">
        <f>#REF!</f>
        <v>#REF!</v>
      </c>
      <c r="E21" s="15" t="e">
        <f>#REF!</f>
        <v>#REF!</v>
      </c>
      <c r="F21" s="15" t="e">
        <f>#REF!</f>
        <v>#REF!</v>
      </c>
      <c r="G21" s="16" t="e">
        <f>#REF!</f>
        <v>#REF!</v>
      </c>
      <c r="H21" s="16" t="e">
        <f>#REF!</f>
        <v>#REF!</v>
      </c>
      <c r="I21" s="16" t="e">
        <f>#REF!</f>
        <v>#REF!</v>
      </c>
      <c r="J21" s="16" t="e">
        <f>#REF!</f>
        <v>#REF!</v>
      </c>
    </row>
    <row r="22" spans="1:10" ht="20.100000000000001" customHeight="1" x14ac:dyDescent="0.25">
      <c r="A22" s="14" t="s">
        <v>71</v>
      </c>
      <c r="B22" s="15" t="e">
        <f>#REF!</f>
        <v>#REF!</v>
      </c>
      <c r="C22" s="15" t="e">
        <f>#REF!</f>
        <v>#REF!</v>
      </c>
      <c r="D22" s="15" t="e">
        <f>#REF!</f>
        <v>#REF!</v>
      </c>
      <c r="E22" s="15" t="e">
        <f>#REF!</f>
        <v>#REF!</v>
      </c>
      <c r="F22" s="15" t="e">
        <f>#REF!</f>
        <v>#REF!</v>
      </c>
      <c r="G22" s="16" t="e">
        <f>#REF!</f>
        <v>#REF!</v>
      </c>
      <c r="H22" s="16" t="e">
        <f>#REF!</f>
        <v>#REF!</v>
      </c>
      <c r="I22" s="16" t="e">
        <f>#REF!</f>
        <v>#REF!</v>
      </c>
      <c r="J22" s="16" t="e">
        <f>#REF!</f>
        <v>#REF!</v>
      </c>
    </row>
    <row r="23" spans="1:10" ht="20.100000000000001" customHeight="1" x14ac:dyDescent="0.25">
      <c r="A23" s="14" t="s">
        <v>36</v>
      </c>
      <c r="B23" s="15" t="e">
        <f>#REF!</f>
        <v>#REF!</v>
      </c>
      <c r="C23" s="15" t="e">
        <f>#REF!</f>
        <v>#REF!</v>
      </c>
      <c r="D23" s="15" t="e">
        <f>#REF!</f>
        <v>#REF!</v>
      </c>
      <c r="E23" s="15" t="e">
        <f>#REF!</f>
        <v>#REF!</v>
      </c>
      <c r="F23" s="15" t="e">
        <f>#REF!</f>
        <v>#REF!</v>
      </c>
      <c r="G23" s="16" t="e">
        <f>#REF!</f>
        <v>#REF!</v>
      </c>
      <c r="H23" s="16" t="e">
        <f>#REF!</f>
        <v>#REF!</v>
      </c>
      <c r="I23" s="16" t="e">
        <f>#REF!</f>
        <v>#REF!</v>
      </c>
      <c r="J23" s="16" t="e">
        <f>#REF!</f>
        <v>#REF!</v>
      </c>
    </row>
    <row r="24" spans="1:10" ht="20.100000000000001" customHeight="1" x14ac:dyDescent="0.25">
      <c r="A24" s="14" t="s">
        <v>72</v>
      </c>
      <c r="B24" s="15" t="e">
        <f>#REF!</f>
        <v>#REF!</v>
      </c>
      <c r="C24" s="15" t="e">
        <f>#REF!</f>
        <v>#REF!</v>
      </c>
      <c r="D24" s="15" t="e">
        <f>#REF!</f>
        <v>#REF!</v>
      </c>
      <c r="E24" s="15" t="e">
        <f>#REF!</f>
        <v>#REF!</v>
      </c>
      <c r="F24" s="15" t="e">
        <f>#REF!</f>
        <v>#REF!</v>
      </c>
      <c r="G24" s="16" t="e">
        <f>#REF!</f>
        <v>#REF!</v>
      </c>
      <c r="H24" s="16" t="e">
        <f>#REF!</f>
        <v>#REF!</v>
      </c>
      <c r="I24" s="16" t="e">
        <f>#REF!</f>
        <v>#REF!</v>
      </c>
      <c r="J24" s="16" t="e">
        <f>#REF!</f>
        <v>#REF!</v>
      </c>
    </row>
    <row r="25" spans="1:10" ht="20.100000000000001" customHeight="1" x14ac:dyDescent="0.25">
      <c r="A25" s="14" t="s">
        <v>73</v>
      </c>
      <c r="B25" s="15" t="e">
        <f>#REF!</f>
        <v>#REF!</v>
      </c>
      <c r="C25" s="15" t="e">
        <f>#REF!</f>
        <v>#REF!</v>
      </c>
      <c r="D25" s="15" t="e">
        <f>#REF!</f>
        <v>#REF!</v>
      </c>
      <c r="E25" s="15" t="e">
        <f>#REF!</f>
        <v>#REF!</v>
      </c>
      <c r="F25" s="15" t="e">
        <f>#REF!</f>
        <v>#REF!</v>
      </c>
      <c r="G25" s="16" t="e">
        <f>#REF!</f>
        <v>#REF!</v>
      </c>
      <c r="H25" s="16" t="e">
        <f>#REF!</f>
        <v>#REF!</v>
      </c>
      <c r="I25" s="16" t="e">
        <f>#REF!</f>
        <v>#REF!</v>
      </c>
      <c r="J25" s="16" t="e">
        <f>#REF!</f>
        <v>#REF!</v>
      </c>
    </row>
    <row r="27" spans="1:10" ht="20.100000000000001" customHeight="1" x14ac:dyDescent="0.25">
      <c r="B27" s="9"/>
      <c r="C27" s="9"/>
      <c r="D27" s="9"/>
      <c r="E27" s="9"/>
    </row>
    <row r="29" spans="1:10" ht="20.100000000000001" customHeight="1" x14ac:dyDescent="0.25"/>
    <row r="30" spans="1:10" ht="20.100000000000001" customHeight="1" x14ac:dyDescent="0.25"/>
  </sheetData>
  <mergeCells count="5">
    <mergeCell ref="A1:A3"/>
    <mergeCell ref="B1:F1"/>
    <mergeCell ref="G1:J1"/>
    <mergeCell ref="B2:E2"/>
    <mergeCell ref="G2:J2"/>
  </mergeCells>
  <pageMargins left="0.511811024" right="0.511811024" top="0.78740157499999996" bottom="0.78740157499999996" header="0.31496062000000002" footer="0.3149606200000000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5</vt:i4>
      </vt:variant>
      <vt:variant>
        <vt:lpstr>Intervalos Nomeados</vt:lpstr>
      </vt:variant>
      <vt:variant>
        <vt:i4>1</vt:i4>
      </vt:variant>
    </vt:vector>
  </HeadingPairs>
  <TitlesOfParts>
    <vt:vector size="6" baseType="lpstr">
      <vt:lpstr>Planilha Reforma</vt:lpstr>
      <vt:lpstr>GANT</vt:lpstr>
      <vt:lpstr>LARGURA DE ESCAVAÇÃO</vt:lpstr>
      <vt:lpstr>CONSULTORIA</vt:lpstr>
      <vt:lpstr>REAJUSTE MEMORIAL</vt:lpstr>
      <vt:lpstr>consultor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fhrasko</dc:creator>
  <cp:lastModifiedBy>DELL</cp:lastModifiedBy>
  <cp:lastPrinted>2023-08-21T13:31:53Z</cp:lastPrinted>
  <dcterms:created xsi:type="dcterms:W3CDTF">2013-05-06T17:13:09Z</dcterms:created>
  <dcterms:modified xsi:type="dcterms:W3CDTF">2023-08-21T13:42:45Z</dcterms:modified>
</cp:coreProperties>
</file>